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697" firstSheet="3" activeTab="4"/>
  </bookViews>
  <sheets>
    <sheet name="成本（静态） (2)" sheetId="30" state="hidden" r:id="rId1"/>
    <sheet name="成本（静态）新" sheetId="5" state="hidden" r:id="rId2"/>
    <sheet name="周边案例情况" sheetId="18" state="hidden" r:id="rId3"/>
    <sheet name="标准房" sheetId="22" r:id="rId4"/>
    <sheet name="房源表" sheetId="36" r:id="rId5"/>
    <sheet name="东惠家园" sheetId="6" state="hidden" r:id="rId6"/>
    <sheet name="次渠嘉园" sheetId="40" state="hidden" r:id="rId7"/>
    <sheet name="中指" sheetId="39" state="hidden" r:id="rId8"/>
    <sheet name="首开国风美仑" sheetId="37" state="hidden" r:id="rId9"/>
    <sheet name="富力尚悦居" sheetId="38" state="hidden" r:id="rId10"/>
    <sheet name="城研数据" sheetId="31" state="hidden" r:id="rId11"/>
    <sheet name="比较法（独立卫浴）" sheetId="1" r:id="rId12"/>
    <sheet name="比较法（集体卫浴）" sheetId="41" state="hidden" r:id="rId13"/>
    <sheet name="市场数据" sheetId="20" state="hidden" r:id="rId14"/>
    <sheet name="中指-北七家" sheetId="25" state="hidden" r:id="rId15"/>
    <sheet name="中指-昌平" sheetId="24" state="hidden" r:id="rId16"/>
    <sheet name="城研" sheetId="15" state="hidden" r:id="rId17"/>
    <sheet name="比较法案例" sheetId="42" r:id="rId18"/>
    <sheet name="系统读取表" sheetId="4" r:id="rId19"/>
    <sheet name="明细表330" sheetId="27" state="hidden" r:id="rId20"/>
  </sheets>
  <externalReferences>
    <externalReference r:id="rId21"/>
  </externalReferences>
  <definedNames>
    <definedName name="_xlnm._FilterDatabase" localSheetId="4" hidden="1">房源表!$A$1:$XFC$1830</definedName>
    <definedName name="_xlnm._FilterDatabase" localSheetId="13" hidden="1">市场数据!$B$32:$N$63</definedName>
    <definedName name="_xlnm._FilterDatabase" localSheetId="19" hidden="1">明细表330!$A$2:$N$332</definedName>
    <definedName name="_xlnm._FilterDatabase" localSheetId="6" hidden="1">次渠嘉园!$L$1:$L$49</definedName>
    <definedName name="_xlnm._FilterDatabase" localSheetId="5" hidden="1">东惠家园!$L$1:$L$49</definedName>
    <definedName name="_xlnm._FilterDatabase" localSheetId="9" hidden="1">富力尚悦居!$L$1:$L$49</definedName>
    <definedName name="_xlnm._FilterDatabase" localSheetId="8" hidden="1">首开国风美仑!$L$1:$L$49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9">#REF!</definedName>
    <definedName name="区域成熟度" localSheetId="8">#REF!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44525"/>
</workbook>
</file>

<file path=xl/sharedStrings.xml><?xml version="1.0" encoding="utf-8"?>
<sst xmlns="http://schemas.openxmlformats.org/spreadsheetml/2006/main" count="15711" uniqueCount="1112">
  <si>
    <t>序号</t>
  </si>
  <si>
    <r>
      <rPr>
        <sz val="10"/>
        <rFont val="宋体"/>
        <charset val="134"/>
      </rPr>
      <t>项目</t>
    </r>
  </si>
  <si>
    <r>
      <rPr>
        <sz val="10"/>
        <rFont val="宋体"/>
        <charset val="134"/>
      </rPr>
      <t>测算值</t>
    </r>
  </si>
  <si>
    <r>
      <rPr>
        <sz val="10"/>
        <rFont val="宋体"/>
        <charset val="134"/>
      </rPr>
      <t>说明</t>
    </r>
  </si>
  <si>
    <r>
      <rPr>
        <sz val="10"/>
        <rFont val="宋体"/>
        <charset val="134"/>
      </rPr>
      <t>折旧及摊销成本</t>
    </r>
  </si>
  <si>
    <r>
      <rPr>
        <sz val="10"/>
        <rFont val="宋体"/>
        <charset val="134"/>
      </rPr>
      <t>根据估价委托人提供的《北京市公共租赁住房收购合同》及补充协议部分复印件及介绍，该项目房款总价为</t>
    </r>
    <r>
      <rPr>
        <sz val="10"/>
        <rFont val="Arial"/>
        <charset val="134"/>
      </rPr>
      <t>302766045</t>
    </r>
    <r>
      <rPr>
        <sz val="10"/>
        <rFont val="宋体"/>
        <charset val="134"/>
      </rPr>
      <t>元。该项目为钢混结构，非生产用房经济耐用年限为</t>
    </r>
    <r>
      <rPr>
        <sz val="10"/>
        <rFont val="Arial"/>
        <charset val="134"/>
      </rPr>
      <t xml:space="preserve"> 60 </t>
    </r>
    <r>
      <rPr>
        <sz val="10"/>
        <rFont val="宋体"/>
        <charset val="134"/>
      </rPr>
      <t>年，将建设成本按直线法折算至每年，即</t>
    </r>
    <r>
      <rPr>
        <sz val="10"/>
        <rFont val="Arial"/>
        <charset val="134"/>
      </rPr>
      <t>302766045÷60=5046101</t>
    </r>
    <r>
      <rPr>
        <sz val="10"/>
        <rFont val="宋体"/>
        <charset val="134"/>
      </rPr>
      <t>元。</t>
    </r>
  </si>
  <si>
    <r>
      <rPr>
        <sz val="10"/>
        <rFont val="宋体"/>
        <charset val="134"/>
      </rPr>
      <t>运营费用（元）</t>
    </r>
  </si>
  <si>
    <t>2=2.1+2.2+2.3</t>
  </si>
  <si>
    <r>
      <rPr>
        <sz val="10"/>
        <rFont val="宋体"/>
        <charset val="134"/>
      </rPr>
      <t>维修费（元）</t>
    </r>
  </si>
  <si>
    <r>
      <rPr>
        <sz val="10"/>
        <rFont val="宋体"/>
        <charset val="134"/>
      </rPr>
      <t>主要包括室内部分及附属设施设备、公用部位</t>
    </r>
    <r>
      <rPr>
        <sz val="10"/>
        <rFont val="Arial"/>
        <charset val="134"/>
      </rPr>
      <t xml:space="preserve"> </t>
    </r>
    <r>
      <rPr>
        <sz val="10"/>
        <rFont val="宋体"/>
        <charset val="134"/>
      </rPr>
      <t>和共用设施设备及相关场地的维修运行费用，</t>
    </r>
    <r>
      <rPr>
        <sz val="10"/>
        <rFont val="Arial"/>
        <charset val="134"/>
      </rPr>
      <t xml:space="preserve"> </t>
    </r>
    <r>
      <rPr>
        <sz val="10"/>
        <rFont val="宋体"/>
        <charset val="134"/>
      </rPr>
      <t>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月，则</t>
    </r>
    <r>
      <rPr>
        <sz val="10"/>
        <rFont val="Arial"/>
        <charset val="134"/>
      </rPr>
      <t>1.5×12×51535.99=927648</t>
    </r>
    <r>
      <rPr>
        <sz val="10"/>
        <rFont val="宋体"/>
        <charset val="134"/>
      </rPr>
      <t>元。</t>
    </r>
  </si>
  <si>
    <r>
      <rPr>
        <sz val="10"/>
        <rFont val="宋体"/>
        <charset val="134"/>
      </rPr>
      <t>保险费（元）</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</si>
  <si>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</si>
  <si>
    <r>
      <rPr>
        <sz val="10"/>
        <rFont val="宋体"/>
        <charset val="134"/>
      </rPr>
      <t>物业费</t>
    </r>
    <r>
      <rPr>
        <sz val="10"/>
        <rFont val="Arial"/>
        <charset val="134"/>
      </rPr>
      <t>(</t>
    </r>
    <r>
      <rPr>
        <sz val="10"/>
        <rFont val="宋体"/>
        <charset val="134"/>
      </rPr>
      <t>元</t>
    </r>
    <r>
      <rPr>
        <sz val="10"/>
        <rFont val="Arial"/>
        <charset val="134"/>
      </rPr>
      <t>)</t>
    </r>
  </si>
  <si>
    <r>
      <rPr>
        <sz val="10"/>
        <rFont val="宋体"/>
        <charset val="134"/>
      </rPr>
      <t>该项目为公租房，根据估价委托方提供的《润中苑（公租房）公共租赁住房物业服务合同》，物业费水平按有电梯</t>
    </r>
    <r>
      <rPr>
        <sz val="10"/>
        <rFont val="Arial"/>
        <charset val="134"/>
      </rPr>
      <t>2.11</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月，无电梯按</t>
    </r>
    <r>
      <rPr>
        <sz val="10"/>
        <rFont val="Arial"/>
        <charset val="134"/>
      </rPr>
      <t>1.7</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月计算，则年物业费用为（</t>
    </r>
    <r>
      <rPr>
        <sz val="10"/>
        <rFont val="Arial"/>
        <charset val="134"/>
      </rPr>
      <t>2.11×49817.81+1.7×1718.18</t>
    </r>
    <r>
      <rPr>
        <sz val="10"/>
        <rFont val="宋体"/>
        <charset val="134"/>
      </rPr>
      <t>）</t>
    </r>
    <r>
      <rPr>
        <sz val="10"/>
        <rFont val="Arial"/>
        <charset val="134"/>
      </rPr>
      <t>×12=1296438</t>
    </r>
    <r>
      <rPr>
        <sz val="10"/>
        <rFont val="宋体"/>
        <charset val="134"/>
      </rPr>
      <t>元。</t>
    </r>
  </si>
  <si>
    <r>
      <rPr>
        <sz val="10"/>
        <rFont val="宋体"/>
        <charset val="134"/>
      </rPr>
      <t>管理成本</t>
    </r>
    <r>
      <rPr>
        <sz val="10"/>
        <rFont val="Arial"/>
        <charset val="134"/>
      </rPr>
      <t>(</t>
    </r>
    <r>
      <rPr>
        <sz val="10"/>
        <rFont val="宋体"/>
        <charset val="134"/>
      </rPr>
      <t>元</t>
    </r>
    <r>
      <rPr>
        <sz val="10"/>
        <rFont val="Arial"/>
        <charset val="134"/>
      </rPr>
      <t>)</t>
    </r>
  </si>
  <si>
    <t>3=3.1+3.2+3.3</t>
  </si>
  <si>
    <r>
      <rPr>
        <sz val="10"/>
        <rFont val="宋体"/>
        <charset val="134"/>
      </rPr>
      <t>管理费（元）</t>
    </r>
  </si>
  <si>
    <r>
      <rPr>
        <sz val="10"/>
        <rFont val="宋体"/>
        <charset val="134"/>
      </rPr>
      <t>指运营管理机构人员、办公等的正常开支费用，参考同类项目测算，一般取值为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年，则</t>
    </r>
    <r>
      <rPr>
        <sz val="10"/>
        <rFont val="Arial"/>
        <charset val="134"/>
      </rPr>
      <t>1.5×51535.99=77304</t>
    </r>
    <r>
      <rPr>
        <sz val="10"/>
        <rFont val="宋体"/>
        <charset val="134"/>
      </rPr>
      <t>元。</t>
    </r>
  </si>
  <si>
    <r>
      <rPr>
        <sz val="10"/>
        <rFont val="宋体"/>
        <charset val="134"/>
      </rPr>
      <t>利息</t>
    </r>
    <r>
      <rPr>
        <sz val="10"/>
        <rFont val="Arial"/>
        <charset val="134"/>
      </rPr>
      <t>(</t>
    </r>
    <r>
      <rPr>
        <sz val="10"/>
        <rFont val="宋体"/>
        <charset val="134"/>
      </rPr>
      <t>元</t>
    </r>
    <r>
      <rPr>
        <sz val="10"/>
        <rFont val="Arial"/>
        <charset val="134"/>
      </rPr>
      <t>)</t>
    </r>
  </si>
  <si>
    <r>
      <rPr>
        <sz val="10"/>
        <rFont val="宋体"/>
        <charset val="134"/>
      </rPr>
      <t>指新建、改建、收购公租房所需资金的资金成本，公租房项目资金由两部分组成，一部分为财政拨款的自有资金，占</t>
    </r>
    <r>
      <rPr>
        <sz val="10"/>
        <rFont val="Arial"/>
        <charset val="134"/>
      </rPr>
      <t>30%</t>
    </r>
    <r>
      <rPr>
        <sz val="10"/>
        <rFont val="宋体"/>
        <charset val="134"/>
      </rPr>
      <t>；另一部分为银行贷款资金，占</t>
    </r>
    <r>
      <rPr>
        <sz val="10"/>
        <rFont val="Arial"/>
        <charset val="134"/>
      </rPr>
      <t>70%</t>
    </r>
    <r>
      <rPr>
        <sz val="10"/>
        <rFont val="宋体"/>
        <charset val="134"/>
      </rPr>
      <t>。其中</t>
    </r>
    <r>
      <rPr>
        <sz val="10"/>
        <rFont val="Arial"/>
        <charset val="134"/>
      </rPr>
      <t>70%</t>
    </r>
    <r>
      <rPr>
        <sz val="10"/>
        <rFont val="宋体"/>
        <charset val="134"/>
      </rPr>
      <t>贷款资金贷款期限一般为</t>
    </r>
    <r>
      <rPr>
        <sz val="10"/>
        <rFont val="Arial"/>
        <charset val="134"/>
      </rPr>
      <t>15</t>
    </r>
    <r>
      <rPr>
        <sz val="10"/>
        <rFont val="宋体"/>
        <charset val="134"/>
      </rPr>
      <t>年或</t>
    </r>
    <r>
      <rPr>
        <sz val="10"/>
        <rFont val="Arial"/>
        <charset val="134"/>
      </rPr>
      <t>20</t>
    </r>
    <r>
      <rPr>
        <sz val="10"/>
        <rFont val="宋体"/>
        <charset val="134"/>
      </rPr>
      <t>年，到期后继续续贷，只付息不还本，本次测算利息为</t>
    </r>
    <r>
      <rPr>
        <sz val="10"/>
        <rFont val="Arial"/>
        <charset val="134"/>
      </rPr>
      <t>70%</t>
    </r>
    <r>
      <rPr>
        <sz val="10"/>
        <rFont val="宋体"/>
        <charset val="134"/>
      </rPr>
      <t>资金，</t>
    </r>
    <r>
      <rPr>
        <sz val="10"/>
        <rFont val="Arial"/>
        <charset val="134"/>
      </rPr>
      <t>5</t>
    </r>
    <r>
      <rPr>
        <sz val="10"/>
        <rFont val="宋体"/>
        <charset val="134"/>
      </rPr>
      <t>年期贷款利率下的单位年利息，公租房项目贷款政府对贷款利息给与</t>
    </r>
    <r>
      <rPr>
        <sz val="10"/>
        <rFont val="Arial"/>
        <charset val="134"/>
      </rPr>
      <t>10%</t>
    </r>
    <r>
      <rPr>
        <sz val="10"/>
        <rFont val="宋体"/>
        <charset val="134"/>
      </rPr>
      <t>的下浮。故本次利息为</t>
    </r>
    <r>
      <rPr>
        <sz val="10"/>
        <rFont val="Arial"/>
        <charset val="134"/>
      </rPr>
      <t>151005</t>
    </r>
    <r>
      <rPr>
        <sz val="10"/>
        <rFont val="宋体"/>
        <charset val="134"/>
      </rPr>
      <t>元。</t>
    </r>
  </si>
  <si>
    <r>
      <rPr>
        <sz val="10"/>
        <rFont val="宋体"/>
        <charset val="134"/>
      </rPr>
      <t>利润</t>
    </r>
    <r>
      <rPr>
        <sz val="10"/>
        <rFont val="Arial"/>
        <charset val="134"/>
      </rPr>
      <t>(</t>
    </r>
    <r>
      <rPr>
        <sz val="10"/>
        <rFont val="宋体"/>
        <charset val="134"/>
      </rPr>
      <t>元</t>
    </r>
    <r>
      <rPr>
        <sz val="10"/>
        <rFont val="Arial"/>
        <charset val="134"/>
      </rPr>
      <t>)</t>
    </r>
  </si>
  <si>
    <r>
      <rPr>
        <sz val="10"/>
        <rFont val="宋体"/>
        <charset val="134"/>
      </rPr>
      <t>公共租赁住房项目属于保障性住房，不以获取利润为主要目的，参照保本微利原则记取利润率，以折旧及摊销成本、运营费用、管理费、利息之和为基数的</t>
    </r>
    <r>
      <rPr>
        <sz val="10"/>
        <rFont val="Arial"/>
        <charset val="134"/>
      </rPr>
      <t>3%</t>
    </r>
    <r>
      <rPr>
        <sz val="10"/>
        <rFont val="宋体"/>
        <charset val="134"/>
      </rPr>
      <t>测算开发利润</t>
    </r>
    <r>
      <rPr>
        <sz val="10"/>
        <rFont val="Arial"/>
        <charset val="134"/>
      </rPr>
      <t>,</t>
    </r>
    <r>
      <rPr>
        <sz val="10"/>
        <rFont val="宋体"/>
        <charset val="134"/>
      </rPr>
      <t>即</t>
    </r>
    <r>
      <rPr>
        <sz val="10"/>
        <rFont val="Arial"/>
        <charset val="134"/>
      </rPr>
      <t>(5046101+2261322+77304+151005)×3%=226072</t>
    </r>
    <r>
      <rPr>
        <sz val="10"/>
        <rFont val="宋体"/>
        <charset val="134"/>
      </rPr>
      <t>元。</t>
    </r>
  </si>
  <si>
    <r>
      <rPr>
        <sz val="10"/>
        <rFont val="宋体"/>
        <charset val="134"/>
      </rPr>
      <t>年成本收益（元）</t>
    </r>
  </si>
  <si>
    <t>4=1+2+3</t>
  </si>
  <si>
    <r>
      <rPr>
        <sz val="10"/>
        <rFont val="宋体"/>
        <charset val="134"/>
      </rPr>
      <t>月成本收益</t>
    </r>
    <r>
      <rPr>
        <sz val="10"/>
        <rFont val="Arial"/>
        <charset val="134"/>
      </rPr>
      <t>(</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t>
    </r>
    <r>
      <rPr>
        <sz val="10"/>
        <rFont val="Arial"/>
        <charset val="134"/>
      </rPr>
      <t>)</t>
    </r>
  </si>
  <si>
    <r>
      <rPr>
        <sz val="10"/>
        <rFont val="Arial"/>
        <charset val="134"/>
      </rPr>
      <t>5=4÷</t>
    </r>
    <r>
      <rPr>
        <sz val="10"/>
        <rFont val="宋体"/>
        <charset val="134"/>
      </rPr>
      <t>公租房建筑面积</t>
    </r>
    <r>
      <rPr>
        <sz val="10"/>
        <rFont val="Arial"/>
        <charset val="134"/>
      </rPr>
      <t>÷12</t>
    </r>
    <r>
      <rPr>
        <sz val="10"/>
        <rFont val="宋体"/>
        <charset val="134"/>
      </rPr>
      <t>个月</t>
    </r>
  </si>
  <si>
    <t>本次评估设定估价对象建安为4000元/㎡，则估价对象总建设费用约为77509760元。该项目为钢混结构，非生产用房经济耐用年限为 60 年，将建设成本按直线法折算至每年，即77509760÷60=1291829 元。</t>
  </si>
  <si>
    <t>主要包括室内部分及附属设施设备、公用部位 和共用设施设备及相关场地的维修运行费用，参考同类项目测算，一般取值为1-2元/平方米•月，本次取值为1.5元/平方米•月，则1.5×12×19377.44=348794 元。</t>
  </si>
  <si>
    <t>指房屋产权人为使自己的房产避免意外损失而向保险公司支付的费用，一般为建安费用的0.15%-0.3%，本次取值为建安费用的0.3%。则保险费用为77509760×0.3%＝232529元。</t>
  </si>
  <si>
    <t>根据评估专业人员实地查勘，物业费水平为3.95元/平方米•月计算，则年物业费用为3.95×19377.44×12=918491元。</t>
  </si>
  <si>
    <t>指运营管理机构人员、办公等的正常开支费用，参考同类项目测算，按年租金成本收益的 2%测算，即47.95×19377.44×2%=18195元。</t>
  </si>
  <si>
    <t>无</t>
  </si>
  <si>
    <t>共有产权住房属于保障性住房，不以获取利润为主要目的，参照保本微利原则记取利润率，以折旧及摊销成本、运营费用、管理费用、利息之和为基数的3%测算开发利润,即(1291829+1499814+18583+0)×3%=84307元。</t>
  </si>
  <si>
    <r>
      <rPr>
        <sz val="10"/>
        <rFont val="Arial"/>
        <charset val="134"/>
      </rPr>
      <t>5=4÷</t>
    </r>
    <r>
      <rPr>
        <sz val="10"/>
        <rFont val="宋体"/>
        <charset val="134"/>
      </rPr>
      <t>共有产权住房建筑面积</t>
    </r>
    <r>
      <rPr>
        <sz val="10"/>
        <rFont val="Arial"/>
        <charset val="134"/>
      </rPr>
      <t>÷12</t>
    </r>
    <r>
      <rPr>
        <sz val="10"/>
        <rFont val="宋体"/>
        <charset val="134"/>
      </rPr>
      <t>个月</t>
    </r>
  </si>
  <si>
    <t>小区名称</t>
  </si>
  <si>
    <t>项目所在区</t>
  </si>
  <si>
    <t>项目所在位置</t>
  </si>
  <si>
    <t>用途</t>
  </si>
  <si>
    <t>面积范围</t>
  </si>
  <si>
    <t>建成年代</t>
  </si>
  <si>
    <t>漪景园</t>
  </si>
  <si>
    <t>大兴</t>
  </si>
  <si>
    <t>大兴区林校路60号林校路东侧</t>
  </si>
  <si>
    <t>普通住宅</t>
  </si>
  <si>
    <t>61.61-150.86</t>
  </si>
  <si>
    <t>兴水家园</t>
  </si>
  <si>
    <t>大兴区林校路69号</t>
  </si>
  <si>
    <t>80.1-138.24</t>
  </si>
  <si>
    <t>大庄新村</t>
  </si>
  <si>
    <t>大兴区义安街与义和庄东路交叉口东南角</t>
  </si>
  <si>
    <t>车站南里</t>
  </si>
  <si>
    <t>大兴区林校路60号</t>
  </si>
  <si>
    <t>73.49-117.2</t>
  </si>
  <si>
    <t>车站中里南区</t>
  </si>
  <si>
    <t>大兴区兴华大街与林校北路交叉口处东南角</t>
  </si>
  <si>
    <t>55.6-85.83</t>
  </si>
  <si>
    <t>义和庄北里</t>
  </si>
  <si>
    <t>大兴区义平路北</t>
  </si>
  <si>
    <t>62.07-77.71</t>
  </si>
  <si>
    <t>锦华园</t>
  </si>
  <si>
    <t>大兴区义平路92号</t>
  </si>
  <si>
    <t>67.52-98.27</t>
  </si>
  <si>
    <t>兴念雅苑</t>
  </si>
  <si>
    <t>大兴区义和庄北路</t>
  </si>
  <si>
    <t>兴政家园</t>
  </si>
  <si>
    <t>大兴区永华路1号</t>
  </si>
  <si>
    <t>76.42-115.44</t>
  </si>
  <si>
    <t>翰林庭院</t>
  </si>
  <si>
    <t>大兴区黄村镇兴华南路17号</t>
  </si>
  <si>
    <t>109.2-152.74</t>
  </si>
  <si>
    <t>2021年3月-2022年4月</t>
  </si>
  <si>
    <r>
      <rPr>
        <sz val="11"/>
        <color theme="1"/>
        <rFont val="DengXian"/>
        <charset val="134"/>
        <scheme val="minor"/>
      </rPr>
      <t>项目</t>
    </r>
    <r>
      <rPr>
        <sz val="10"/>
        <color rgb="FF000000"/>
        <rFont val="Times New Roman"/>
        <charset val="134"/>
      </rPr>
      <t xml:space="preserve"> </t>
    </r>
  </si>
  <si>
    <t xml:space="preserve">标准房 </t>
  </si>
  <si>
    <t xml:space="preserve">楼层 </t>
  </si>
  <si>
    <t xml:space="preserve">中楼层 </t>
  </si>
  <si>
    <t>楼号</t>
  </si>
  <si>
    <t>面积范围（㎡）</t>
  </si>
  <si>
    <t>套数</t>
  </si>
  <si>
    <t>朝向</t>
  </si>
  <si>
    <t>户型</t>
  </si>
  <si>
    <t>设备</t>
  </si>
  <si>
    <t>面积</t>
  </si>
  <si>
    <t xml:space="preserve">户型 </t>
  </si>
  <si>
    <t>一居室</t>
  </si>
  <si>
    <t>2#、3#、6#-19#</t>
  </si>
  <si>
    <t>北</t>
  </si>
  <si>
    <t>独立卫浴</t>
  </si>
  <si>
    <t xml:space="preserve">面积 </t>
  </si>
  <si>
    <t>二居室</t>
  </si>
  <si>
    <t xml:space="preserve">朝向 </t>
  </si>
  <si>
    <t>南</t>
  </si>
  <si>
    <t xml:space="preserve">装修 </t>
  </si>
  <si>
    <t xml:space="preserve">设备 </t>
  </si>
  <si>
    <t xml:space="preserve">齐全 </t>
  </si>
  <si>
    <t>东</t>
  </si>
  <si>
    <t>西</t>
  </si>
  <si>
    <t>东北</t>
  </si>
  <si>
    <t>4#、5#</t>
  </si>
  <si>
    <t>集体卫浴</t>
  </si>
  <si>
    <t>合计</t>
  </si>
  <si>
    <t>——</t>
  </si>
  <si>
    <t>项目</t>
  </si>
  <si>
    <t>楼栋</t>
  </si>
  <si>
    <t>楼层</t>
  </si>
  <si>
    <t>单元编号</t>
  </si>
  <si>
    <t>建筑面积(㎡)</t>
  </si>
  <si>
    <t>装修</t>
  </si>
  <si>
    <t>软装条件</t>
  </si>
  <si>
    <t>中建建设者之家</t>
  </si>
  <si>
    <t>一居</t>
  </si>
  <si>
    <t>东向</t>
  </si>
  <si>
    <t>集成卫浴、铝塑天花、石塑地板</t>
  </si>
  <si>
    <t>分体式空调、电热水器、43寸电视机、衣柜、书桌1，凳子1，窗帘</t>
  </si>
  <si>
    <t>北向</t>
  </si>
  <si>
    <t>南向</t>
  </si>
  <si>
    <t>西向</t>
  </si>
  <si>
    <t>天花、塑胶地板</t>
  </si>
  <si>
    <t>分体式空调、衣柜2、书桌2，凳子2，窗帘，公用卫生间、洗澡间、洗衣房</t>
  </si>
  <si>
    <t>宿舍1</t>
  </si>
  <si>
    <t>宿舍2</t>
  </si>
  <si>
    <t>宿舍3</t>
  </si>
  <si>
    <t>二居</t>
  </si>
  <si>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</si>
  <si>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</si>
  <si>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</si>
  <si>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</si>
  <si>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</si>
  <si>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</si>
  <si>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</si>
  <si>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</si>
  <si>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</si>
  <si>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</si>
  <si>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</si>
  <si>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</si>
  <si>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</si>
  <si>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</si>
  <si>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</si>
  <si>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</si>
  <si>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</si>
  <si>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宋体"/>
        <charset val="134"/>
      </rPr>
      <t>城研中心</t>
    </r>
  </si>
  <si>
    <t>--</t>
  </si>
  <si>
    <t>物业费</t>
  </si>
  <si>
    <r>
      <rPr>
        <sz val="11"/>
        <color theme="1"/>
        <rFont val="Arial"/>
        <charset val="134"/>
      </rPr>
      <t>2022</t>
    </r>
    <r>
      <rPr>
        <sz val="11"/>
        <color theme="1"/>
        <rFont val="宋体"/>
        <charset val="134"/>
      </rPr>
      <t>年二季度</t>
    </r>
  </si>
  <si>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</si>
  <si>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</si>
  <si>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</si>
  <si>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</si>
  <si>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</si>
  <si>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t>2022年第四季度</t>
  </si>
  <si>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</si>
  <si>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</si>
  <si>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</si>
  <si>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</si>
  <si>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</si>
  <si>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</si>
  <si>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小区</t>
  </si>
  <si>
    <r>
      <rPr>
        <sz val="9"/>
        <color theme="1"/>
        <rFont val="宋体"/>
        <charset val="134"/>
      </rPr>
      <t>平米租金</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r>
      <rPr>
        <sz val="9"/>
        <color theme="1"/>
        <rFont val="宋体"/>
        <charset val="134"/>
      </rPr>
      <t>月</t>
    </r>
    <r>
      <rPr>
        <sz val="9"/>
        <color theme="1"/>
        <rFont val="Arial"/>
        <charset val="134"/>
      </rPr>
      <t>)</t>
    </r>
  </si>
  <si>
    <r>
      <rPr>
        <sz val="9"/>
        <color theme="1"/>
        <rFont val="宋体"/>
        <charset val="134"/>
      </rPr>
      <t>套均租金</t>
    </r>
    <r>
      <rPr>
        <sz val="9"/>
        <color theme="1"/>
        <rFont val="Arial"/>
        <charset val="134"/>
      </rPr>
      <t>(</t>
    </r>
    <r>
      <rPr>
        <sz val="9"/>
        <color theme="1"/>
        <rFont val="宋体"/>
        <charset val="134"/>
      </rPr>
      <t>元</t>
    </r>
    <r>
      <rPr>
        <sz val="9"/>
        <color theme="1"/>
        <rFont val="Arial"/>
        <charset val="134"/>
      </rPr>
      <t>/</t>
    </r>
    <r>
      <rPr>
        <sz val="9"/>
        <color theme="1"/>
        <rFont val="宋体"/>
        <charset val="134"/>
      </rPr>
      <t>套</t>
    </r>
    <r>
      <rPr>
        <sz val="9"/>
        <color theme="1"/>
        <rFont val="Arial"/>
        <charset val="134"/>
      </rPr>
      <t>·</t>
    </r>
    <r>
      <rPr>
        <sz val="9"/>
        <color theme="1"/>
        <rFont val="宋体"/>
        <charset val="134"/>
      </rPr>
      <t>月</t>
    </r>
    <r>
      <rPr>
        <sz val="9"/>
        <color theme="1"/>
        <rFont val="Arial"/>
        <charset val="134"/>
      </rPr>
      <t>)</t>
    </r>
  </si>
  <si>
    <r>
      <rPr>
        <sz val="9"/>
        <color theme="1"/>
        <rFont val="宋体"/>
        <charset val="134"/>
      </rPr>
      <t>参考售价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</si>
  <si>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t>租售比</t>
  </si>
  <si>
    <r>
      <rPr>
        <sz val="9"/>
        <color theme="1"/>
        <rFont val="宋体"/>
        <charset val="134"/>
      </rPr>
      <t>翡翠四季</t>
    </r>
    <r>
      <rPr>
        <sz val="9"/>
        <color theme="1"/>
        <rFont val="Arial"/>
        <charset val="134"/>
      </rPr>
      <t>C</t>
    </r>
    <r>
      <rPr>
        <sz val="9"/>
        <color theme="1"/>
        <rFont val="宋体"/>
        <charset val="134"/>
      </rPr>
      <t>区</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</si>
  <si>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1:589</t>
  </si>
  <si>
    <r>
      <rPr>
        <sz val="9"/>
        <color theme="1"/>
        <rFont val="宋体"/>
        <charset val="134"/>
      </rPr>
      <t>万科翡翠四季</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</si>
  <si>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1:600</t>
  </si>
  <si>
    <t>1:609</t>
  </si>
  <si>
    <t>1:644</t>
  </si>
  <si>
    <t>1:725</t>
  </si>
  <si>
    <t>1:710</t>
  </si>
  <si>
    <t>1:951</t>
  </si>
  <si>
    <t>1:919</t>
  </si>
  <si>
    <t>1:720</t>
  </si>
  <si>
    <t>1:1145</t>
  </si>
  <si>
    <t>1:1186</t>
  </si>
  <si>
    <r>
      <rPr>
        <sz val="9"/>
        <color theme="1"/>
        <rFont val="宋体"/>
        <charset val="134"/>
      </rPr>
      <t>台湖银河湾</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</si>
  <si>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1:704</t>
  </si>
  <si>
    <t>1:734</t>
  </si>
  <si>
    <t>1:806</t>
  </si>
  <si>
    <t>1:798</t>
  </si>
  <si>
    <t>1:814</t>
  </si>
  <si>
    <t>1:850</t>
  </si>
  <si>
    <t>1:794</t>
  </si>
  <si>
    <t>1:742</t>
  </si>
  <si>
    <t>1:754</t>
  </si>
  <si>
    <t>1:849</t>
  </si>
  <si>
    <r>
      <rPr>
        <sz val="9"/>
        <color theme="1"/>
        <rFont val="宋体"/>
        <charset val="134"/>
      </rPr>
      <t>泰禾</t>
    </r>
    <r>
      <rPr>
        <sz val="9"/>
        <color theme="1"/>
        <rFont val="Arial"/>
        <charset val="134"/>
      </rPr>
      <t>1</t>
    </r>
    <r>
      <rPr>
        <sz val="9"/>
        <color theme="1"/>
        <rFont val="宋体"/>
        <charset val="134"/>
      </rPr>
      <t>号公馆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</si>
  <si>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1:700</t>
  </si>
  <si>
    <t>1:693</t>
  </si>
  <si>
    <t>1:569</t>
  </si>
  <si>
    <t>1:627</t>
  </si>
  <si>
    <r>
      <rPr>
        <sz val="9"/>
        <color theme="1"/>
        <rFont val="宋体"/>
        <charset val="134"/>
      </rPr>
      <t>首开万科城市之光</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</si>
  <si>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1:763</t>
  </si>
  <si>
    <t>1:705</t>
  </si>
  <si>
    <t>1:691</t>
  </si>
  <si>
    <t>1:647</t>
  </si>
  <si>
    <t>1:703</t>
  </si>
  <si>
    <t>1:661</t>
  </si>
  <si>
    <t>1:1004</t>
  </si>
  <si>
    <r>
      <rPr>
        <sz val="9"/>
        <color theme="1"/>
        <rFont val="宋体"/>
        <charset val="134"/>
      </rPr>
      <t>米拉</t>
    </r>
    <r>
      <rPr>
        <sz val="9"/>
        <color theme="1"/>
        <rFont val="Arial"/>
        <charset val="134"/>
      </rPr>
      <t>village&lt;</t>
    </r>
    <r>
      <rPr>
        <sz val="9"/>
        <color theme="1"/>
        <rFont val="宋体"/>
        <charset val="134"/>
      </rPr>
      <t>马驹桥</t>
    </r>
    <r>
      <rPr>
        <sz val="9"/>
        <color theme="1"/>
        <rFont val="Arial"/>
        <charset val="134"/>
      </rPr>
      <t>&lt;</t>
    </r>
    <r>
      <rPr>
        <sz val="9"/>
        <color theme="1"/>
        <rFont val="宋体"/>
        <charset val="134"/>
      </rPr>
      <t>通州区</t>
    </r>
  </si>
  <si>
    <t>1:585</t>
  </si>
  <si>
    <t>1:654</t>
  </si>
  <si>
    <t>1:626</t>
  </si>
  <si>
    <t>1:597</t>
  </si>
  <si>
    <t>1:677</t>
  </si>
  <si>
    <t>1:649</t>
  </si>
  <si>
    <t>1:631</t>
  </si>
  <si>
    <t>1:629</t>
  </si>
  <si>
    <t>1:643</t>
  </si>
  <si>
    <r>
      <rPr>
        <sz val="9"/>
        <color theme="1"/>
        <rFont val="宋体"/>
        <charset val="134"/>
      </rPr>
      <t>次渠锦园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</si>
  <si>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次渠嘉园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</si>
  <si>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1:462</t>
  </si>
  <si>
    <t>1:425</t>
  </si>
  <si>
    <t>1:400</t>
  </si>
  <si>
    <t>1:395</t>
  </si>
  <si>
    <t>1:435</t>
  </si>
  <si>
    <r>
      <rPr>
        <sz val="9"/>
        <color theme="1"/>
        <rFont val="宋体"/>
        <charset val="134"/>
      </rPr>
      <t>润枫领尚</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</si>
  <si>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1:780</t>
  </si>
  <si>
    <t>1:771</t>
  </si>
  <si>
    <t>1:793</t>
  </si>
  <si>
    <t>1:837</t>
  </si>
  <si>
    <t>1:752</t>
  </si>
  <si>
    <t>1:811</t>
  </si>
  <si>
    <t>1:757</t>
  </si>
  <si>
    <t>1:764</t>
  </si>
  <si>
    <t>1:745</t>
  </si>
  <si>
    <t>1:773</t>
  </si>
  <si>
    <r>
      <rPr>
        <sz val="9"/>
        <color theme="1"/>
        <rFont val="宋体"/>
        <charset val="134"/>
      </rPr>
      <t>东惠家园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</si>
  <si>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1:605</t>
  </si>
  <si>
    <t>1:490</t>
  </si>
  <si>
    <r>
      <rPr>
        <sz val="9"/>
        <color theme="1"/>
        <rFont val="宋体"/>
        <charset val="134"/>
      </rPr>
      <t>珠江四季悦城</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</si>
  <si>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1:327</t>
  </si>
  <si>
    <t>1:331</t>
  </si>
  <si>
    <t>1:359</t>
  </si>
  <si>
    <t>1:380</t>
  </si>
  <si>
    <t>1:350</t>
  </si>
  <si>
    <t>1:379</t>
  </si>
  <si>
    <t>1:345</t>
  </si>
  <si>
    <t>1:366</t>
  </si>
  <si>
    <t>1:349</t>
  </si>
  <si>
    <t>1:343</t>
  </si>
  <si>
    <t>1:368</t>
  </si>
  <si>
    <r>
      <rPr>
        <sz val="9"/>
        <color theme="1"/>
        <rFont val="Arial"/>
        <charset val="134"/>
      </rPr>
      <t>IN</t>
    </r>
    <r>
      <rPr>
        <sz val="9"/>
        <color theme="1"/>
        <rFont val="宋体"/>
        <charset val="134"/>
      </rPr>
      <t>北京公寓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</si>
  <si>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r>
      <rPr>
        <sz val="9"/>
        <color theme="1"/>
        <rFont val="宋体"/>
        <charset val="134"/>
      </rPr>
      <t>首开万科台湖新城</t>
    </r>
    <r>
      <rPr>
        <sz val="9"/>
        <color theme="1"/>
        <rFont val="Arial"/>
        <charset val="134"/>
      </rPr>
      <t>V</t>
    </r>
    <r>
      <rPr>
        <sz val="9"/>
        <color theme="1"/>
        <rFont val="宋体"/>
        <charset val="134"/>
      </rPr>
      <t>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</si>
  <si>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1:344</t>
  </si>
  <si>
    <t>1:298</t>
  </si>
  <si>
    <r>
      <rPr>
        <sz val="9"/>
        <color theme="1"/>
        <rFont val="宋体"/>
        <charset val="134"/>
      </rPr>
      <t>阳光城京兆府</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</si>
  <si>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1:1049</t>
  </si>
  <si>
    <t>1:1001</t>
  </si>
  <si>
    <t>1:836</t>
  </si>
  <si>
    <t>1:829</t>
  </si>
  <si>
    <r>
      <rPr>
        <sz val="9"/>
        <color theme="1"/>
        <rFont val="宋体"/>
        <charset val="134"/>
      </rPr>
      <t>定海园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</si>
  <si>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1:744</t>
  </si>
  <si>
    <t>1:715</t>
  </si>
  <si>
    <t>1:723</t>
  </si>
  <si>
    <t>1:740</t>
  </si>
  <si>
    <t>1:632</t>
  </si>
  <si>
    <t>1:426</t>
  </si>
  <si>
    <t>1:459</t>
  </si>
  <si>
    <t>1:545</t>
  </si>
  <si>
    <t>1:566</t>
  </si>
  <si>
    <r>
      <rPr>
        <sz val="9"/>
        <color theme="1"/>
        <rFont val="宋体"/>
        <charset val="134"/>
      </rPr>
      <t>东亚尚品台湖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</si>
  <si>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1:358</t>
  </si>
  <si>
    <t>1:365</t>
  </si>
  <si>
    <t>1:364</t>
  </si>
  <si>
    <t>1:390</t>
  </si>
  <si>
    <r>
      <rPr>
        <sz val="9"/>
        <color theme="1"/>
        <rFont val="宋体"/>
        <charset val="134"/>
      </rPr>
      <t>首开国风美仑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</si>
  <si>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1:658</t>
  </si>
  <si>
    <t>1:662</t>
  </si>
  <si>
    <t>1:675</t>
  </si>
  <si>
    <t>1:663</t>
  </si>
  <si>
    <t>1:645</t>
  </si>
  <si>
    <t>1:652</t>
  </si>
  <si>
    <t>1:681</t>
  </si>
  <si>
    <t>1:687</t>
  </si>
  <si>
    <r>
      <rPr>
        <sz val="9"/>
        <color theme="1"/>
        <rFont val="宋体"/>
        <charset val="134"/>
      </rPr>
      <t>合生世界花园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</si>
  <si>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1:489</t>
  </si>
  <si>
    <t>1:508</t>
  </si>
  <si>
    <t>1:534</t>
  </si>
  <si>
    <t>1:592</t>
  </si>
  <si>
    <t>1:582</t>
  </si>
  <si>
    <t>1:625</t>
  </si>
  <si>
    <t>1:580</t>
  </si>
  <si>
    <t>1:565</t>
  </si>
  <si>
    <t>1:593</t>
  </si>
  <si>
    <t>1:594</t>
  </si>
  <si>
    <r>
      <rPr>
        <sz val="9"/>
        <color theme="1"/>
        <rFont val="宋体"/>
        <charset val="134"/>
      </rPr>
      <t>富力尚悦居</t>
    </r>
    <r>
      <rPr>
        <sz val="9"/>
        <color theme="1"/>
        <rFont val="Arial"/>
        <charset val="134"/>
      </rPr>
      <t>A</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</si>
  <si>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1:552</t>
  </si>
  <si>
    <t>1:540</t>
  </si>
  <si>
    <t>1:571</t>
  </si>
  <si>
    <t>1:603</t>
  </si>
  <si>
    <t>1:598</t>
  </si>
  <si>
    <t>1:621</t>
  </si>
  <si>
    <r>
      <rPr>
        <sz val="9"/>
        <color theme="1"/>
        <rFont val="宋体"/>
        <charset val="134"/>
      </rPr>
      <t>金地格林小镇</t>
    </r>
    <r>
      <rPr>
        <sz val="9"/>
        <color theme="1"/>
        <rFont val="Arial"/>
        <charset val="134"/>
      </rPr>
      <t>6&lt;</t>
    </r>
    <r>
      <rPr>
        <sz val="9"/>
        <color theme="1"/>
        <rFont val="宋体"/>
        <charset val="134"/>
      </rPr>
      <t>马驹桥</t>
    </r>
    <r>
      <rPr>
        <sz val="9"/>
        <color theme="1"/>
        <rFont val="Arial"/>
        <charset val="134"/>
      </rPr>
      <t>&lt;</t>
    </r>
    <r>
      <rPr>
        <sz val="9"/>
        <color theme="1"/>
        <rFont val="宋体"/>
        <charset val="134"/>
      </rPr>
      <t>通州区</t>
    </r>
  </si>
  <si>
    <t>1:792</t>
  </si>
  <si>
    <t>1:748</t>
  </si>
  <si>
    <t>1:779</t>
  </si>
  <si>
    <t>1:854</t>
  </si>
  <si>
    <t>1:913</t>
  </si>
  <si>
    <t>1:795</t>
  </si>
  <si>
    <t>1:822</t>
  </si>
  <si>
    <t>1:726</t>
  </si>
  <si>
    <r>
      <rPr>
        <sz val="9"/>
        <color theme="1"/>
        <rFont val="宋体"/>
        <charset val="134"/>
      </rPr>
      <t>府东苑</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</si>
  <si>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1:487</t>
  </si>
  <si>
    <t>1:494</t>
  </si>
  <si>
    <t>1:547</t>
  </si>
  <si>
    <t>1:548</t>
  </si>
  <si>
    <r>
      <rPr>
        <sz val="9"/>
        <color theme="1"/>
        <rFont val="宋体"/>
        <charset val="134"/>
      </rPr>
      <t>东亚环球国际</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</si>
  <si>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东亚印象台湖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</si>
  <si>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1:718</t>
  </si>
  <si>
    <t>1:707</t>
  </si>
  <si>
    <t>1:714</t>
  </si>
  <si>
    <t>1:602</t>
  </si>
  <si>
    <t>1:596</t>
  </si>
  <si>
    <r>
      <rPr>
        <sz val="9"/>
        <color theme="1"/>
        <rFont val="宋体"/>
        <charset val="134"/>
      </rPr>
      <t>融科钧廷</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</si>
  <si>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1:713</t>
  </si>
  <si>
    <t>1:712</t>
  </si>
  <si>
    <t>1:695</t>
  </si>
  <si>
    <t>1:733</t>
  </si>
  <si>
    <t>1:762</t>
  </si>
  <si>
    <t>1:746</t>
  </si>
  <si>
    <t>1:694</t>
  </si>
  <si>
    <r>
      <rPr>
        <sz val="9"/>
        <color theme="1"/>
        <rFont val="宋体"/>
        <charset val="134"/>
      </rPr>
      <t>融科香雪兰溪</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</si>
  <si>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1:741</t>
  </si>
  <si>
    <t>1:735</t>
  </si>
  <si>
    <t>1:688</t>
  </si>
  <si>
    <t>1:686</t>
  </si>
  <si>
    <t>1:708</t>
  </si>
  <si>
    <t>1:751</t>
  </si>
  <si>
    <r>
      <rPr>
        <sz val="9"/>
        <color theme="1"/>
        <rFont val="宋体"/>
        <charset val="134"/>
      </rPr>
      <t>东亚瑞晶苑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</si>
  <si>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1:699</t>
  </si>
  <si>
    <t>1:656</t>
  </si>
  <si>
    <t>1:697</t>
  </si>
  <si>
    <t>1:671</t>
  </si>
  <si>
    <t>1:674</t>
  </si>
  <si>
    <t>1:641</t>
  </si>
  <si>
    <t>1:672</t>
  </si>
  <si>
    <r>
      <rPr>
        <sz val="9"/>
        <color theme="1"/>
        <rFont val="宋体"/>
        <charset val="134"/>
      </rPr>
      <t>星悦国际公寓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</si>
  <si>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1:354</t>
  </si>
  <si>
    <t>1:356</t>
  </si>
  <si>
    <r>
      <rPr>
        <sz val="9"/>
        <color theme="1"/>
        <rFont val="宋体"/>
        <charset val="134"/>
      </rPr>
      <t>华馨园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</si>
  <si>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1:678</t>
  </si>
  <si>
    <r>
      <rPr>
        <sz val="9"/>
        <color theme="1"/>
        <rFont val="宋体"/>
        <charset val="134"/>
      </rPr>
      <t>新海北里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</si>
  <si>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1:639</t>
  </si>
  <si>
    <r>
      <rPr>
        <sz val="9"/>
        <color theme="1"/>
        <rFont val="宋体"/>
        <charset val="134"/>
      </rPr>
      <t>莲水怡园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</si>
  <si>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1:659</t>
  </si>
  <si>
    <t>1:620</t>
  </si>
  <si>
    <t>1:614</t>
  </si>
  <si>
    <t>1:670</t>
  </si>
  <si>
    <t>1:623</t>
  </si>
  <si>
    <t>1:619</t>
  </si>
  <si>
    <t>1:590</t>
  </si>
  <si>
    <t>1:628</t>
  </si>
  <si>
    <t>1:646</t>
  </si>
  <si>
    <r>
      <rPr>
        <sz val="9"/>
        <color theme="1"/>
        <rFont val="宋体"/>
        <charset val="134"/>
      </rPr>
      <t>潼关小区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</si>
  <si>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1:382</t>
  </si>
  <si>
    <t>1:422</t>
  </si>
  <si>
    <t>1:441</t>
  </si>
  <si>
    <r>
      <rPr>
        <sz val="9"/>
        <color theme="1"/>
        <rFont val="宋体"/>
        <charset val="134"/>
      </rPr>
      <t>新海南里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</si>
  <si>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1:606</t>
  </si>
  <si>
    <t>1:650</t>
  </si>
  <si>
    <t>1:611</t>
  </si>
  <si>
    <t>1:630</t>
  </si>
  <si>
    <r>
      <rPr>
        <sz val="9"/>
        <color theme="1"/>
        <rFont val="宋体"/>
        <charset val="134"/>
      </rPr>
      <t>合生世界村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</si>
  <si>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1:513</t>
  </si>
  <si>
    <t>1:491</t>
  </si>
  <si>
    <t>1:476</t>
  </si>
  <si>
    <t>1:495</t>
  </si>
  <si>
    <t>1:530</t>
  </si>
  <si>
    <t>1:520</t>
  </si>
  <si>
    <r>
      <rPr>
        <sz val="9"/>
        <color theme="1"/>
        <rFont val="Arial"/>
        <charset val="134"/>
      </rPr>
      <t>BDA</t>
    </r>
    <r>
      <rPr>
        <sz val="9"/>
        <color theme="1"/>
        <rFont val="宋体"/>
        <charset val="134"/>
      </rPr>
      <t>样本</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</si>
  <si>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1:722</t>
  </si>
  <si>
    <t>1:755</t>
  </si>
  <si>
    <t>1:767</t>
  </si>
  <si>
    <t>1:774</t>
  </si>
  <si>
    <t>1:775</t>
  </si>
  <si>
    <t>1:781</t>
  </si>
  <si>
    <r>
      <rPr>
        <sz val="9"/>
        <color theme="1"/>
        <rFont val="宋体"/>
        <charset val="134"/>
      </rPr>
      <t>宏仁家园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</si>
  <si>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1:599</t>
  </si>
  <si>
    <t>1:584</t>
  </si>
  <si>
    <t>1:613</t>
  </si>
  <si>
    <r>
      <rPr>
        <sz val="9"/>
        <color theme="1"/>
        <rFont val="宋体"/>
        <charset val="134"/>
      </rPr>
      <t>珠江逸景家园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</si>
  <si>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1:618</t>
  </si>
  <si>
    <t>1:563</t>
  </si>
  <si>
    <t>1:622</t>
  </si>
  <si>
    <t>1:595</t>
  </si>
  <si>
    <t>1:648</t>
  </si>
  <si>
    <r>
      <rPr>
        <sz val="9"/>
        <color theme="1"/>
        <rFont val="宋体"/>
        <charset val="134"/>
      </rPr>
      <t>一世情园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</si>
  <si>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1:772</t>
  </si>
  <si>
    <t>1:758</t>
  </si>
  <si>
    <t>1:739</t>
  </si>
  <si>
    <t>1:805</t>
  </si>
  <si>
    <t>1:766</t>
  </si>
  <si>
    <r>
      <rPr>
        <sz val="9"/>
        <color theme="1"/>
        <rFont val="宋体"/>
        <charset val="134"/>
      </rPr>
      <t>合生世界村</t>
    </r>
    <r>
      <rPr>
        <sz val="9"/>
        <color theme="1"/>
        <rFont val="Arial"/>
        <charset val="134"/>
      </rPr>
      <t>E</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</si>
  <si>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1:537</t>
  </si>
  <si>
    <t>1:503</t>
  </si>
  <si>
    <t>1:525</t>
  </si>
  <si>
    <r>
      <rPr>
        <sz val="9"/>
        <color theme="1"/>
        <rFont val="宋体"/>
        <charset val="134"/>
      </rPr>
      <t>辛屯小区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</si>
  <si>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1:692</t>
  </si>
  <si>
    <t>1:504</t>
  </si>
  <si>
    <t>1:475</t>
  </si>
  <si>
    <t>1:873</t>
  </si>
  <si>
    <t>1:770</t>
  </si>
  <si>
    <t>区县</t>
  </si>
  <si>
    <t>监测整租租金</t>
  </si>
  <si>
    <t>年</t>
  </si>
  <si>
    <t>月份</t>
  </si>
  <si>
    <t>门头沟区</t>
  </si>
  <si>
    <t>西山燕庐</t>
  </si>
  <si>
    <t>May</t>
  </si>
  <si>
    <t>August</t>
  </si>
  <si>
    <t>电建金地华宸</t>
  </si>
  <si>
    <t>迎晖南苑</t>
  </si>
  <si>
    <t>September</t>
  </si>
  <si>
    <t>October</t>
  </si>
  <si>
    <t>November</t>
  </si>
  <si>
    <t>December</t>
  </si>
  <si>
    <t>January</t>
  </si>
  <si>
    <t>February</t>
  </si>
  <si>
    <t>March</t>
  </si>
  <si>
    <t>April</t>
  </si>
  <si>
    <t>June</t>
  </si>
  <si>
    <t>July</t>
  </si>
  <si>
    <t>京西紫金新园</t>
  </si>
  <si>
    <t>紫金新园二区</t>
  </si>
  <si>
    <t>紫金新园三区</t>
  </si>
  <si>
    <t>石门营新区七区东苑</t>
  </si>
  <si>
    <t>梧桐苑</t>
  </si>
  <si>
    <t>梧桐苑栖凤园</t>
  </si>
  <si>
    <t>梧桐苑清露园</t>
  </si>
  <si>
    <t>梧桐苑知秋园</t>
  </si>
  <si>
    <t>惠康嘉园二区</t>
  </si>
  <si>
    <t>惠康嘉园六区</t>
  </si>
  <si>
    <t>惠康嘉园三区</t>
  </si>
  <si>
    <t>惠康嘉园四区</t>
  </si>
  <si>
    <t>惠康嘉园五区</t>
  </si>
  <si>
    <t>估价对象</t>
  </si>
  <si>
    <r>
      <rPr>
        <sz val="10"/>
        <rFont val="仿宋_GB2312"/>
        <charset val="134"/>
      </rPr>
      <t>项目</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</si>
  <si>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</si>
  <si>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</si>
  <si>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可比实例</t>
    </r>
    <r>
      <rPr>
        <sz val="10"/>
        <rFont val="Arial"/>
        <charset val="134"/>
      </rPr>
      <t>3</t>
    </r>
  </si>
  <si>
    <r>
      <rPr>
        <sz val="10"/>
        <rFont val="仿宋_GB2312"/>
        <charset val="134"/>
      </rPr>
      <t>小区名称</t>
    </r>
  </si>
  <si>
    <t>建设者之家</t>
  </si>
  <si>
    <t>窝趣青社区</t>
  </si>
  <si>
    <t>乐乎青年社区</t>
  </si>
  <si>
    <t>城家公寓</t>
  </si>
  <si>
    <r>
      <rPr>
        <sz val="10"/>
        <rFont val="宋体"/>
        <charset val="134"/>
      </rPr>
      <t>平均租金（元</t>
    </r>
    <r>
      <rPr>
        <sz val="10"/>
        <rFont val="Arial"/>
        <charset val="134"/>
      </rPr>
      <t>/</t>
    </r>
    <r>
      <rPr>
        <sz val="10"/>
        <rFont val="宋体"/>
        <charset val="134"/>
      </rPr>
      <t>月）</t>
    </r>
  </si>
  <si>
    <r>
      <rPr>
        <sz val="10"/>
        <rFont val="仿宋_GB2312"/>
        <charset val="134"/>
      </rPr>
      <t>待估</t>
    </r>
  </si>
  <si>
    <r>
      <rPr>
        <sz val="10"/>
        <rFont val="仿宋_GB2312"/>
        <charset val="134"/>
      </rPr>
      <t>交易时间</t>
    </r>
  </si>
  <si>
    <r>
      <rPr>
        <sz val="10"/>
        <rFont val="仿宋_GB2312"/>
        <charset val="134"/>
      </rPr>
      <t>交易情况</t>
    </r>
  </si>
  <si>
    <r>
      <rPr>
        <sz val="10"/>
        <rFont val="仿宋_GB2312"/>
        <charset val="134"/>
      </rPr>
      <t>正常</t>
    </r>
  </si>
  <si>
    <r>
      <rPr>
        <sz val="11"/>
        <rFont val="仿宋_GB2312"/>
        <charset val="134"/>
      </rPr>
      <t>区域状况</t>
    </r>
  </si>
  <si>
    <t>居住区成熟度</t>
  </si>
  <si>
    <t>估价对象周边有东惠家园、通和家园、万科城市之光东望、通成家园等居住小区，居住小区规模适中，入住率一般，综合评价居住区成熟度一般。</t>
  </si>
  <si>
    <t>周边有珠江四季悦城、首开国风美仑、北投和苑小区等居住小区，居住小区规模适中，入住率较好，综合评价居住区成熟度一般。</t>
  </si>
  <si>
    <t>周边无住宅小区，距首开国风美仑、北投和苑小区等居住小区约3公里，项目建筑规模较小，综合评价居住区成熟度较差。</t>
  </si>
  <si>
    <t>周边有珠江晶彩亦庄、通州温馨家园、合生世界花园等居住小区，居住小区规模适中，入住率一般，综合评价居住区成熟度一般。</t>
  </si>
  <si>
    <t>交通条件</t>
  </si>
  <si>
    <t>估价对象所属项目西侧紧邻城市支路——经海九路，距地铁亦庄线次渠南站约2.2公里，周边有专188路、专207路2条公交线路并设有站点，综合评价交通便捷度一般。</t>
  </si>
  <si>
    <t>可比实例1西侧紧邻城市次干道——马大路，周边无地铁线路，有T28路、T29路、T31路、专47路等多条公交线路并设有站点，综合评价交通便捷度一般。</t>
  </si>
  <si>
    <t>可比实例2西侧紧邻城市次干道——经海路，距地铁亦庄线经海路站约500米，周边有523路、T28路、T29路、T56路、T68路等多条公交线路并设有站点，综合评价交通便捷度较好。</t>
  </si>
  <si>
    <t>可比实例3西侧紧邻城市次干道——西周路，周边无地铁线路，有542路、T12路、T69路、T106路等多条公交线路并设有站点，综合评价交通便捷度一般。</t>
  </si>
  <si>
    <t>商业设施</t>
  </si>
  <si>
    <t>估价对象周边无综合性商业体，有新生活超市等便民超市，商业设施齐备度较差</t>
  </si>
  <si>
    <t>可比实例1周边有珠江四季广场、金红超市等商业设施，商业设施齐备度一般</t>
  </si>
  <si>
    <t>可比实例2周边有经海万家生活超市、世纪华联超市、京东便利店等商业设施，商业设施齐备度较好</t>
  </si>
  <si>
    <t>可比实例3周边有百尚购物中心、永辉超市等商业设施，商业设施齐备度较好</t>
  </si>
  <si>
    <t>自然环境</t>
  </si>
  <si>
    <t>估价对象周边有通明湖公园、水域—凉水河等自然景观，绿化面积较大，自然与人环境较好。</t>
  </si>
  <si>
    <t>可比实例1周边有金马公园、水域—凉水河等自然景观，绿化面积较大，自然与人环境较好。</t>
  </si>
  <si>
    <t>可比实例2周边有通明湖公园、水域—凉水河等自然景观，绿化面积较大，自然与人环境较好。</t>
  </si>
  <si>
    <t>可比实例3周边有海子墙公园、水域—新凤河等自然景观，绿化面积较大，自然与人环境较好。</t>
  </si>
  <si>
    <t>公共配套</t>
  </si>
  <si>
    <t>估价对象所在区域周边2公里范围内有新生活超市等商业场所；北京景山学校(通州分校)等教育设施；中国农业银行、平安银行等金融服务机构，公共配套设施状况较差。</t>
  </si>
  <si>
    <t>可比实例1周边有北京银行、中国农业银行等金融服务机构；有北京陆道培医院等医疗服务机构；有珠江四季广场、金红超市等商业设施；公共配套设施状况一般。</t>
  </si>
  <si>
    <t>可比实例2周边有北京银行、中国工商银等金融服务机构；有北京陆道培医院等医疗服务机构；有经海万家生活超市、世纪华联超市、京东便利店等商业设施；公共配套设施状况较好。</t>
  </si>
  <si>
    <t>可比实例3周边有北京银行、中国农业银行等金融服务机构；有通州区第二医院等医疗服务机构；有百尚购物中心、永辉超市等商业设施，有马驹桥中心小学、马驹桥镇中心幼儿园等教育机构；公共配套设施状况较好。</t>
  </si>
  <si>
    <r>
      <rPr>
        <sz val="11"/>
        <rFont val="仿宋_GB2312"/>
        <charset val="134"/>
      </rPr>
      <t>实物状况</t>
    </r>
  </si>
  <si>
    <t>物业服务</t>
  </si>
  <si>
    <t>有专业物业公司，物业服务保障好</t>
  </si>
  <si>
    <t>项目名称</t>
  </si>
  <si>
    <t>建筑面积（㎡）</t>
  </si>
  <si>
    <t>小区环境</t>
  </si>
  <si>
    <t>有基础绿化，小区环境一般</t>
  </si>
  <si>
    <t>有一定规模的绿化，小区环境较好</t>
  </si>
  <si>
    <t>中楼层</t>
  </si>
  <si>
    <t>普通装修</t>
  </si>
  <si>
    <t>南北</t>
  </si>
  <si>
    <t>配套设施</t>
  </si>
  <si>
    <t>配备活动站、医疗站</t>
  </si>
  <si>
    <t>三居室</t>
  </si>
  <si>
    <t>精装修</t>
  </si>
  <si>
    <t>居住管理</t>
  </si>
  <si>
    <t>配备管理人员，数量充足，居住管理较好</t>
  </si>
  <si>
    <t>有一定数量的专业人员管理，居住管理一般</t>
  </si>
  <si>
    <t>主力户型为一居室，住宅套型好</t>
  </si>
  <si>
    <t>朝向、采光、通风</t>
  </si>
  <si>
    <t>朝向差，采光时间有限，通风一般，综合分析朝向、采光、通风状况较差（北）</t>
  </si>
  <si>
    <t>朝向较好，能保证较长时间的采光，通风较好，综合分析朝向、采光、通风状况好（南）</t>
  </si>
  <si>
    <t>朝向较差，能保证一段时间的采光，通风一般，综合分析朝向、采光、通风状况好（西）</t>
  </si>
  <si>
    <t>朝向一般，能保证一段时间的采光，通风一般，综合分析朝向、采光、通风状况好（东）</t>
  </si>
  <si>
    <t>西北</t>
  </si>
  <si>
    <t>东西</t>
  </si>
  <si>
    <t>西南</t>
  </si>
  <si>
    <t>东南</t>
  </si>
  <si>
    <t>建筑结构</t>
  </si>
  <si>
    <t>模块化集装箱建筑</t>
  </si>
  <si>
    <t>钢混</t>
  </si>
  <si>
    <t>该小区装修为简单装修</t>
  </si>
  <si>
    <t>可比实例1为普通装修</t>
  </si>
  <si>
    <t>可比实例2为精装修</t>
  </si>
  <si>
    <t>可比实例3为精装修</t>
  </si>
  <si>
    <t>标准房建筑面积</t>
  </si>
  <si>
    <t>配备集成卫浴、分体式空调、电热水器、电视机、衣柜等生活设备，功能正常，质量有保证，房屋内无暖气，无厨房及燃气，综合评估一般</t>
  </si>
  <si>
    <t>有独立卫生间，有暖气，配备热水器、空调、电磁炉、衣柜、书桌等生活设备，综合评估较好</t>
  </si>
  <si>
    <t>有独立卫生间，中央空调取暖，配备热水器、抽油烟机、冰箱、衣柜、书桌等生活设备，综合评估较好</t>
  </si>
  <si>
    <t>成新度</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</si>
  <si>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</si>
  <si>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</si>
  <si>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</si>
  <si>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</si>
  <si>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</si>
  <si>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</si>
  <si>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</si>
  <si>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</si>
  <si>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租金</t>
  </si>
  <si>
    <t>租赁税费</t>
  </si>
  <si>
    <t>供暖费</t>
  </si>
  <si>
    <t>合计租金</t>
  </si>
  <si>
    <t>0-20</t>
  </si>
  <si>
    <t>20-50</t>
  </si>
  <si>
    <t>50-70</t>
  </si>
  <si>
    <t>70-100</t>
  </si>
  <si>
    <t>合创产业中心</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</si>
  <si>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</si>
  <si>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于价值时点过去</t>
    </r>
    <r>
      <rPr>
        <sz val="10"/>
        <rFont val="Arial"/>
        <charset val="134"/>
      </rPr>
      <t>12</t>
    </r>
    <r>
      <rPr>
        <sz val="10"/>
        <rFont val="仿宋_GB2312"/>
        <charset val="134"/>
      </rPr>
      <t>个月</t>
    </r>
  </si>
  <si>
    <r>
      <rPr>
        <sz val="11"/>
        <color theme="1"/>
        <rFont val="仿宋_GB2312"/>
        <charset val="134"/>
      </rPr>
      <t>区域状况</t>
    </r>
  </si>
  <si>
    <t>周边有次渠嘉园、通和家园、万科城市之光东望、通成家园等居住小区，居住小区规模适中，入住率一般，综合评价居住区成熟度一般。</t>
  </si>
  <si>
    <t>周边有燕保马驹桥家园、富力尚悦居、北投和苑小区等居住小区，居住小区规模适中，入住率一般，综合评价居住区成熟度一般。</t>
  </si>
  <si>
    <t>周边有燕保马驹桥家园、首开国风美仑、北投和苑小区等居住小区，居住小区规模适中，入住率一般，综合评价居住区成熟度一般。</t>
  </si>
  <si>
    <t>估价对象所属项目西侧紧邻城市支路——经海九路，周边有公交线路仅有专188路、专207路等公交线路，周边无地铁线路，综合评价交通便捷度较差。</t>
  </si>
  <si>
    <t>可比实例1紧邻城市支路——经海九路，周边有公交线路仅有专188路、专207路等公交线路，周边无地铁线路，综合评价交通便捷度较差。</t>
  </si>
  <si>
    <t>可比实例2紧邻城市支路——兴茂二街，周边有公交线路仅有T28路、T29路、快速直达专线217路、专47路等公交线路，周边无地铁线路，综合评价交通便捷度较差。</t>
  </si>
  <si>
    <t>可比实例3紧邻城市支路——兴茂二街，周边有公交线路仅有T28路、T29路、快速直达专线217路、专47路等公交线路，周边无地铁线路，综合评价交通便捷度较差。</t>
  </si>
  <si>
    <t>可比实例1周边无综合性商业体，有新生活超市等便民超市，商业设施齐备度较差</t>
  </si>
  <si>
    <t>可比实例2周边无综合性商业体，有世纪华联超市等便民超市，商业设施齐备度较差</t>
  </si>
  <si>
    <t>可比实例3周边无综合性商业体，有世纪华联超市等便民超市，商业设施齐备度较差</t>
  </si>
  <si>
    <t>可比实例1周边有通明湖公园、水域—凉水河等自然景观，绿化面积较大，自然与人环境较好。</t>
  </si>
  <si>
    <t>可比实例3周边有通明湖公园、水域—凉水河等自然景观，绿化面积较大，自然与人环境较好。</t>
  </si>
  <si>
    <t>估价对象所在区域周边2公里范围内有新生活超市等商业场所；北京景山学校(通州分校)等教育设施；中国农业银行、平安银行等配套设施，公共配套设施状况较差。</t>
  </si>
  <si>
    <t>可比实例1所在区域周边2公里范围内有新生活超市等商业场所；北京景山学校(通州分校)等教育设施；中国农业银行、平安银行等配套设施，公共配套设施状况较差。</t>
  </si>
  <si>
    <t>可比实例2所在区域周边2公里范围内有世纪华联超市等商业场所；北京拔萃骏源学校、富力红黄蓝幼儿园等教育设施；公共配套设施状况较差。</t>
  </si>
  <si>
    <t>可比实例3所在区域周边2公里范围内有世纪华联超市等商业场所；北京拔萃骏源学校、富力红黄蓝幼儿园等教育设施；公共配套设施状况较差。</t>
  </si>
  <si>
    <r>
      <rPr>
        <sz val="11"/>
        <color theme="1"/>
        <rFont val="仿宋_GB2312"/>
        <charset val="134"/>
      </rPr>
      <t>实物状况</t>
    </r>
  </si>
  <si>
    <r>
      <rPr>
        <sz val="10"/>
        <rFont val="仿宋_GB2312"/>
        <charset val="134"/>
      </rPr>
      <t>配套设施</t>
    </r>
  </si>
  <si>
    <r>
      <rPr>
        <sz val="10"/>
        <rFont val="仿宋_GB2312"/>
        <charset val="134"/>
      </rPr>
      <t>配备活动站、医疗站</t>
    </r>
  </si>
  <si>
    <t>主力户型为二居室，住宅套型较好</t>
  </si>
  <si>
    <t>主力户型为三居室，住宅套型较一般</t>
  </si>
  <si>
    <t>朝向好，能保证较长时间的采光，通风较好，综合分析朝向、采光、通风状况好（南北）</t>
  </si>
  <si>
    <t>集装箱式</t>
  </si>
  <si>
    <t>该小区装修为基本装修</t>
  </si>
  <si>
    <t>该小区装修为普通装修，装修用材较好，经过精心设计，提升居住体验，较好</t>
  </si>
  <si>
    <t>18</t>
  </si>
  <si>
    <t>80-90</t>
  </si>
  <si>
    <t>70-80</t>
  </si>
  <si>
    <t>配备分体式空调、衣柜等基础生活设备，功能正常，质量有保证，房屋内无暖气，无厨房及燃气，综合评估较差</t>
  </si>
  <si>
    <t>配备家具、家电；程度较新；功能正常，质量有保证，较好</t>
  </si>
  <si>
    <t>0-30</t>
  </si>
  <si>
    <t>30-50</t>
  </si>
  <si>
    <t>50-60</t>
  </si>
  <si>
    <t>60-70</t>
  </si>
  <si>
    <t>年度</t>
  </si>
  <si>
    <t>月度</t>
  </si>
  <si>
    <t>日期</t>
  </si>
  <si>
    <t>价格</t>
  </si>
  <si>
    <t>租金（元/㎡•月）</t>
  </si>
  <si>
    <t>月均</t>
  </si>
  <si>
    <t>季均</t>
  </si>
  <si>
    <t>东惠家园</t>
  </si>
  <si>
    <t>低/27</t>
  </si>
  <si>
    <t>48-107</t>
  </si>
  <si>
    <t>高/28</t>
  </si>
  <si>
    <t>低/28</t>
  </si>
  <si>
    <t>中/28</t>
  </si>
  <si>
    <t>低/26</t>
  </si>
  <si>
    <t>中/27</t>
  </si>
  <si>
    <t>首开国风美仑</t>
  </si>
  <si>
    <t>高/15</t>
  </si>
  <si>
    <t>低/16</t>
  </si>
  <si>
    <t>中/16</t>
  </si>
  <si>
    <t>高/16</t>
  </si>
  <si>
    <t>富力尚悦居</t>
  </si>
  <si>
    <t>高/18</t>
  </si>
  <si>
    <t>中/20</t>
  </si>
  <si>
    <t>低/20</t>
  </si>
  <si>
    <t>高/20</t>
  </si>
  <si>
    <t>低/18</t>
  </si>
  <si>
    <t>中/15</t>
  </si>
  <si>
    <t>低/9</t>
  </si>
  <si>
    <t>高/10</t>
  </si>
  <si>
    <t>低/15</t>
  </si>
  <si>
    <t>四居室</t>
  </si>
  <si>
    <t>高/9</t>
  </si>
  <si>
    <t>高/22</t>
  </si>
  <si>
    <t>平米租金(元/㎡*月)</t>
  </si>
  <si>
    <t>套均租金(元/套*月)</t>
  </si>
  <si>
    <t>参考售价(元/㎡)</t>
  </si>
  <si>
    <t>御汤山&lt;汤山&lt;昌平区</t>
  </si>
  <si>
    <t>1:557</t>
  </si>
  <si>
    <t>1:666</t>
  </si>
  <si>
    <t>1:637</t>
  </si>
  <si>
    <t>1:689</t>
  </si>
  <si>
    <t>保利垄上&lt;汤山&lt;昌平区</t>
  </si>
  <si>
    <t>1:685</t>
  </si>
  <si>
    <t>1:640</t>
  </si>
  <si>
    <t>1:765</t>
  </si>
  <si>
    <t>1:684</t>
  </si>
  <si>
    <t>1:653</t>
  </si>
  <si>
    <t>1:701</t>
  </si>
  <si>
    <t>纳帕溪谷&lt;汤山&lt;昌平区</t>
  </si>
  <si>
    <t>1:717</t>
  </si>
  <si>
    <t>1:698</t>
  </si>
  <si>
    <t>1:736</t>
  </si>
  <si>
    <t>1:778</t>
  </si>
  <si>
    <t>1:716</t>
  </si>
  <si>
    <t>1:760</t>
  </si>
  <si>
    <t>1:682</t>
  </si>
  <si>
    <t>王府花园</t>
  </si>
  <si>
    <t>1:782</t>
  </si>
  <si>
    <t>1:696</t>
  </si>
  <si>
    <t>1:667</t>
  </si>
  <si>
    <t>1:635</t>
  </si>
  <si>
    <t>1:747</t>
  </si>
  <si>
    <t>1:819</t>
  </si>
  <si>
    <t>1:1309</t>
  </si>
  <si>
    <t>1:1207</t>
  </si>
  <si>
    <t>1:975</t>
  </si>
  <si>
    <t>1:909</t>
  </si>
  <si>
    <t>1:943</t>
  </si>
  <si>
    <t>金融街金色漫香苑</t>
  </si>
  <si>
    <t>1:749</t>
  </si>
  <si>
    <t>1:791</t>
  </si>
  <si>
    <t>1:756</t>
  </si>
  <si>
    <t>1:750</t>
  </si>
  <si>
    <t>金科帕提欧Ⅱ美遇&lt;汤山&lt;昌平区</t>
  </si>
  <si>
    <t>1:799</t>
  </si>
  <si>
    <t>1:800</t>
  </si>
  <si>
    <t>1:859</t>
  </si>
  <si>
    <t>1:785</t>
  </si>
  <si>
    <t>1:556</t>
  </si>
  <si>
    <t>名流花园</t>
  </si>
  <si>
    <t>1:761</t>
  </si>
  <si>
    <t>1:731</t>
  </si>
  <si>
    <t>1:721</t>
  </si>
  <si>
    <t>1:669</t>
  </si>
  <si>
    <t>温泉花园</t>
  </si>
  <si>
    <t>1:679</t>
  </si>
  <si>
    <t>纳帕澜郡&lt;汤山&lt;昌平区</t>
  </si>
  <si>
    <t>1:877</t>
  </si>
  <si>
    <t>1:867</t>
  </si>
  <si>
    <t>1:860</t>
  </si>
  <si>
    <t>1:898</t>
  </si>
  <si>
    <t>1:831</t>
  </si>
  <si>
    <t>1:835</t>
  </si>
  <si>
    <t>1:809</t>
  </si>
  <si>
    <t>1:843</t>
  </si>
  <si>
    <t>1:845</t>
  </si>
  <si>
    <t>龙脉温泉花园&lt;汤山&lt;昌平区</t>
  </si>
  <si>
    <t>1:737</t>
  </si>
  <si>
    <t>1:786</t>
  </si>
  <si>
    <t>1:759</t>
  </si>
  <si>
    <t>静心苑&lt;城北街道&lt;昌平区</t>
  </si>
  <si>
    <t>1:668</t>
  </si>
  <si>
    <t>1:728</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</si>
  <si>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</si>
  <si>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</si>
  <si>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</si>
  <si>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</si>
  <si>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</si>
  <si>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</si>
  <si>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</si>
  <si>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</si>
  <si>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</si>
  <si>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</si>
  <si>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</si>
  <si>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</si>
  <si>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</si>
  <si>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</si>
  <si>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</si>
  <si>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宁馨苑&lt;城南街道东&lt;昌平区</t>
  </si>
  <si>
    <t>1:871</t>
  </si>
  <si>
    <t>1:824</t>
  </si>
  <si>
    <t>1:789</t>
  </si>
  <si>
    <t>1:820</t>
  </si>
  <si>
    <t>1:802</t>
  </si>
  <si>
    <t>1:797</t>
  </si>
  <si>
    <t>1:777</t>
  </si>
  <si>
    <t>昌盛园一区&lt;城南街道东&lt;昌平区</t>
  </si>
  <si>
    <t>1:815</t>
  </si>
  <si>
    <t>京科苑&lt;城南街道东&lt;昌平区</t>
  </si>
  <si>
    <t>1:833</t>
  </si>
  <si>
    <t>1:788</t>
  </si>
  <si>
    <t>1:883</t>
  </si>
  <si>
    <t>1:842</t>
  </si>
  <si>
    <t>1:821</t>
  </si>
  <si>
    <t>1:825</t>
  </si>
  <si>
    <t>1:818</t>
  </si>
  <si>
    <t>东关南里&lt;城北街道&lt;昌平区</t>
  </si>
  <si>
    <t>1:816</t>
  </si>
  <si>
    <t>1:807</t>
  </si>
  <si>
    <t>1:828</t>
  </si>
  <si>
    <t>1:834</t>
  </si>
  <si>
    <t>果岭小镇&lt;城北街道&lt;昌平区</t>
  </si>
  <si>
    <t>1:907</t>
  </si>
  <si>
    <t>1:979</t>
  </si>
  <si>
    <t>1:830</t>
  </si>
  <si>
    <t>1:889</t>
  </si>
  <si>
    <t>1:812</t>
  </si>
  <si>
    <t>1:902</t>
  </si>
  <si>
    <t>温泉花园&lt;北七家&lt;昌平区</t>
  </si>
  <si>
    <t>建明里&lt;城北街道&lt;昌平区</t>
  </si>
  <si>
    <t>1:768</t>
  </si>
  <si>
    <t>1:719</t>
  </si>
  <si>
    <t>1:727</t>
  </si>
  <si>
    <t>昌盛园三区&lt;城南街道东&lt;昌平区</t>
  </si>
  <si>
    <t>1:862</t>
  </si>
  <si>
    <t>1:851</t>
  </si>
  <si>
    <t>1:916</t>
  </si>
  <si>
    <t>1:853</t>
  </si>
  <si>
    <t>1:840</t>
  </si>
  <si>
    <t>1:863</t>
  </si>
  <si>
    <t>1:905</t>
  </si>
  <si>
    <t>1:911</t>
  </si>
  <si>
    <t>新新公寓&lt;城北街道&lt;昌平区</t>
  </si>
  <si>
    <t>1:769</t>
  </si>
  <si>
    <t>1:776</t>
  </si>
  <si>
    <t>1:783</t>
  </si>
  <si>
    <t>北京随园&lt;城北街道&lt;昌平区</t>
  </si>
  <si>
    <t>1:787</t>
  </si>
  <si>
    <t>1:844</t>
  </si>
  <si>
    <t>1:866</t>
  </si>
  <si>
    <t>燕平家园&lt;城北街道&lt;昌平区</t>
  </si>
  <si>
    <t>1:875</t>
  </si>
  <si>
    <t>1:903</t>
  </si>
  <si>
    <t>1:732</t>
  </si>
  <si>
    <t>1:872</t>
  </si>
  <si>
    <t>建安里小区&lt;城北街道&lt;昌平区</t>
  </si>
  <si>
    <t>1:810</t>
  </si>
  <si>
    <t>1:730</t>
  </si>
  <si>
    <t>1:680</t>
  </si>
  <si>
    <t>清秀园北区&lt;城北街道&lt;昌平区</t>
  </si>
  <si>
    <t>1:604</t>
  </si>
  <si>
    <t>1:690</t>
  </si>
  <si>
    <t>蓝郡国际花园&lt;城北街道&lt;昌平区</t>
  </si>
  <si>
    <t>1:808</t>
  </si>
  <si>
    <t>1:826</t>
  </si>
  <si>
    <t>北城根&lt;城北街道&lt;昌平区</t>
  </si>
  <si>
    <t>永安里小区&lt;城北街道&lt;昌平区</t>
  </si>
  <si>
    <t>1:724</t>
  </si>
  <si>
    <t>1:676</t>
  </si>
  <si>
    <t>水关新村&lt;城南街道东&lt;昌平区</t>
  </si>
  <si>
    <t>1:852</t>
  </si>
  <si>
    <t>北环里小区&lt;城北街道&lt;昌平区</t>
  </si>
  <si>
    <t>1:706</t>
  </si>
  <si>
    <t>国惠村&lt;南邵&lt;昌平区</t>
  </si>
  <si>
    <t>1:801</t>
  </si>
  <si>
    <t>1:784</t>
  </si>
  <si>
    <t>新悦家园&lt;城北街道&lt;昌平区</t>
  </si>
  <si>
    <t>1:823</t>
  </si>
  <si>
    <t>TBD云集中心&lt;东小口&lt;海淀区</t>
  </si>
  <si>
    <t>1:934</t>
  </si>
  <si>
    <t>1:984</t>
  </si>
  <si>
    <t>1:1002</t>
  </si>
  <si>
    <t>1:1011</t>
  </si>
  <si>
    <t>1:986</t>
  </si>
  <si>
    <t>1:1010</t>
  </si>
  <si>
    <t>1:985</t>
  </si>
  <si>
    <t>1:960</t>
  </si>
  <si>
    <t>1:974</t>
  </si>
  <si>
    <t>1:966</t>
  </si>
  <si>
    <t>尚城&lt;回龙观&lt;昌平区</t>
  </si>
  <si>
    <t>1:617</t>
  </si>
  <si>
    <t>1:638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</si>
  <si>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</si>
  <si>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</si>
  <si>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</si>
  <si>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</si>
  <si>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</si>
  <si>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</si>
  <si>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</si>
  <si>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</si>
  <si>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</si>
  <si>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</si>
  <si>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</si>
  <si>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1:848</t>
  </si>
  <si>
    <t>1:796</t>
  </si>
  <si>
    <t>北京风景&lt;南邵&lt;昌平区</t>
  </si>
  <si>
    <t>1:954</t>
  </si>
  <si>
    <t>1:947</t>
  </si>
  <si>
    <t>1:899</t>
  </si>
  <si>
    <t>1:888</t>
  </si>
  <si>
    <t>西环里&lt;城北街道&lt;昌平区</t>
  </si>
  <si>
    <t>1:709</t>
  </si>
  <si>
    <t>1:702</t>
  </si>
  <si>
    <t>1:711</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</si>
  <si>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</si>
  <si>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</si>
  <si>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</si>
  <si>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</si>
  <si>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</si>
  <si>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</si>
  <si>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</si>
  <si>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</si>
  <si>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</si>
  <si>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</si>
  <si>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</si>
  <si>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</si>
  <si>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</si>
  <si>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</si>
  <si>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</si>
  <si>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</si>
  <si>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中国水电北郡嘉源&lt;南邵&lt;昌平区</t>
  </si>
  <si>
    <t>1:832</t>
  </si>
  <si>
    <t>南环里&lt;城北街道&lt;昌平区</t>
  </si>
  <si>
    <t>天通苑北一区&lt;东小口&lt;海淀区</t>
  </si>
  <si>
    <t>1:660</t>
  </si>
  <si>
    <t>1:651</t>
  </si>
  <si>
    <t>金隅嘉和园&lt;城南街道东&lt;昌平区</t>
  </si>
  <si>
    <t>金融街金色漫香苑&lt;北七家&lt;昌平区</t>
  </si>
  <si>
    <t>巩华家园&lt;回龙观&lt;昌平区</t>
  </si>
  <si>
    <t>1:461</t>
  </si>
  <si>
    <t>1:450</t>
  </si>
  <si>
    <t>1:469</t>
  </si>
  <si>
    <t>1:524</t>
  </si>
  <si>
    <t>1:581</t>
  </si>
  <si>
    <t>1:610</t>
  </si>
  <si>
    <t>1:633</t>
  </si>
  <si>
    <t>金隅万科城&lt;城北街道&lt;昌平区</t>
  </si>
  <si>
    <t>天通苑北三区&lt;东小口&lt;海淀区</t>
  </si>
  <si>
    <t>1:790</t>
  </si>
  <si>
    <t>路劲世界城&lt;南邵&lt;昌平区</t>
  </si>
  <si>
    <t>1:914</t>
  </si>
  <si>
    <t>1:897</t>
  </si>
  <si>
    <t>北京怡园&lt;城北街道&lt;昌平区</t>
  </si>
  <si>
    <t>1:858</t>
  </si>
  <si>
    <t>1:906</t>
  </si>
  <si>
    <t>天通苑东一区&lt;东小口&lt;海淀区</t>
  </si>
  <si>
    <t>1:657</t>
  </si>
  <si>
    <t>北街家园六区&lt;回龙观&lt;昌平区</t>
  </si>
  <si>
    <t>1:912</t>
  </si>
  <si>
    <t>1:817</t>
  </si>
  <si>
    <t>1:922</t>
  </si>
  <si>
    <t>1:864</t>
  </si>
  <si>
    <t>北街家园五区&lt;回龙观&lt;昌平区</t>
  </si>
  <si>
    <t>1:855</t>
  </si>
  <si>
    <t>1:868</t>
  </si>
  <si>
    <t>天通苑西三区&lt;东小口&lt;海淀区</t>
  </si>
  <si>
    <t>1:568</t>
  </si>
  <si>
    <t>1:574</t>
  </si>
  <si>
    <t>1:579</t>
  </si>
  <si>
    <t>1:616</t>
  </si>
  <si>
    <t>1:564</t>
  </si>
  <si>
    <t>王府花园&lt;北七家&lt;昌平区</t>
  </si>
  <si>
    <t>天通苑东三区&lt;东小口&lt;海淀区</t>
  </si>
  <si>
    <t>1:642</t>
  </si>
  <si>
    <t>天通苑北二区&lt;东小口&lt;海淀区</t>
  </si>
  <si>
    <t>金隅观澜时代&lt;城南街道东&lt;昌平区</t>
  </si>
  <si>
    <t>天通苑本四区&lt;东小口&lt;海淀区</t>
  </si>
  <si>
    <t>龙跃苑东四区&lt;回龙观&lt;昌平区</t>
  </si>
  <si>
    <t>龙锦苑东五区&lt;东小口&lt;海淀区</t>
  </si>
  <si>
    <t>1:683</t>
  </si>
  <si>
    <t>融创长滩壹号&lt;南邵&lt;昌平区</t>
  </si>
  <si>
    <t>1:874</t>
  </si>
  <si>
    <t>1:846</t>
  </si>
  <si>
    <t>1:576</t>
  </si>
  <si>
    <t>宜山居&lt;南邵&lt;昌平区</t>
  </si>
  <si>
    <t>1:673</t>
  </si>
  <si>
    <t>1:738</t>
  </si>
  <si>
    <t>1:839</t>
  </si>
  <si>
    <t>龙跃苑二区&lt;回龙观&lt;昌平区</t>
  </si>
  <si>
    <t>龙跃苑东五区&lt;回龙观&lt;昌平区</t>
  </si>
  <si>
    <t>1:743</t>
  </si>
  <si>
    <t>琥珀天地商铺&lt;回龙观&lt;昌平区</t>
  </si>
  <si>
    <t>龙锦苑东二区&lt;东小口&lt;海淀区</t>
  </si>
  <si>
    <t>北街家园八区&lt;回龙观&lt;昌平区</t>
  </si>
  <si>
    <t>龙跃苑四区&lt;回龙观&lt;昌平区</t>
  </si>
  <si>
    <t>龙跃苑一区&lt;回龙观&lt;昌平区</t>
  </si>
  <si>
    <t>1:634</t>
  </si>
  <si>
    <t>太平家园&lt;东小口&lt;海淀区</t>
  </si>
  <si>
    <t>1:608</t>
  </si>
  <si>
    <t>1:664</t>
  </si>
  <si>
    <t>国仕汇&lt;回龙观&lt;昌平区</t>
  </si>
  <si>
    <t>1:423</t>
  </si>
  <si>
    <t>1:414</t>
  </si>
  <si>
    <t>1:437</t>
  </si>
  <si>
    <t>1:498</t>
  </si>
  <si>
    <t>1:471</t>
  </si>
  <si>
    <t>1:467</t>
  </si>
  <si>
    <t>天通中苑&lt;东小口&lt;海淀区</t>
  </si>
  <si>
    <t>1:591</t>
  </si>
  <si>
    <t>1:624</t>
  </si>
  <si>
    <t>天通苑西二区&lt;东小口&lt;海淀区</t>
  </si>
  <si>
    <t>1:573</t>
  </si>
  <si>
    <t>1:588</t>
  </si>
  <si>
    <t>1:544</t>
  </si>
  <si>
    <t>霍营住宅小区&lt;东小口&lt;海淀区</t>
  </si>
  <si>
    <t>昌艺园&lt;回龙观&lt;昌平区</t>
  </si>
  <si>
    <t>金科廊桥水岸&lt;南邵&lt;昌平区</t>
  </si>
  <si>
    <t>1:856</t>
  </si>
  <si>
    <t>龙跃苑三区&lt;回龙观&lt;昌平区</t>
  </si>
  <si>
    <t>1:546</t>
  </si>
  <si>
    <t>华龙苑南里&lt;东小口&lt;海淀区</t>
  </si>
  <si>
    <t>龙锦苑东四区&lt;东小口&lt;海淀区</t>
  </si>
  <si>
    <t>紫金新干线&lt;东小口&lt;海淀区</t>
  </si>
  <si>
    <t>1:927</t>
  </si>
  <si>
    <t>1:879</t>
  </si>
  <si>
    <t>1:940</t>
  </si>
  <si>
    <t>1:938</t>
  </si>
  <si>
    <t>1:890</t>
  </si>
  <si>
    <t>田园风光&lt;回龙观&lt;昌平区</t>
  </si>
  <si>
    <t>1:935</t>
  </si>
  <si>
    <t>1:884</t>
  </si>
  <si>
    <t>京投发展·公园悦府&lt;东小口&lt;海淀区</t>
  </si>
  <si>
    <t>1:908</t>
  </si>
  <si>
    <t>流星花园三区&lt;东小口&lt;海淀区</t>
  </si>
  <si>
    <t>旗胜家园&lt;西三旗&lt;海淀区</t>
  </si>
  <si>
    <t>领秀慧谷&lt;回龙观&lt;昌平区</t>
  </si>
  <si>
    <t>北京北&lt;东小口&lt;海淀区</t>
  </si>
  <si>
    <t>龙泽苑西区&lt;回龙观&lt;昌平区</t>
  </si>
  <si>
    <t>新龙城&lt;西三旗&lt;海淀区</t>
  </si>
  <si>
    <t>正辰小区&lt;东小口&lt;海淀区</t>
  </si>
  <si>
    <t>1:587</t>
  </si>
  <si>
    <t>合立方&lt;东小口&lt;海淀区</t>
  </si>
  <si>
    <t>1:561</t>
  </si>
  <si>
    <t>首开国风美唐&lt;回龙观&lt;昌平区</t>
  </si>
  <si>
    <t>融泽嘉园&lt;西三旗&lt;海淀区</t>
  </si>
  <si>
    <t>卢卡新天地&lt;东小口&lt;海淀区</t>
  </si>
  <si>
    <t>1:526</t>
  </si>
  <si>
    <t>东亚上北中心&lt;回龙观&lt;昌平区</t>
  </si>
  <si>
    <t>1:357</t>
  </si>
  <si>
    <t>1:342</t>
  </si>
  <si>
    <t>1:409</t>
  </si>
  <si>
    <t>1:419</t>
  </si>
  <si>
    <t>1:413</t>
  </si>
  <si>
    <t>1:398</t>
  </si>
  <si>
    <t>1:418</t>
  </si>
  <si>
    <t>1:421</t>
  </si>
  <si>
    <t>首开智慧社&lt;回龙观&lt;昌平区</t>
  </si>
  <si>
    <t>1:429</t>
  </si>
  <si>
    <t>1:531</t>
  </si>
  <si>
    <t>1:527</t>
  </si>
  <si>
    <t>1:514</t>
  </si>
  <si>
    <t>1:554</t>
  </si>
  <si>
    <t>1:542</t>
  </si>
  <si>
    <t>1:488</t>
  </si>
  <si>
    <t>住总万科金域华府&lt;西三旗&lt;海淀区</t>
  </si>
  <si>
    <t>1:803</t>
  </si>
  <si>
    <t>监测租金</t>
  </si>
  <si>
    <t>项目名</t>
  </si>
  <si>
    <t>年均价</t>
  </si>
  <si>
    <t>海淀区</t>
  </si>
  <si>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</si>
  <si>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</si>
  <si>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</si>
  <si>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</si>
  <si>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</si>
  <si>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</si>
  <si>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</si>
  <si>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</si>
  <si>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</si>
  <si>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</si>
  <si>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</si>
  <si>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</si>
  <si>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</si>
  <si>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</si>
  <si>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</si>
  <si>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</si>
  <si>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</si>
  <si>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</si>
  <si>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</si>
  <si>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</si>
  <si>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</si>
  <si>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昌平区</t>
  </si>
  <si>
    <t>国瑞熙墅</t>
  </si>
  <si>
    <t>金色漫香苑</t>
  </si>
  <si>
    <t>望都新地</t>
  </si>
  <si>
    <t>名佳花园四区</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</si>
  <si>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</si>
  <si>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</si>
  <si>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</si>
  <si>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</si>
  <si>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</si>
  <si>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</si>
  <si>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</si>
  <si>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</si>
  <si>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</si>
  <si>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</si>
  <si>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</si>
  <si>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</si>
  <si>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</si>
  <si>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</si>
  <si>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</si>
  <si>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</si>
  <si>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</si>
  <si>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</si>
  <si>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</si>
  <si>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</si>
  <si>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</si>
  <si>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</si>
  <si>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</si>
  <si>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</si>
  <si>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</si>
  <si>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</si>
  <si>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</si>
  <si>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万科翡萃家园共有产权住房面向昌平区无房家庭及在昌平区工作的本市其他区户籍无房家庭销售房源</t>
  </si>
  <si>
    <t>地块</t>
  </si>
  <si>
    <t>单元</t>
  </si>
  <si>
    <t>房号</t>
  </si>
  <si>
    <t>所在楼层/总楼层</t>
  </si>
  <si>
    <t>居室</t>
  </si>
  <si>
    <t>建筑面积㎡</t>
  </si>
  <si>
    <t>套内建筑面积</t>
  </si>
  <si>
    <t>建筑面积单价</t>
  </si>
  <si>
    <t>总价</t>
  </si>
  <si>
    <t>套内单价</t>
  </si>
  <si>
    <t>1/15</t>
  </si>
  <si>
    <t>A1</t>
  </si>
  <si>
    <r>
      <rPr>
        <sz val="11"/>
        <color theme="1"/>
        <rFont val="DengXian"/>
        <charset val="134"/>
        <scheme val="minor"/>
      </rPr>
      <t>1</t>
    </r>
    <r>
      <rPr>
        <sz val="11"/>
        <color theme="1"/>
        <rFont val="DengXian"/>
        <charset val="134"/>
        <scheme val="minor"/>
      </rPr>
      <t>/</t>
    </r>
    <r>
      <rPr>
        <sz val="11"/>
        <color theme="1"/>
        <rFont val="DengXian"/>
        <charset val="134"/>
        <scheme val="minor"/>
      </rPr>
      <t>15</t>
    </r>
  </si>
  <si>
    <t>A2</t>
  </si>
  <si>
    <r>
      <rPr>
        <sz val="11"/>
        <color theme="1"/>
        <rFont val="DengXian"/>
        <charset val="134"/>
        <scheme val="minor"/>
      </rPr>
      <t>2</t>
    </r>
    <r>
      <rPr>
        <sz val="11"/>
        <color theme="1"/>
        <rFont val="DengXian"/>
        <charset val="134"/>
        <scheme val="minor"/>
      </rPr>
      <t>/</t>
    </r>
    <r>
      <rPr>
        <sz val="11"/>
        <color theme="1"/>
        <rFont val="DengXian"/>
        <charset val="134"/>
        <scheme val="minor"/>
      </rPr>
      <t>15</t>
    </r>
  </si>
  <si>
    <t>2/15</t>
  </si>
  <si>
    <t>3/15</t>
  </si>
  <si>
    <t>4/15</t>
  </si>
  <si>
    <t>5/15</t>
  </si>
  <si>
    <t>6/15</t>
  </si>
  <si>
    <t>三居</t>
  </si>
  <si>
    <t>C2</t>
  </si>
  <si>
    <t>7/15</t>
  </si>
  <si>
    <t>8/15</t>
  </si>
  <si>
    <t>9/15</t>
  </si>
  <si>
    <t>10/15</t>
  </si>
  <si>
    <t>11/15</t>
  </si>
  <si>
    <t>12/15</t>
  </si>
  <si>
    <t>13/15</t>
  </si>
  <si>
    <t>14/15</t>
  </si>
  <si>
    <t>15/15</t>
  </si>
  <si>
    <t>C5</t>
  </si>
  <si>
    <t>C3</t>
  </si>
  <si>
    <t>1/14</t>
  </si>
  <si>
    <t>A3</t>
  </si>
  <si>
    <t>A4</t>
  </si>
  <si>
    <t>2/14</t>
  </si>
  <si>
    <t>3/14</t>
  </si>
  <si>
    <t>4/14</t>
  </si>
  <si>
    <t>5/14</t>
  </si>
  <si>
    <t>6/14</t>
  </si>
  <si>
    <t>7/14</t>
  </si>
  <si>
    <t>8/14</t>
  </si>
  <si>
    <t>9/14</t>
  </si>
  <si>
    <t>10/14</t>
  </si>
  <si>
    <t>11/14</t>
  </si>
  <si>
    <t>12/14</t>
  </si>
  <si>
    <t>13/14</t>
  </si>
  <si>
    <t>14/14</t>
  </si>
  <si>
    <t>1/11</t>
  </si>
  <si>
    <t>A5</t>
  </si>
  <si>
    <t>4/11</t>
  </si>
  <si>
    <t>C8</t>
  </si>
  <si>
    <t>7/11</t>
  </si>
  <si>
    <t>A6</t>
  </si>
  <si>
    <t>9/11</t>
  </si>
  <si>
    <t>11/11</t>
  </si>
  <si>
    <t>B2</t>
  </si>
  <si>
    <t>3/21</t>
  </si>
  <si>
    <t>6/21</t>
  </si>
  <si>
    <t>9/21</t>
  </si>
  <si>
    <t>13/21</t>
  </si>
  <si>
    <t>A7</t>
  </si>
  <si>
    <t>A8</t>
  </si>
  <si>
    <t>B3</t>
  </si>
  <si>
    <t>2/20</t>
  </si>
  <si>
    <t>6/20</t>
  </si>
  <si>
    <t>9/20</t>
  </si>
  <si>
    <r>
      <rPr>
        <sz val="11"/>
        <color theme="1"/>
        <rFont val="DengXian"/>
        <charset val="134"/>
        <scheme val="minor"/>
      </rPr>
      <t>2</t>
    </r>
    <r>
      <rPr>
        <sz val="11"/>
        <color theme="1"/>
        <rFont val="DengXian"/>
        <charset val="134"/>
        <scheme val="minor"/>
      </rPr>
      <t>0</t>
    </r>
    <r>
      <rPr>
        <sz val="11"/>
        <color theme="1"/>
        <rFont val="DengXian"/>
        <charset val="134"/>
        <scheme val="minor"/>
      </rPr>
      <t>/20</t>
    </r>
  </si>
  <si>
    <t>3/13</t>
  </si>
  <si>
    <t>4/13</t>
  </si>
  <si>
    <t>5/13</t>
  </si>
  <si>
    <t>6/13</t>
  </si>
  <si>
    <t>7/13</t>
  </si>
  <si>
    <t>8/13</t>
  </si>
  <si>
    <t>9/13</t>
  </si>
  <si>
    <r>
      <rPr>
        <sz val="11"/>
        <color theme="1"/>
        <rFont val="DengXian"/>
        <charset val="134"/>
        <scheme val="minor"/>
      </rPr>
      <t>1</t>
    </r>
    <r>
      <rPr>
        <sz val="11"/>
        <color theme="1"/>
        <rFont val="DengXian"/>
        <charset val="134"/>
        <scheme val="minor"/>
      </rPr>
      <t>0</t>
    </r>
    <r>
      <rPr>
        <sz val="11"/>
        <color theme="1"/>
        <rFont val="DengXian"/>
        <charset val="134"/>
        <scheme val="minor"/>
      </rPr>
      <t>/13</t>
    </r>
  </si>
  <si>
    <r>
      <rPr>
        <sz val="11"/>
        <color theme="1"/>
        <rFont val="DengXian"/>
        <charset val="134"/>
        <scheme val="minor"/>
      </rPr>
      <t>1</t>
    </r>
    <r>
      <rPr>
        <sz val="11"/>
        <color theme="1"/>
        <rFont val="DengXian"/>
        <charset val="134"/>
        <scheme val="minor"/>
      </rPr>
      <t>1</t>
    </r>
    <r>
      <rPr>
        <sz val="11"/>
        <color theme="1"/>
        <rFont val="DengXian"/>
        <charset val="134"/>
        <scheme val="minor"/>
      </rPr>
      <t>/13</t>
    </r>
  </si>
  <si>
    <t>A9</t>
  </si>
  <si>
    <r>
      <rPr>
        <sz val="11"/>
        <color theme="1"/>
        <rFont val="DengXian"/>
        <charset val="134"/>
        <scheme val="minor"/>
      </rPr>
      <t>1</t>
    </r>
    <r>
      <rPr>
        <sz val="11"/>
        <color theme="1"/>
        <rFont val="DengXian"/>
        <charset val="134"/>
        <scheme val="minor"/>
      </rPr>
      <t>2</t>
    </r>
    <r>
      <rPr>
        <sz val="11"/>
        <color theme="1"/>
        <rFont val="DengXian"/>
        <charset val="134"/>
        <scheme val="minor"/>
      </rPr>
      <t>/13</t>
    </r>
  </si>
  <si>
    <r>
      <rPr>
        <sz val="11"/>
        <color theme="1"/>
        <rFont val="DengXian"/>
        <charset val="134"/>
        <scheme val="minor"/>
      </rPr>
      <t>1</t>
    </r>
    <r>
      <rPr>
        <sz val="11"/>
        <color theme="1"/>
        <rFont val="DengXian"/>
        <charset val="134"/>
        <scheme val="minor"/>
      </rPr>
      <t>3</t>
    </r>
    <r>
      <rPr>
        <sz val="11"/>
        <color theme="1"/>
        <rFont val="DengXian"/>
        <charset val="134"/>
        <scheme val="minor"/>
      </rPr>
      <t>/13</t>
    </r>
  </si>
  <si>
    <t>4/20</t>
  </si>
  <si>
    <t>2/12</t>
  </si>
  <si>
    <t>3/12</t>
  </si>
  <si>
    <t>4/12</t>
  </si>
  <si>
    <t>5/12</t>
  </si>
  <si>
    <t>6/12</t>
  </si>
  <si>
    <t>7/12</t>
  </si>
  <si>
    <t>8/12</t>
  </si>
  <si>
    <t>9/12</t>
  </si>
  <si>
    <r>
      <rPr>
        <sz val="11"/>
        <color theme="1"/>
        <rFont val="DengXian"/>
        <charset val="134"/>
        <scheme val="minor"/>
      </rPr>
      <t>1</t>
    </r>
    <r>
      <rPr>
        <sz val="11"/>
        <color theme="1"/>
        <rFont val="DengXian"/>
        <charset val="134"/>
        <scheme val="minor"/>
      </rPr>
      <t>0</t>
    </r>
    <r>
      <rPr>
        <sz val="11"/>
        <color theme="1"/>
        <rFont val="DengXian"/>
        <charset val="134"/>
        <scheme val="minor"/>
      </rPr>
      <t>/12</t>
    </r>
  </si>
  <si>
    <r>
      <rPr>
        <sz val="11"/>
        <color theme="1"/>
        <rFont val="DengXian"/>
        <charset val="134"/>
        <scheme val="minor"/>
      </rPr>
      <t>1</t>
    </r>
    <r>
      <rPr>
        <sz val="11"/>
        <color theme="1"/>
        <rFont val="DengXian"/>
        <charset val="134"/>
        <scheme val="minor"/>
      </rPr>
      <t>1</t>
    </r>
    <r>
      <rPr>
        <sz val="11"/>
        <color theme="1"/>
        <rFont val="DengXian"/>
        <charset val="134"/>
        <scheme val="minor"/>
      </rPr>
      <t>/12</t>
    </r>
  </si>
  <si>
    <r>
      <rPr>
        <sz val="11"/>
        <color theme="1"/>
        <rFont val="DengXian"/>
        <charset val="134"/>
        <scheme val="minor"/>
      </rPr>
      <t>1</t>
    </r>
    <r>
      <rPr>
        <sz val="11"/>
        <color theme="1"/>
        <rFont val="DengXian"/>
        <charset val="134"/>
        <scheme val="minor"/>
      </rPr>
      <t>2</t>
    </r>
    <r>
      <rPr>
        <sz val="11"/>
        <color theme="1"/>
        <rFont val="DengXian"/>
        <charset val="134"/>
        <scheme val="minor"/>
      </rPr>
      <t>/12</t>
    </r>
  </si>
  <si>
    <r>
      <rPr>
        <sz val="11"/>
        <color theme="1"/>
        <rFont val="DengXian"/>
        <charset val="134"/>
        <scheme val="minor"/>
      </rPr>
      <t>1</t>
    </r>
    <r>
      <rPr>
        <sz val="11"/>
        <color theme="1"/>
        <rFont val="DengXian"/>
        <charset val="134"/>
        <scheme val="minor"/>
      </rPr>
      <t>8</t>
    </r>
    <r>
      <rPr>
        <sz val="11"/>
        <color theme="1"/>
        <rFont val="DengXian"/>
        <charset val="134"/>
        <scheme val="minor"/>
      </rPr>
      <t>/20</t>
    </r>
  </si>
  <si>
    <r>
      <rPr>
        <sz val="11"/>
        <color theme="1"/>
        <rFont val="DengXian"/>
        <charset val="134"/>
        <scheme val="minor"/>
      </rPr>
      <t>1</t>
    </r>
    <r>
      <rPr>
        <sz val="11"/>
        <color theme="1"/>
        <rFont val="DengXian"/>
        <charset val="134"/>
        <scheme val="minor"/>
      </rPr>
      <t>9</t>
    </r>
    <r>
      <rPr>
        <sz val="11"/>
        <color theme="1"/>
        <rFont val="DengXian"/>
        <charset val="134"/>
        <scheme val="minor"/>
      </rPr>
      <t>/20</t>
    </r>
  </si>
  <si>
    <t>1/13</t>
  </si>
  <si>
    <t>2/13</t>
  </si>
  <si>
    <r>
      <rPr>
        <sz val="11"/>
        <color theme="1"/>
        <rFont val="DengXian"/>
        <charset val="134"/>
        <scheme val="minor"/>
      </rPr>
      <t>1</t>
    </r>
    <r>
      <rPr>
        <sz val="11"/>
        <color theme="1"/>
        <rFont val="DengXian"/>
        <charset val="134"/>
        <scheme val="minor"/>
      </rPr>
      <t>0</t>
    </r>
    <r>
      <rPr>
        <sz val="11"/>
        <color theme="1"/>
        <rFont val="DengXian"/>
        <charset val="134"/>
        <scheme val="minor"/>
      </rPr>
      <t>/20</t>
    </r>
  </si>
  <si>
    <r>
      <rPr>
        <sz val="11"/>
        <color theme="1"/>
        <rFont val="DengXian"/>
        <charset val="134"/>
        <scheme val="minor"/>
      </rPr>
      <t>3</t>
    </r>
    <r>
      <rPr>
        <sz val="11"/>
        <color theme="1"/>
        <rFont val="DengXian"/>
        <charset val="134"/>
        <scheme val="minor"/>
      </rPr>
      <t>/13</t>
    </r>
  </si>
</sst>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0_);[Red]\(0.00\)"/>
    <numFmt numFmtId="179" formatCode="yyyy&quot;年&quot;m&quot;月&quot;d&quot;日&quot;;@"/>
    <numFmt numFmtId="180" formatCode="0.0%"/>
    <numFmt numFmtId="181" formatCode="yyyy&quot;年&quot;m&quot;月&quot;;@"/>
  </numFmts>
  <fonts count="58">
    <font>
      <sz val="11"/>
      <color theme="1"/>
      <name val="DengXian"/>
      <charset val="134"/>
      <scheme val="minor"/>
    </font>
    <font>
      <b/>
      <sz val="14"/>
      <name val="宋体"/>
      <charset val="134"/>
    </font>
    <font>
      <b/>
      <sz val="11"/>
      <color theme="1"/>
      <name val="DengXian"/>
      <charset val="134"/>
      <scheme val="minor"/>
    </font>
    <font>
      <sz val="10"/>
      <name val="宋体"/>
      <charset val="134"/>
    </font>
    <font>
      <b/>
      <sz val="11"/>
      <name val="DengXian"/>
      <charset val="134"/>
      <scheme val="minor"/>
    </font>
    <font>
      <sz val="9"/>
      <name val="微软雅黑"/>
      <charset val="134"/>
    </font>
    <font>
      <sz val="10"/>
      <color rgb="FF000000"/>
      <name val="SimSun"/>
      <charset val="134"/>
    </font>
    <font>
      <sz val="10"/>
      <color theme="1"/>
      <name val="DengXian"/>
      <charset val="134"/>
      <scheme val="minor"/>
    </font>
    <font>
      <sz val="11"/>
      <color rgb="FF666666"/>
      <name val="微软雅黑"/>
      <charset val="134"/>
    </font>
    <font>
      <sz val="10.5"/>
      <color theme="1"/>
      <name val="Arial"/>
      <charset val="134"/>
    </font>
    <font>
      <sz val="11"/>
      <color theme="1"/>
      <name val="宋体"/>
      <charset val="134"/>
    </font>
    <font>
      <sz val="10"/>
      <color rgb="FF000000"/>
      <name val="宋体"/>
      <charset val="134"/>
    </font>
    <font>
      <b/>
      <sz val="10.5"/>
      <name val="宋体"/>
      <charset val="134"/>
    </font>
    <font>
      <sz val="10"/>
      <name val="Arial"/>
      <charset val="134"/>
    </font>
    <font>
      <sz val="10"/>
      <name val="仿宋_GB2312"/>
      <charset val="134"/>
    </font>
    <font>
      <sz val="11"/>
      <color theme="1"/>
      <name val="Arial"/>
      <charset val="134"/>
    </font>
    <font>
      <sz val="10"/>
      <color theme="1"/>
      <name val="Arial"/>
      <charset val="134"/>
    </font>
    <font>
      <sz val="10"/>
      <color rgb="FFFF0000"/>
      <name val="Arial"/>
      <charset val="134"/>
    </font>
    <font>
      <sz val="10"/>
      <color theme="1"/>
      <name val="仿宋_GB2312"/>
      <charset val="134"/>
    </font>
    <font>
      <sz val="11"/>
      <name val="DengXian"/>
      <charset val="134"/>
      <scheme val="minor"/>
    </font>
    <font>
      <sz val="11"/>
      <color rgb="FFFF0000"/>
      <name val="DengXian"/>
      <charset val="134"/>
      <scheme val="minor"/>
    </font>
    <font>
      <sz val="9"/>
      <color rgb="FF000000"/>
      <name val="华文细黑"/>
      <charset val="134"/>
    </font>
    <font>
      <sz val="11"/>
      <name val="Arial"/>
      <charset val="134"/>
    </font>
    <font>
      <sz val="10"/>
      <color rgb="FFFF0000"/>
      <name val="仿宋_GB2312"/>
      <charset val="134"/>
    </font>
    <font>
      <sz val="9"/>
      <name val="华文细黑"/>
      <charset val="134"/>
    </font>
    <font>
      <sz val="11"/>
      <name val="宋体"/>
      <charset val="134"/>
    </font>
    <font>
      <b/>
      <sz val="11"/>
      <color rgb="FFFF0000"/>
      <name val="Arial"/>
      <charset val="134"/>
    </font>
    <font>
      <sz val="9"/>
      <color theme="1"/>
      <name val="宋体"/>
      <charset val="134"/>
    </font>
    <font>
      <sz val="9"/>
      <color theme="1"/>
      <name val="Arial"/>
      <charset val="134"/>
    </font>
    <font>
      <sz val="11"/>
      <color theme="0"/>
      <name val="DengXian"/>
      <charset val="134"/>
      <scheme val="minor"/>
    </font>
    <font>
      <b/>
      <sz val="12"/>
      <color theme="1"/>
      <name val="DengXian"/>
      <charset val="134"/>
      <scheme val="minor"/>
    </font>
    <font>
      <sz val="10"/>
      <color rgb="FF000000"/>
      <name val="Arial"/>
      <charset val="134"/>
    </font>
    <font>
      <sz val="11"/>
      <color indexed="8"/>
      <name val="宋体"/>
      <charset val="134"/>
    </font>
    <font>
      <sz val="12"/>
      <name val="宋体"/>
      <charset val="134"/>
    </font>
    <font>
      <sz val="11"/>
      <color theme="1"/>
      <name val="DengXian"/>
      <charset val="0"/>
      <scheme val="minor"/>
    </font>
    <font>
      <sz val="11"/>
      <color rgb="FF3F3F76"/>
      <name val="DengXian"/>
      <charset val="0"/>
      <scheme val="minor"/>
    </font>
    <font>
      <sz val="11"/>
      <color rgb="FF9C0006"/>
      <name val="DengXian"/>
      <charset val="0"/>
      <scheme val="minor"/>
    </font>
    <font>
      <sz val="11"/>
      <color theme="0"/>
      <name val="DengXian"/>
      <charset val="0"/>
      <scheme val="minor"/>
    </font>
    <font>
      <u/>
      <sz val="11"/>
      <color rgb="FF0000FF"/>
      <name val="DengXian"/>
      <charset val="0"/>
      <scheme val="minor"/>
    </font>
    <font>
      <u/>
      <sz val="11"/>
      <color rgb="FF800080"/>
      <name val="DengXian"/>
      <charset val="0"/>
      <scheme val="minor"/>
    </font>
    <font>
      <b/>
      <sz val="11"/>
      <color theme="3"/>
      <name val="DengXian"/>
      <charset val="134"/>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6500"/>
      <name val="DengXian"/>
      <charset val="0"/>
      <scheme val="minor"/>
    </font>
    <font>
      <sz val="12"/>
      <color theme="1"/>
      <name val="DengXian"/>
      <charset val="134"/>
      <scheme val="minor"/>
    </font>
    <font>
      <sz val="11"/>
      <color theme="1"/>
      <name val="Tahoma"/>
      <charset val="134"/>
    </font>
    <font>
      <sz val="11"/>
      <color theme="1"/>
      <name val="仿宋_GB2312"/>
      <charset val="134"/>
    </font>
    <font>
      <sz val="11"/>
      <name val="仿宋_GB2312"/>
      <charset val="134"/>
    </font>
    <font>
      <sz val="10"/>
      <color rgb="FF000000"/>
      <name val="Times New Roman"/>
      <charset val="134"/>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000"/>
        <bgColor indexed="64"/>
      </patternFill>
    </fill>
    <fill>
      <patternFill patternType="solid">
        <fgColor theme="4" tint="-0.249977111117893"/>
        <bgColor indexed="64"/>
      </patternFill>
    </fill>
    <fill>
      <patternFill patternType="solid">
        <fgColor theme="3" tint="0.799920651875362"/>
        <bgColor indexed="64"/>
      </patternFill>
    </fill>
    <fill>
      <patternFill patternType="solid">
        <fgColor theme="9" tint="0.799920651875362"/>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5">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2" fillId="0" borderId="0">
      <alignment vertical="center"/>
    </xf>
    <xf numFmtId="0" fontId="33" fillId="0" borderId="0">
      <alignment vertical="center"/>
    </xf>
    <xf numFmtId="0" fontId="34" fillId="16" borderId="0" applyNumberFormat="0" applyBorder="0" applyAlignment="0" applyProtection="0">
      <alignment vertical="center"/>
    </xf>
    <xf numFmtId="0" fontId="35" fillId="17" borderId="13" applyNumberFormat="0" applyAlignment="0" applyProtection="0">
      <alignment vertical="center"/>
    </xf>
    <xf numFmtId="0" fontId="32" fillId="0" borderId="0">
      <alignment vertical="center"/>
    </xf>
    <xf numFmtId="41" fontId="0" fillId="0" borderId="0" applyFont="0" applyFill="0" applyBorder="0" applyAlignment="0" applyProtection="0">
      <alignment vertical="center"/>
    </xf>
    <xf numFmtId="0" fontId="34" fillId="11" borderId="0" applyNumberFormat="0" applyBorder="0" applyAlignment="0" applyProtection="0">
      <alignment vertical="center"/>
    </xf>
    <xf numFmtId="0" fontId="36" fillId="18" borderId="0" applyNumberFormat="0" applyBorder="0" applyAlignment="0" applyProtection="0">
      <alignment vertical="center"/>
    </xf>
    <xf numFmtId="43" fontId="0" fillId="0" borderId="0" applyFont="0" applyFill="0" applyBorder="0" applyAlignment="0" applyProtection="0">
      <alignment vertical="center"/>
    </xf>
    <xf numFmtId="0" fontId="32" fillId="0" borderId="0">
      <alignment vertical="center"/>
    </xf>
    <xf numFmtId="0" fontId="32" fillId="0" borderId="0">
      <alignment vertical="center"/>
    </xf>
    <xf numFmtId="0" fontId="37" fillId="19"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20" borderId="14" applyNumberFormat="0" applyFont="0" applyAlignment="0" applyProtection="0">
      <alignment vertical="center"/>
    </xf>
    <xf numFmtId="0" fontId="32" fillId="0" borderId="0">
      <alignment vertical="center"/>
    </xf>
    <xf numFmtId="0" fontId="37" fillId="21"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2" fillId="0" borderId="0">
      <alignment vertical="center"/>
    </xf>
    <xf numFmtId="0" fontId="32" fillId="0" borderId="0">
      <alignment vertical="center"/>
    </xf>
    <xf numFmtId="0" fontId="43" fillId="0" borderId="0" applyNumberFormat="0" applyFill="0" applyBorder="0" applyAlignment="0" applyProtection="0">
      <alignment vertical="center"/>
    </xf>
    <xf numFmtId="0" fontId="44" fillId="0" borderId="15" applyNumberFormat="0" applyFill="0" applyAlignment="0" applyProtection="0">
      <alignment vertical="center"/>
    </xf>
    <xf numFmtId="0" fontId="45" fillId="0" borderId="15" applyNumberFormat="0" applyFill="0" applyAlignment="0" applyProtection="0">
      <alignment vertical="center"/>
    </xf>
    <xf numFmtId="0" fontId="37" fillId="22" borderId="0" applyNumberFormat="0" applyBorder="0" applyAlignment="0" applyProtection="0">
      <alignment vertical="center"/>
    </xf>
    <xf numFmtId="0" fontId="40" fillId="0" borderId="16" applyNumberFormat="0" applyFill="0" applyAlignment="0" applyProtection="0">
      <alignment vertical="center"/>
    </xf>
    <xf numFmtId="0" fontId="37" fillId="23" borderId="0" applyNumberFormat="0" applyBorder="0" applyAlignment="0" applyProtection="0">
      <alignment vertical="center"/>
    </xf>
    <xf numFmtId="0" fontId="46" fillId="24" borderId="17" applyNumberFormat="0" applyAlignment="0" applyProtection="0">
      <alignment vertical="center"/>
    </xf>
    <xf numFmtId="0" fontId="47" fillId="24" borderId="13" applyNumberFormat="0" applyAlignment="0" applyProtection="0">
      <alignment vertical="center"/>
    </xf>
    <xf numFmtId="0" fontId="33" fillId="0" borderId="0">
      <alignment vertical="center"/>
    </xf>
    <xf numFmtId="0" fontId="33" fillId="0" borderId="0">
      <alignment vertical="center"/>
    </xf>
    <xf numFmtId="0" fontId="48" fillId="25" borderId="18" applyNumberFormat="0" applyAlignment="0" applyProtection="0">
      <alignment vertical="center"/>
    </xf>
    <xf numFmtId="0" fontId="34" fillId="26" borderId="0" applyNumberFormat="0" applyBorder="0" applyAlignment="0" applyProtection="0">
      <alignment vertical="center"/>
    </xf>
    <xf numFmtId="0" fontId="37" fillId="27" borderId="0" applyNumberFormat="0" applyBorder="0" applyAlignment="0" applyProtection="0">
      <alignment vertical="center"/>
    </xf>
    <xf numFmtId="0" fontId="49" fillId="0" borderId="19" applyNumberFormat="0" applyFill="0" applyAlignment="0" applyProtection="0">
      <alignment vertical="center"/>
    </xf>
    <xf numFmtId="0" fontId="50" fillId="0" borderId="20" applyNumberFormat="0" applyFill="0" applyAlignment="0" applyProtection="0">
      <alignment vertical="center"/>
    </xf>
    <xf numFmtId="0" fontId="51" fillId="28" borderId="0" applyNumberFormat="0" applyBorder="0" applyAlignment="0" applyProtection="0">
      <alignment vertical="center"/>
    </xf>
    <xf numFmtId="0" fontId="32" fillId="0" borderId="0">
      <alignment vertical="center"/>
    </xf>
    <xf numFmtId="0" fontId="32" fillId="0" borderId="0">
      <alignment vertical="center"/>
    </xf>
    <xf numFmtId="0" fontId="52" fillId="29" borderId="0" applyNumberFormat="0" applyBorder="0" applyAlignment="0" applyProtection="0">
      <alignment vertical="center"/>
    </xf>
    <xf numFmtId="0" fontId="34" fillId="30" borderId="0" applyNumberFormat="0" applyBorder="0" applyAlignment="0" applyProtection="0">
      <alignment vertical="center"/>
    </xf>
    <xf numFmtId="0" fontId="32" fillId="0" borderId="0">
      <alignment vertical="center"/>
    </xf>
    <xf numFmtId="0" fontId="37"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4" fillId="8" borderId="0" applyNumberFormat="0" applyBorder="0" applyAlignment="0" applyProtection="0">
      <alignment vertical="center"/>
    </xf>
    <xf numFmtId="0" fontId="37" fillId="9" borderId="0" applyNumberFormat="0" applyBorder="0" applyAlignment="0" applyProtection="0">
      <alignment vertical="center"/>
    </xf>
    <xf numFmtId="0" fontId="37" fillId="35" borderId="0" applyNumberFormat="0" applyBorder="0" applyAlignment="0" applyProtection="0">
      <alignment vertical="center"/>
    </xf>
    <xf numFmtId="0" fontId="34" fillId="36" borderId="0" applyNumberFormat="0" applyBorder="0" applyAlignment="0" applyProtection="0">
      <alignment vertical="center"/>
    </xf>
    <xf numFmtId="0" fontId="34" fillId="37" borderId="0" applyNumberFormat="0" applyBorder="0" applyAlignment="0" applyProtection="0">
      <alignment vertical="center"/>
    </xf>
    <xf numFmtId="0" fontId="37" fillId="38" borderId="0" applyNumberFormat="0" applyBorder="0" applyAlignment="0" applyProtection="0">
      <alignment vertical="center"/>
    </xf>
    <xf numFmtId="0" fontId="34" fillId="7" borderId="0" applyNumberFormat="0" applyBorder="0" applyAlignment="0" applyProtection="0">
      <alignment vertical="center"/>
    </xf>
    <xf numFmtId="0" fontId="37" fillId="39" borderId="0" applyNumberFormat="0" applyBorder="0" applyAlignment="0" applyProtection="0">
      <alignment vertical="center"/>
    </xf>
    <xf numFmtId="0" fontId="37" fillId="40"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4" fillId="10" borderId="0" applyNumberFormat="0" applyBorder="0" applyAlignment="0" applyProtection="0">
      <alignment vertical="center"/>
    </xf>
    <xf numFmtId="0" fontId="37" fillId="41"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alignment vertical="center"/>
    </xf>
    <xf numFmtId="0" fontId="33" fillId="0" borderId="0">
      <alignment vertical="center"/>
    </xf>
    <xf numFmtId="0" fontId="32" fillId="0" borderId="0">
      <alignment vertical="center"/>
    </xf>
    <xf numFmtId="0" fontId="32" fillId="0" borderId="0" applyNumberFormat="0" applyFont="0" applyFill="0" applyBorder="0" applyAlignment="0" applyProtection="0">
      <alignment vertical="center"/>
    </xf>
    <xf numFmtId="0" fontId="13" fillId="0" borderId="0">
      <alignment vertical="center"/>
    </xf>
    <xf numFmtId="0" fontId="0" fillId="0" borderId="0"/>
    <xf numFmtId="0" fontId="33" fillId="0" borderId="0"/>
    <xf numFmtId="0" fontId="32" fillId="0" borderId="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13" fillId="0" borderId="0">
      <alignment vertical="center"/>
    </xf>
    <xf numFmtId="0" fontId="33" fillId="0" borderId="0">
      <alignment vertical="center"/>
    </xf>
    <xf numFmtId="0" fontId="32" fillId="0" borderId="0">
      <alignment vertical="center"/>
    </xf>
    <xf numFmtId="0" fontId="33" fillId="0" borderId="0">
      <alignment vertical="center"/>
    </xf>
    <xf numFmtId="0" fontId="32" fillId="0" borderId="0">
      <alignment vertical="center"/>
    </xf>
    <xf numFmtId="0" fontId="0"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32" fillId="0" borderId="0">
      <alignment vertical="center"/>
    </xf>
    <xf numFmtId="0" fontId="13"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53" fillId="0" borderId="0"/>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0" fillId="0" borderId="0"/>
    <xf numFmtId="0" fontId="13" fillId="0" borderId="0"/>
    <xf numFmtId="0" fontId="32" fillId="0" borderId="0">
      <alignment vertical="center"/>
    </xf>
    <xf numFmtId="0" fontId="54"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cellStyleXfs>
  <cellXfs count="280">
    <xf numFmtId="0" fontId="0" fillId="0" borderId="0" xfId="0"/>
    <xf numFmtId="0" fontId="0" fillId="2" borderId="0" xfId="0" applyFill="1"/>
    <xf numFmtId="0" fontId="0" fillId="3" borderId="0" xfId="0" applyFill="1"/>
    <xf numFmtId="176"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6" fontId="2" fillId="0" borderId="3" xfId="0" applyNumberFormat="1" applyFont="1" applyBorder="1" applyAlignment="1">
      <alignment horizontal="center" vertical="center"/>
    </xf>
    <xf numFmtId="0" fontId="2" fillId="0" borderId="3" xfId="0" applyFont="1" applyBorder="1" applyAlignment="1">
      <alignment horizontal="center" vertical="center"/>
    </xf>
    <xf numFmtId="49" fontId="2" fillId="0" borderId="3" xfId="0" applyNumberFormat="1" applyFont="1" applyBorder="1" applyAlignment="1">
      <alignment horizontal="center" vertical="center" wrapText="1"/>
    </xf>
    <xf numFmtId="176" fontId="0" fillId="0" borderId="3" xfId="0" applyNumberFormat="1" applyBorder="1" applyAlignment="1">
      <alignment horizontal="center" vertical="center"/>
    </xf>
    <xf numFmtId="0" fontId="0" fillId="0" borderId="3" xfId="0" applyBorder="1" applyAlignment="1">
      <alignment horizontal="center" vertical="center"/>
    </xf>
    <xf numFmtId="49" fontId="0" fillId="0" borderId="3" xfId="0" applyNumberFormat="1" applyFont="1" applyBorder="1" applyAlignment="1">
      <alignment horizontal="center" vertical="center"/>
    </xf>
    <xf numFmtId="0" fontId="3" fillId="0" borderId="3" xfId="131" applyNumberFormat="1" applyFont="1" applyFill="1" applyBorder="1" applyAlignment="1" applyProtection="1">
      <alignment horizontal="center" vertical="center"/>
    </xf>
    <xf numFmtId="176" fontId="0" fillId="2" borderId="3" xfId="0" applyNumberFormat="1" applyFill="1" applyBorder="1" applyAlignment="1">
      <alignment horizontal="center" vertical="center"/>
    </xf>
    <xf numFmtId="0" fontId="0" fillId="2" borderId="3" xfId="0" applyFill="1" applyBorder="1" applyAlignment="1">
      <alignment horizontal="center" vertical="center"/>
    </xf>
    <xf numFmtId="49" fontId="0" fillId="2" borderId="3" xfId="0" applyNumberFormat="1" applyFont="1" applyFill="1" applyBorder="1" applyAlignment="1">
      <alignment horizontal="center" vertical="center"/>
    </xf>
    <xf numFmtId="0" fontId="3" fillId="2" borderId="3" xfId="131" applyNumberFormat="1" applyFont="1" applyFill="1" applyBorder="1" applyAlignment="1" applyProtection="1">
      <alignment horizontal="center" vertical="center"/>
    </xf>
    <xf numFmtId="0" fontId="1" fillId="0"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176" fontId="4" fillId="0" borderId="3"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3" xfId="95" applyNumberFormat="1" applyFont="1" applyFill="1" applyBorder="1" applyAlignment="1" applyProtection="1">
      <alignment horizontal="center" vertical="center" shrinkToFit="1"/>
    </xf>
    <xf numFmtId="2" fontId="6" fillId="0" borderId="3" xfId="0" applyNumberFormat="1" applyFont="1" applyFill="1" applyBorder="1" applyAlignment="1">
      <alignment horizontal="center" vertical="center" wrapText="1"/>
    </xf>
    <xf numFmtId="178" fontId="5" fillId="0" borderId="3" xfId="0" applyNumberFormat="1" applyFont="1" applyFill="1" applyBorder="1" applyAlignment="1">
      <alignment horizontal="center" vertical="center" wrapText="1"/>
    </xf>
    <xf numFmtId="177" fontId="7" fillId="0" borderId="3" xfId="0" applyNumberFormat="1" applyFont="1" applyFill="1" applyBorder="1" applyAlignment="1">
      <alignment horizontal="center" vertical="center"/>
    </xf>
    <xf numFmtId="178" fontId="5" fillId="2" borderId="3" xfId="0" applyNumberFormat="1" applyFont="1" applyFill="1" applyBorder="1" applyAlignment="1">
      <alignment horizontal="center" vertical="center" wrapText="1"/>
    </xf>
    <xf numFmtId="0" fontId="5" fillId="2" borderId="3" xfId="95" applyNumberFormat="1" applyFont="1" applyFill="1" applyBorder="1" applyAlignment="1" applyProtection="1">
      <alignment horizontal="center" vertical="center" shrinkToFit="1"/>
    </xf>
    <xf numFmtId="177" fontId="7" fillId="2" borderId="3"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3" fillId="0" borderId="3" xfId="0" applyNumberFormat="1" applyFont="1" applyFill="1" applyBorder="1" applyAlignment="1" applyProtection="1">
      <alignment horizontal="center" vertical="center" shrinkToFit="1"/>
    </xf>
    <xf numFmtId="176" fontId="0" fillId="3" borderId="3" xfId="0" applyNumberFormat="1" applyFill="1" applyBorder="1" applyAlignment="1">
      <alignment horizontal="center" vertical="center"/>
    </xf>
    <xf numFmtId="0" fontId="0" fillId="3" borderId="3" xfId="0" applyFill="1" applyBorder="1" applyAlignment="1">
      <alignment horizontal="center" vertical="center"/>
    </xf>
    <xf numFmtId="49" fontId="0" fillId="3" borderId="3" xfId="0" applyNumberFormat="1" applyFont="1" applyFill="1" applyBorder="1" applyAlignment="1">
      <alignment horizontal="center" vertical="center"/>
    </xf>
    <xf numFmtId="0" fontId="3" fillId="3" borderId="3" xfId="131" applyNumberFormat="1" applyFont="1" applyFill="1" applyBorder="1" applyAlignment="1" applyProtection="1">
      <alignment horizontal="center" vertical="center"/>
    </xf>
    <xf numFmtId="0" fontId="5" fillId="3" borderId="3" xfId="0" applyFont="1" applyFill="1" applyBorder="1" applyAlignment="1">
      <alignment horizontal="center" vertical="center" wrapText="1"/>
    </xf>
    <xf numFmtId="0" fontId="5" fillId="3" borderId="3" xfId="95" applyNumberFormat="1" applyFont="1" applyFill="1" applyBorder="1" applyAlignment="1" applyProtection="1">
      <alignment horizontal="center" vertical="center" shrinkToFit="1"/>
    </xf>
    <xf numFmtId="0" fontId="3" fillId="3" borderId="3" xfId="0" applyNumberFormat="1" applyFont="1" applyFill="1" applyBorder="1" applyAlignment="1" applyProtection="1">
      <alignment horizontal="center" vertical="center" shrinkToFit="1"/>
    </xf>
    <xf numFmtId="0" fontId="0" fillId="0" borderId="0" xfId="89">
      <alignment vertical="center"/>
    </xf>
    <xf numFmtId="0" fontId="8" fillId="4" borderId="3" xfId="143" applyFont="1" applyFill="1" applyBorder="1" applyAlignment="1">
      <alignment horizontal="center" vertical="center" wrapText="1"/>
    </xf>
    <xf numFmtId="0" fontId="9" fillId="0" borderId="0" xfId="89" applyFont="1">
      <alignment vertical="center"/>
    </xf>
    <xf numFmtId="0" fontId="8" fillId="0" borderId="0" xfId="143" applyFont="1" applyBorder="1" applyAlignment="1">
      <alignment horizontal="left" vertical="center" wrapText="1"/>
    </xf>
    <xf numFmtId="0" fontId="0" fillId="0" borderId="0" xfId="143" applyBorder="1"/>
    <xf numFmtId="14" fontId="8" fillId="4" borderId="3" xfId="143" applyNumberFormat="1" applyFont="1" applyFill="1" applyBorder="1" applyAlignment="1">
      <alignment horizontal="center" vertical="center" wrapText="1"/>
    </xf>
    <xf numFmtId="0" fontId="8" fillId="5" borderId="3" xfId="143" applyFont="1" applyFill="1" applyBorder="1" applyAlignment="1" applyProtection="1">
      <alignment horizontal="center" vertical="center" wrapText="1"/>
      <protection locked="0"/>
    </xf>
    <xf numFmtId="0" fontId="0" fillId="4" borderId="3" xfId="143" applyFill="1" applyBorder="1" applyAlignment="1">
      <alignment vertical="center"/>
    </xf>
    <xf numFmtId="0" fontId="8" fillId="4" borderId="5" xfId="143" applyFont="1" applyFill="1" applyBorder="1" applyAlignment="1">
      <alignment horizontal="center" vertical="center" wrapText="1"/>
    </xf>
    <xf numFmtId="0" fontId="0" fillId="2" borderId="3" xfId="143" applyFont="1" applyFill="1" applyBorder="1" applyProtection="1">
      <protection locked="0"/>
    </xf>
    <xf numFmtId="0" fontId="0" fillId="4" borderId="3" xfId="143" applyFont="1" applyFill="1" applyBorder="1"/>
    <xf numFmtId="0" fontId="0" fillId="0" borderId="3" xfId="143" applyBorder="1" applyProtection="1">
      <protection locked="0"/>
    </xf>
    <xf numFmtId="0" fontId="8" fillId="0" borderId="3" xfId="143" applyFont="1" applyBorder="1" applyAlignment="1" applyProtection="1">
      <alignment horizontal="left" vertical="center" wrapText="1"/>
      <protection locked="0"/>
    </xf>
    <xf numFmtId="0" fontId="0" fillId="0" borderId="0" xfId="89" applyAlignment="1">
      <alignment horizontal="left" vertical="center"/>
    </xf>
    <xf numFmtId="0" fontId="0" fillId="0" borderId="0" xfId="89" applyAlignment="1">
      <alignment horizontal="center" vertical="center"/>
    </xf>
    <xf numFmtId="0" fontId="0" fillId="0" borderId="3" xfId="89" applyFont="1" applyBorder="1" applyAlignment="1">
      <alignment horizontal="center" vertical="center"/>
    </xf>
    <xf numFmtId="0" fontId="0" fillId="0" borderId="3" xfId="89" applyBorder="1">
      <alignment vertical="center"/>
    </xf>
    <xf numFmtId="2" fontId="0" fillId="0" borderId="3" xfId="89" applyNumberFormat="1" applyBorder="1" applyAlignment="1">
      <alignment horizontal="center" vertical="center"/>
    </xf>
    <xf numFmtId="0" fontId="0" fillId="2" borderId="3" xfId="89" applyFill="1" applyBorder="1">
      <alignment vertical="center"/>
    </xf>
    <xf numFmtId="2" fontId="0" fillId="2" borderId="3" xfId="89" applyNumberFormat="1" applyFill="1" applyBorder="1" applyAlignment="1">
      <alignment horizontal="center" vertical="center"/>
    </xf>
    <xf numFmtId="0" fontId="0" fillId="3" borderId="3" xfId="89" applyFill="1" applyBorder="1">
      <alignment vertical="center"/>
    </xf>
    <xf numFmtId="2" fontId="0" fillId="3" borderId="3" xfId="89" applyNumberFormat="1" applyFill="1" applyBorder="1" applyAlignment="1">
      <alignment horizontal="center" vertical="center"/>
    </xf>
    <xf numFmtId="0" fontId="0" fillId="0" borderId="0" xfId="0" applyNumberFormat="1"/>
    <xf numFmtId="14" fontId="0" fillId="0" borderId="0" xfId="0" applyNumberFormat="1"/>
    <xf numFmtId="0" fontId="0" fillId="2" borderId="0" xfId="0" applyNumberFormat="1" applyFill="1"/>
    <xf numFmtId="0" fontId="10" fillId="0" borderId="0" xfId="0" applyFont="1"/>
    <xf numFmtId="0" fontId="10" fillId="0" borderId="3" xfId="89" applyFont="1" applyFill="1" applyBorder="1" applyAlignment="1">
      <alignment horizontal="center" vertical="center"/>
    </xf>
    <xf numFmtId="0" fontId="10" fillId="0" borderId="3" xfId="89" applyFont="1" applyBorder="1" applyAlignment="1">
      <alignment horizontal="center" vertical="center"/>
    </xf>
    <xf numFmtId="0" fontId="10" fillId="0" borderId="0" xfId="89" applyFont="1" applyAlignment="1">
      <alignment horizontal="center" vertical="center"/>
    </xf>
    <xf numFmtId="0" fontId="11" fillId="0" borderId="0" xfId="0" applyFont="1" applyAlignment="1">
      <alignment horizontal="center" vertical="center"/>
    </xf>
    <xf numFmtId="0" fontId="10" fillId="0" borderId="0" xfId="89" applyFont="1" applyBorder="1" applyAlignment="1">
      <alignment horizontal="center" vertical="center"/>
    </xf>
    <xf numFmtId="14" fontId="10" fillId="0" borderId="0" xfId="89" applyNumberFormat="1" applyFont="1" applyBorder="1" applyAlignment="1">
      <alignment horizontal="center" vertical="center"/>
    </xf>
    <xf numFmtId="0" fontId="11" fillId="0" borderId="3" xfId="0" applyFont="1" applyBorder="1" applyAlignment="1">
      <alignment horizontal="center" vertical="center"/>
    </xf>
    <xf numFmtId="14" fontId="10" fillId="0" borderId="3" xfId="89" applyNumberFormat="1" applyFont="1" applyBorder="1" applyAlignment="1">
      <alignment horizontal="center" vertical="center"/>
    </xf>
    <xf numFmtId="177" fontId="10" fillId="2" borderId="3" xfId="89" applyNumberFormat="1" applyFont="1" applyFill="1" applyBorder="1" applyAlignment="1">
      <alignment horizontal="center" vertical="center"/>
    </xf>
    <xf numFmtId="177" fontId="10" fillId="0" borderId="5" xfId="89" applyNumberFormat="1" applyFont="1" applyBorder="1" applyAlignment="1">
      <alignment horizontal="center" vertical="center"/>
    </xf>
    <xf numFmtId="177" fontId="10" fillId="0" borderId="3" xfId="89" applyNumberFormat="1" applyFont="1" applyFill="1" applyBorder="1" applyAlignment="1">
      <alignment horizontal="center" vertical="center"/>
    </xf>
    <xf numFmtId="177" fontId="10" fillId="6" borderId="3" xfId="89" applyNumberFormat="1" applyFont="1" applyFill="1" applyBorder="1" applyAlignment="1">
      <alignment horizontal="center" vertical="center"/>
    </xf>
    <xf numFmtId="177" fontId="10" fillId="0" borderId="6" xfId="89" applyNumberFormat="1" applyFont="1" applyBorder="1" applyAlignment="1">
      <alignment horizontal="center" vertical="center"/>
    </xf>
    <xf numFmtId="177" fontId="10" fillId="0" borderId="3" xfId="89" applyNumberFormat="1" applyFont="1" applyBorder="1" applyAlignment="1">
      <alignment horizontal="center" vertical="center"/>
    </xf>
    <xf numFmtId="177" fontId="10" fillId="0" borderId="3" xfId="0" applyNumberFormat="1" applyFont="1" applyBorder="1" applyAlignment="1">
      <alignment horizontal="center" vertical="center"/>
    </xf>
    <xf numFmtId="0" fontId="10" fillId="0" borderId="0" xfId="89" applyFont="1" applyAlignment="1">
      <alignment horizontal="center" vertical="center" wrapText="1"/>
    </xf>
    <xf numFmtId="0" fontId="10" fillId="0" borderId="0" xfId="89" applyFont="1" applyFill="1" applyAlignment="1">
      <alignment horizontal="center" vertical="center"/>
    </xf>
    <xf numFmtId="0" fontId="10" fillId="6" borderId="3" xfId="89" applyFont="1" applyFill="1" applyBorder="1" applyAlignment="1">
      <alignment horizontal="center" vertical="center"/>
    </xf>
    <xf numFmtId="177" fontId="10" fillId="0" borderId="5" xfId="89" applyNumberFormat="1" applyFont="1" applyFill="1" applyBorder="1" applyAlignment="1">
      <alignment horizontal="center" vertical="center"/>
    </xf>
    <xf numFmtId="0" fontId="10" fillId="2" borderId="3" xfId="89" applyFont="1" applyFill="1" applyBorder="1" applyAlignment="1">
      <alignment horizontal="center" vertical="center"/>
    </xf>
    <xf numFmtId="177" fontId="10" fillId="0" borderId="7" xfId="89" applyNumberFormat="1" applyFont="1" applyFill="1" applyBorder="1" applyAlignment="1">
      <alignment horizontal="center" vertical="center"/>
    </xf>
    <xf numFmtId="177" fontId="10" fillId="0" borderId="6" xfId="89" applyNumberFormat="1" applyFont="1" applyFill="1" applyBorder="1" applyAlignment="1">
      <alignment horizontal="center" vertical="center"/>
    </xf>
    <xf numFmtId="177" fontId="10" fillId="0" borderId="5" xfId="0" applyNumberFormat="1" applyFont="1" applyBorder="1" applyAlignment="1">
      <alignment horizontal="center" vertical="center"/>
    </xf>
    <xf numFmtId="177" fontId="10" fillId="0" borderId="7" xfId="0" applyNumberFormat="1" applyFont="1" applyBorder="1" applyAlignment="1">
      <alignment horizontal="center" vertical="center"/>
    </xf>
    <xf numFmtId="177" fontId="10" fillId="0" borderId="0" xfId="0" applyNumberFormat="1" applyFont="1"/>
    <xf numFmtId="177" fontId="10" fillId="0" borderId="6" xfId="0" applyNumberFormat="1" applyFont="1" applyBorder="1" applyAlignment="1">
      <alignment horizontal="center" vertical="center"/>
    </xf>
    <xf numFmtId="177" fontId="10" fillId="0" borderId="0" xfId="89" applyNumberFormat="1" applyFont="1" applyBorder="1" applyAlignment="1">
      <alignment horizontal="center" vertical="center"/>
    </xf>
    <xf numFmtId="0" fontId="10" fillId="0" borderId="0" xfId="89" applyFont="1" applyBorder="1" applyAlignment="1">
      <alignment vertical="center"/>
    </xf>
    <xf numFmtId="0" fontId="10" fillId="0" borderId="3" xfId="89" applyFont="1" applyBorder="1" applyAlignment="1">
      <alignment horizontal="center" vertical="center" wrapText="1"/>
    </xf>
    <xf numFmtId="177" fontId="10" fillId="0" borderId="8" xfId="89" applyNumberFormat="1" applyFont="1" applyBorder="1" applyAlignment="1">
      <alignment horizontal="center" vertical="center"/>
    </xf>
    <xf numFmtId="177" fontId="10" fillId="0" borderId="9" xfId="89" applyNumberFormat="1" applyFont="1" applyBorder="1" applyAlignment="1">
      <alignment horizontal="center" vertical="center"/>
    </xf>
    <xf numFmtId="177" fontId="10" fillId="0" borderId="10" xfId="89" applyNumberFormat="1" applyFont="1" applyBorder="1" applyAlignment="1">
      <alignment horizontal="center" vertical="center"/>
    </xf>
    <xf numFmtId="58" fontId="10" fillId="0" borderId="3" xfId="89" applyNumberFormat="1" applyFont="1" applyBorder="1" applyAlignment="1">
      <alignment horizontal="center" vertical="center"/>
    </xf>
    <xf numFmtId="177" fontId="10" fillId="0" borderId="1" xfId="89" applyNumberFormat="1" applyFont="1" applyBorder="1" applyAlignment="1">
      <alignment horizontal="center" vertical="center"/>
    </xf>
    <xf numFmtId="0" fontId="12" fillId="0" borderId="0" xfId="0" applyFont="1" applyFill="1" applyBorder="1" applyAlignment="1">
      <alignment horizontal="center"/>
    </xf>
    <xf numFmtId="0" fontId="13" fillId="0" borderId="1" xfId="105" applyFont="1" applyFill="1" applyBorder="1" applyAlignment="1">
      <alignment horizontal="center" vertical="center" wrapText="1"/>
    </xf>
    <xf numFmtId="0" fontId="13" fillId="0" borderId="4" xfId="105" applyFont="1" applyFill="1" applyBorder="1" applyAlignment="1">
      <alignment horizontal="center" vertical="center" wrapText="1"/>
    </xf>
    <xf numFmtId="0" fontId="14" fillId="0" borderId="3" xfId="105" applyFont="1" applyFill="1" applyBorder="1" applyAlignment="1">
      <alignment horizontal="center" vertical="center" wrapText="1"/>
    </xf>
    <xf numFmtId="0" fontId="13" fillId="0" borderId="3" xfId="105" applyFont="1" applyFill="1" applyBorder="1" applyAlignment="1">
      <alignment horizontal="center" vertical="center" wrapText="1"/>
    </xf>
    <xf numFmtId="0" fontId="14" fillId="0" borderId="1" xfId="105" applyFont="1" applyFill="1" applyBorder="1" applyAlignment="1">
      <alignment horizontal="center" vertical="center" wrapText="1"/>
    </xf>
    <xf numFmtId="0" fontId="3" fillId="0" borderId="1" xfId="105" applyFont="1" applyFill="1" applyBorder="1" applyAlignment="1">
      <alignment horizontal="center" vertical="center" wrapText="1"/>
    </xf>
    <xf numFmtId="177" fontId="13" fillId="0" borderId="1" xfId="105" applyNumberFormat="1" applyFont="1" applyFill="1" applyBorder="1" applyAlignment="1">
      <alignment horizontal="center" vertical="center" wrapText="1"/>
    </xf>
    <xf numFmtId="177" fontId="13" fillId="0" borderId="4" xfId="105" applyNumberFormat="1" applyFont="1" applyFill="1" applyBorder="1" applyAlignment="1">
      <alignment horizontal="center" vertical="center" wrapText="1"/>
    </xf>
    <xf numFmtId="179" fontId="13" fillId="0" borderId="3" xfId="105" applyNumberFormat="1" applyFont="1" applyFill="1" applyBorder="1" applyAlignment="1">
      <alignment horizontal="center" vertical="center" wrapText="1"/>
    </xf>
    <xf numFmtId="0" fontId="13" fillId="0" borderId="3" xfId="105" applyFont="1" applyFill="1" applyBorder="1" applyAlignment="1">
      <alignment horizontal="center" vertical="center"/>
    </xf>
    <xf numFmtId="0" fontId="15" fillId="0" borderId="5" xfId="0" applyFont="1" applyBorder="1" applyAlignment="1">
      <alignment horizontal="center" vertical="center"/>
    </xf>
    <xf numFmtId="0" fontId="16" fillId="0" borderId="3" xfId="105" applyFont="1" applyFill="1" applyBorder="1" applyAlignment="1">
      <alignment horizontal="center" vertical="center" wrapText="1"/>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4" fillId="3" borderId="3" xfId="105" applyFont="1" applyFill="1" applyBorder="1" applyAlignment="1">
      <alignment horizontal="center" vertical="center" wrapText="1"/>
    </xf>
    <xf numFmtId="0" fontId="13" fillId="3" borderId="3" xfId="105" applyFont="1" applyFill="1" applyBorder="1" applyAlignment="1">
      <alignment horizontal="center" vertical="center" wrapText="1"/>
    </xf>
    <xf numFmtId="180" fontId="14" fillId="0" borderId="3" xfId="105" applyNumberFormat="1" applyFont="1" applyFill="1" applyBorder="1" applyAlignment="1">
      <alignment horizontal="center" vertical="center" wrapText="1"/>
    </xf>
    <xf numFmtId="0" fontId="17" fillId="0" borderId="3" xfId="105" applyFont="1" applyFill="1" applyBorder="1" applyAlignment="1">
      <alignment horizontal="center" vertical="center" wrapText="1"/>
    </xf>
    <xf numFmtId="0" fontId="18" fillId="0" borderId="3" xfId="105" applyFont="1" applyFill="1" applyBorder="1" applyAlignment="1">
      <alignment horizontal="center" vertical="center" wrapText="1"/>
    </xf>
    <xf numFmtId="49" fontId="18" fillId="0" borderId="3" xfId="105" applyNumberFormat="1" applyFont="1" applyFill="1" applyBorder="1" applyAlignment="1">
      <alignment horizontal="center" vertical="center" wrapText="1"/>
    </xf>
    <xf numFmtId="0" fontId="15" fillId="0" borderId="12" xfId="0" applyFont="1" applyBorder="1" applyAlignment="1">
      <alignment vertical="center"/>
    </xf>
    <xf numFmtId="0" fontId="14" fillId="6" borderId="3" xfId="105" applyFont="1" applyFill="1" applyBorder="1" applyAlignment="1">
      <alignment horizontal="center" vertical="center" wrapText="1"/>
    </xf>
    <xf numFmtId="9" fontId="13" fillId="6" borderId="3" xfId="105" applyNumberFormat="1" applyFont="1" applyFill="1" applyBorder="1" applyAlignment="1">
      <alignment horizontal="center" vertical="center" wrapText="1"/>
    </xf>
    <xf numFmtId="0" fontId="13" fillId="6" borderId="3" xfId="105" applyFont="1" applyFill="1" applyBorder="1" applyAlignment="1">
      <alignment horizontal="center" vertical="center" wrapText="1"/>
    </xf>
    <xf numFmtId="9" fontId="14" fillId="6" borderId="3" xfId="105" applyNumberFormat="1" applyFont="1" applyFill="1" applyBorder="1" applyAlignment="1">
      <alignment horizontal="center" vertical="center" wrapText="1"/>
    </xf>
    <xf numFmtId="0" fontId="17" fillId="6" borderId="3" xfId="105" applyFont="1" applyFill="1" applyBorder="1" applyAlignment="1">
      <alignment horizontal="center" vertical="center" wrapText="1"/>
    </xf>
    <xf numFmtId="0" fontId="13" fillId="0" borderId="3" xfId="105" applyFont="1" applyFill="1" applyBorder="1" applyAlignment="1">
      <alignment vertical="center" wrapText="1"/>
    </xf>
    <xf numFmtId="177" fontId="13" fillId="0" borderId="3" xfId="105" applyNumberFormat="1" applyFont="1" applyFill="1" applyBorder="1" applyAlignment="1">
      <alignment horizontal="center" vertical="center" wrapText="1"/>
    </xf>
    <xf numFmtId="4" fontId="13" fillId="0" borderId="3" xfId="105" applyNumberFormat="1" applyFont="1" applyFill="1" applyBorder="1" applyAlignment="1">
      <alignment horizontal="center" vertical="center" wrapText="1"/>
    </xf>
    <xf numFmtId="0" fontId="0" fillId="0" borderId="0" xfId="0" applyAlignment="1">
      <alignment vertical="center"/>
    </xf>
    <xf numFmtId="0" fontId="0" fillId="7" borderId="0" xfId="0" applyFill="1" applyAlignment="1">
      <alignment vertical="center"/>
    </xf>
    <xf numFmtId="0" fontId="0" fillId="0" borderId="0" xfId="0" applyFill="1"/>
    <xf numFmtId="0" fontId="19" fillId="0" borderId="0" xfId="0" applyFont="1" applyFill="1"/>
    <xf numFmtId="0" fontId="19" fillId="0" borderId="0" xfId="0" applyFont="1" applyFill="1" applyAlignment="1">
      <alignment vertical="center"/>
    </xf>
    <xf numFmtId="0" fontId="4" fillId="0" borderId="0" xfId="0" applyFont="1" applyFill="1" applyAlignment="1">
      <alignment vertical="center"/>
    </xf>
    <xf numFmtId="0" fontId="20" fillId="2" borderId="0" xfId="0" applyFont="1" applyFill="1" applyAlignment="1">
      <alignment vertical="center"/>
    </xf>
    <xf numFmtId="0" fontId="20" fillId="2" borderId="0" xfId="0" applyFont="1" applyFill="1"/>
    <xf numFmtId="0" fontId="21" fillId="0" borderId="3" xfId="0" applyFont="1" applyBorder="1" applyAlignment="1">
      <alignment horizontal="center" wrapText="1"/>
    </xf>
    <xf numFmtId="4" fontId="13" fillId="0" borderId="1" xfId="105" applyNumberFormat="1" applyFont="1" applyFill="1" applyBorder="1" applyAlignment="1">
      <alignment horizontal="center" vertical="center" wrapText="1"/>
    </xf>
    <xf numFmtId="4" fontId="13" fillId="0" borderId="4" xfId="105" applyNumberFormat="1" applyFont="1" applyFill="1" applyBorder="1" applyAlignment="1">
      <alignment horizontal="center" vertical="center" wrapText="1"/>
    </xf>
    <xf numFmtId="0" fontId="0" fillId="0" borderId="0" xfId="0" applyFont="1" applyAlignment="1">
      <alignment vertical="center"/>
    </xf>
    <xf numFmtId="0" fontId="21" fillId="0" borderId="3" xfId="0" applyFont="1" applyFill="1" applyBorder="1" applyAlignment="1">
      <alignment horizontal="center" wrapText="1"/>
    </xf>
    <xf numFmtId="0" fontId="0" fillId="0" borderId="3" xfId="0" applyBorder="1"/>
    <xf numFmtId="0" fontId="3" fillId="0" borderId="3" xfId="105" applyFont="1" applyFill="1" applyBorder="1" applyAlignment="1">
      <alignment horizontal="center" vertical="center" wrapText="1"/>
    </xf>
    <xf numFmtId="176" fontId="13" fillId="0" borderId="1" xfId="105" applyNumberFormat="1" applyFont="1" applyFill="1" applyBorder="1" applyAlignment="1">
      <alignment horizontal="center" vertical="center" wrapText="1"/>
    </xf>
    <xf numFmtId="176" fontId="13" fillId="0" borderId="4" xfId="105" applyNumberFormat="1"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xf>
    <xf numFmtId="0" fontId="23" fillId="0" borderId="3" xfId="105" applyFont="1" applyFill="1" applyBorder="1" applyAlignment="1">
      <alignment horizontal="center" vertical="center" wrapText="1"/>
    </xf>
    <xf numFmtId="0" fontId="14" fillId="0" borderId="3" xfId="105" applyNumberFormat="1" applyFont="1" applyFill="1" applyBorder="1" applyAlignment="1">
      <alignment horizontal="center" vertical="center" wrapText="1"/>
    </xf>
    <xf numFmtId="0" fontId="13" fillId="8" borderId="3" xfId="105" applyFont="1" applyFill="1" applyBorder="1" applyAlignment="1">
      <alignment horizontal="center" vertical="center" wrapText="1"/>
    </xf>
    <xf numFmtId="0" fontId="13" fillId="9" borderId="3" xfId="105" applyFont="1" applyFill="1" applyBorder="1" applyAlignment="1">
      <alignment horizontal="center" vertical="center" wrapText="1"/>
    </xf>
    <xf numFmtId="0" fontId="22" fillId="0" borderId="12" xfId="0" applyFont="1" applyFill="1" applyBorder="1" applyAlignment="1">
      <alignment vertical="center"/>
    </xf>
    <xf numFmtId="9" fontId="13" fillId="0" borderId="3" xfId="105" applyNumberFormat="1" applyFont="1" applyFill="1" applyBorder="1" applyAlignment="1">
      <alignment horizontal="center" vertical="center" wrapText="1"/>
    </xf>
    <xf numFmtId="9" fontId="14" fillId="0" borderId="3" xfId="105" applyNumberFormat="1" applyFont="1" applyFill="1" applyBorder="1" applyAlignment="1">
      <alignment horizontal="center" vertical="center" wrapText="1"/>
    </xf>
    <xf numFmtId="0" fontId="4" fillId="2" borderId="0" xfId="0" applyFont="1" applyFill="1" applyAlignment="1">
      <alignment vertical="center"/>
    </xf>
    <xf numFmtId="0" fontId="19" fillId="2" borderId="0" xfId="0" applyFont="1" applyFill="1" applyAlignment="1">
      <alignment vertical="center"/>
    </xf>
    <xf numFmtId="0" fontId="19" fillId="6" borderId="0" xfId="0" applyFont="1" applyFill="1"/>
    <xf numFmtId="0" fontId="24" fillId="0" borderId="3" xfId="0" applyFont="1" applyFill="1" applyBorder="1" applyAlignment="1">
      <alignment horizontal="center" vertical="center" wrapText="1"/>
    </xf>
    <xf numFmtId="0" fontId="24" fillId="0" borderId="0" xfId="0" applyFont="1" applyFill="1" applyBorder="1" applyAlignment="1">
      <alignment horizontal="center" wrapText="1"/>
    </xf>
    <xf numFmtId="0" fontId="19" fillId="0" borderId="3" xfId="0" applyFont="1" applyFill="1" applyBorder="1" applyAlignment="1">
      <alignment horizontal="center" vertical="center"/>
    </xf>
    <xf numFmtId="0" fontId="0" fillId="0" borderId="0" xfId="0" applyAlignment="1">
      <alignment horizontal="left"/>
    </xf>
    <xf numFmtId="0" fontId="0" fillId="0" borderId="0" xfId="0" applyFont="1" applyAlignment="1">
      <alignment horizontal="left" vertical="center"/>
    </xf>
    <xf numFmtId="0" fontId="0" fillId="2" borderId="0" xfId="0" applyFont="1" applyFill="1" applyAlignment="1">
      <alignment horizontal="left" vertical="center"/>
    </xf>
    <xf numFmtId="0" fontId="15" fillId="0" borderId="0" xfId="89" applyFont="1" applyAlignment="1">
      <alignment horizontal="center" vertical="center"/>
    </xf>
    <xf numFmtId="0" fontId="15" fillId="0" borderId="0" xfId="89" applyFont="1" applyFill="1" applyAlignment="1">
      <alignment horizontal="center" vertical="center"/>
    </xf>
    <xf numFmtId="0" fontId="22" fillId="3" borderId="0" xfId="89" applyFont="1" applyFill="1" applyAlignment="1">
      <alignment horizontal="center" vertical="center"/>
    </xf>
    <xf numFmtId="0" fontId="22" fillId="0" borderId="0" xfId="89" applyFont="1" applyFill="1" applyAlignment="1">
      <alignment horizontal="center" vertical="center"/>
    </xf>
    <xf numFmtId="0" fontId="15" fillId="10" borderId="0" xfId="89" applyFont="1" applyFill="1" applyAlignment="1">
      <alignment horizontal="center" vertical="center"/>
    </xf>
    <xf numFmtId="0" fontId="25" fillId="10" borderId="0" xfId="89" applyFont="1" applyFill="1" applyAlignment="1">
      <alignment horizontal="center" vertical="center"/>
    </xf>
    <xf numFmtId="0" fontId="22" fillId="0" borderId="1" xfId="89" applyFont="1" applyFill="1" applyBorder="1" applyAlignment="1">
      <alignment horizontal="center" vertical="center"/>
    </xf>
    <xf numFmtId="0" fontId="22" fillId="0" borderId="4" xfId="89" applyFont="1" applyFill="1" applyBorder="1" applyAlignment="1">
      <alignment horizontal="center" vertical="center"/>
    </xf>
    <xf numFmtId="0" fontId="22" fillId="3" borderId="3" xfId="89" applyFont="1" applyFill="1" applyBorder="1" applyAlignment="1">
      <alignment horizontal="center" vertical="center"/>
    </xf>
    <xf numFmtId="0" fontId="22" fillId="0" borderId="0" xfId="89" applyFont="1" applyFill="1" applyBorder="1" applyAlignment="1">
      <alignment horizontal="center" vertical="center"/>
    </xf>
    <xf numFmtId="0" fontId="15" fillId="0" borderId="3" xfId="89" applyFont="1" applyBorder="1" applyAlignment="1">
      <alignment horizontal="center" vertical="center"/>
    </xf>
    <xf numFmtId="0" fontId="22" fillId="0" borderId="3" xfId="89" applyFont="1" applyBorder="1" applyAlignment="1">
      <alignment horizontal="center" vertical="center"/>
    </xf>
    <xf numFmtId="0" fontId="22" fillId="0" borderId="5" xfId="89" applyFont="1" applyBorder="1" applyAlignment="1">
      <alignment horizontal="center" vertical="center"/>
    </xf>
    <xf numFmtId="0" fontId="25" fillId="7" borderId="3" xfId="89" applyFont="1" applyFill="1" applyBorder="1" applyAlignment="1">
      <alignment horizontal="center" vertical="center"/>
    </xf>
    <xf numFmtId="0" fontId="15" fillId="0" borderId="0" xfId="89" applyFont="1" applyBorder="1" applyAlignment="1">
      <alignment horizontal="center" vertical="center"/>
    </xf>
    <xf numFmtId="0" fontId="15" fillId="0" borderId="8" xfId="89" applyFont="1" applyBorder="1" applyAlignment="1">
      <alignment horizontal="center" vertical="center"/>
    </xf>
    <xf numFmtId="181" fontId="15" fillId="0" borderId="3" xfId="89" applyNumberFormat="1" applyFont="1" applyBorder="1" applyAlignment="1">
      <alignment horizontal="center" vertical="center"/>
    </xf>
    <xf numFmtId="0" fontId="13" fillId="0" borderId="3" xfId="89" applyFont="1" applyFill="1" applyBorder="1" applyAlignment="1">
      <alignment horizontal="center" vertical="center"/>
    </xf>
    <xf numFmtId="0" fontId="13" fillId="3" borderId="3" xfId="89" applyFont="1" applyFill="1" applyBorder="1" applyAlignment="1">
      <alignment horizontal="center" vertical="center"/>
    </xf>
    <xf numFmtId="0" fontId="13" fillId="0" borderId="0" xfId="89" applyFont="1" applyFill="1" applyBorder="1" applyAlignment="1">
      <alignment horizontal="center" vertical="center"/>
    </xf>
    <xf numFmtId="0" fontId="15" fillId="0" borderId="9" xfId="89" applyFont="1" applyBorder="1" applyAlignment="1">
      <alignment horizontal="center" vertical="center"/>
    </xf>
    <xf numFmtId="0" fontId="15" fillId="0" borderId="10" xfId="89" applyFont="1" applyBorder="1" applyAlignment="1">
      <alignment horizontal="center" vertical="center"/>
    </xf>
    <xf numFmtId="0" fontId="13" fillId="0" borderId="5" xfId="89" applyFont="1" applyFill="1" applyBorder="1" applyAlignment="1">
      <alignment horizontal="center" vertical="center"/>
    </xf>
    <xf numFmtId="0" fontId="13" fillId="3" borderId="5" xfId="89" applyFont="1" applyFill="1" applyBorder="1" applyAlignment="1">
      <alignment horizontal="center" vertical="center"/>
    </xf>
    <xf numFmtId="0" fontId="13" fillId="0" borderId="7" xfId="89" applyFont="1" applyFill="1" applyBorder="1" applyAlignment="1">
      <alignment horizontal="center" vertical="center"/>
    </xf>
    <xf numFmtId="0" fontId="13" fillId="3" borderId="7" xfId="89" applyFont="1" applyFill="1" applyBorder="1" applyAlignment="1">
      <alignment horizontal="center" vertical="center"/>
    </xf>
    <xf numFmtId="0" fontId="25" fillId="0" borderId="3" xfId="89" applyFont="1" applyBorder="1" applyAlignment="1">
      <alignment horizontal="center" vertical="center"/>
    </xf>
    <xf numFmtId="0" fontId="13" fillId="0" borderId="6" xfId="89" applyFont="1" applyFill="1" applyBorder="1" applyAlignment="1">
      <alignment horizontal="center" vertical="center"/>
    </xf>
    <xf numFmtId="177" fontId="22" fillId="3" borderId="3" xfId="89" applyNumberFormat="1" applyFont="1" applyFill="1" applyBorder="1" applyAlignment="1">
      <alignment horizontal="center" vertical="center"/>
    </xf>
    <xf numFmtId="0" fontId="13" fillId="3" borderId="6" xfId="89" applyFont="1" applyFill="1" applyBorder="1" applyAlignment="1">
      <alignment horizontal="center" vertical="center"/>
    </xf>
    <xf numFmtId="177" fontId="15" fillId="0" borderId="0" xfId="89" applyNumberFormat="1" applyFont="1" applyBorder="1" applyAlignment="1">
      <alignment horizontal="center" vertical="center"/>
    </xf>
    <xf numFmtId="0" fontId="25" fillId="0" borderId="1" xfId="89" applyFont="1" applyBorder="1" applyAlignment="1">
      <alignment horizontal="center" vertical="center"/>
    </xf>
    <xf numFmtId="0" fontId="25" fillId="0" borderId="2" xfId="89" applyFont="1" applyFill="1" applyBorder="1" applyAlignment="1">
      <alignment horizontal="center" vertical="center"/>
    </xf>
    <xf numFmtId="0" fontId="25" fillId="0" borderId="2" xfId="89" applyFont="1" applyBorder="1" applyAlignment="1">
      <alignment horizontal="center" vertical="center"/>
    </xf>
    <xf numFmtId="0" fontId="25" fillId="0" borderId="4" xfId="89" applyFont="1" applyBorder="1" applyAlignment="1">
      <alignment horizontal="center" vertical="center"/>
    </xf>
    <xf numFmtId="177" fontId="22" fillId="7" borderId="3" xfId="89" applyNumberFormat="1" applyFont="1" applyFill="1" applyBorder="1" applyAlignment="1">
      <alignment horizontal="center" vertical="center"/>
    </xf>
    <xf numFmtId="0" fontId="15" fillId="10" borderId="1" xfId="89" applyFont="1" applyFill="1" applyBorder="1" applyAlignment="1">
      <alignment horizontal="center" vertical="center"/>
    </xf>
    <xf numFmtId="0" fontId="15" fillId="10" borderId="4" xfId="89" applyFont="1" applyFill="1" applyBorder="1" applyAlignment="1">
      <alignment horizontal="center" vertical="center"/>
    </xf>
    <xf numFmtId="0" fontId="10" fillId="10" borderId="0" xfId="89" applyFont="1" applyFill="1" applyAlignment="1">
      <alignment horizontal="center" vertical="center"/>
    </xf>
    <xf numFmtId="0" fontId="13" fillId="3" borderId="3" xfId="89" applyFont="1" applyFill="1" applyBorder="1" applyAlignment="1">
      <alignment vertical="center"/>
    </xf>
    <xf numFmtId="0" fontId="15" fillId="0" borderId="1" xfId="89" applyFont="1" applyBorder="1" applyAlignment="1">
      <alignment horizontal="center" vertical="center"/>
    </xf>
    <xf numFmtId="0" fontId="15" fillId="0" borderId="2" xfId="89" applyFont="1" applyFill="1" applyBorder="1" applyAlignment="1">
      <alignment horizontal="center" vertical="center"/>
    </xf>
    <xf numFmtId="0" fontId="15" fillId="0" borderId="2" xfId="89" applyFont="1" applyBorder="1" applyAlignment="1">
      <alignment horizontal="center" vertical="center"/>
    </xf>
    <xf numFmtId="0" fontId="15" fillId="0" borderId="4" xfId="89" applyFont="1" applyBorder="1" applyAlignment="1">
      <alignment horizontal="center" vertical="center"/>
    </xf>
    <xf numFmtId="0" fontId="15" fillId="3" borderId="0" xfId="89" applyFont="1" applyFill="1" applyAlignment="1">
      <alignment horizontal="center" vertical="center"/>
    </xf>
    <xf numFmtId="0" fontId="25" fillId="3" borderId="3" xfId="89" applyFont="1" applyFill="1" applyBorder="1" applyAlignment="1">
      <alignment horizontal="center" vertical="center"/>
    </xf>
    <xf numFmtId="0" fontId="10" fillId="3" borderId="0" xfId="89" applyFont="1" applyFill="1" applyBorder="1" applyAlignment="1">
      <alignment horizontal="center" vertical="center"/>
    </xf>
    <xf numFmtId="0" fontId="15" fillId="0" borderId="5" xfId="89" applyFont="1" applyBorder="1" applyAlignment="1">
      <alignment horizontal="center" vertical="center"/>
    </xf>
    <xf numFmtId="177" fontId="15" fillId="0" borderId="3" xfId="89" applyNumberFormat="1" applyFont="1" applyBorder="1" applyAlignment="1">
      <alignment horizontal="center" vertical="center"/>
    </xf>
    <xf numFmtId="177" fontId="13" fillId="3" borderId="5" xfId="89" applyNumberFormat="1" applyFont="1" applyFill="1" applyBorder="1" applyAlignment="1">
      <alignment horizontal="center" vertical="center"/>
    </xf>
    <xf numFmtId="0" fontId="13" fillId="3" borderId="0" xfId="89" applyFont="1" applyFill="1" applyBorder="1" applyAlignment="1">
      <alignment horizontal="center" vertical="center"/>
    </xf>
    <xf numFmtId="0" fontId="15" fillId="0" borderId="7" xfId="89" applyFont="1" applyBorder="1" applyAlignment="1">
      <alignment horizontal="center" vertical="center"/>
    </xf>
    <xf numFmtId="177" fontId="13" fillId="3" borderId="7" xfId="89" applyNumberFormat="1" applyFont="1" applyFill="1" applyBorder="1" applyAlignment="1">
      <alignment horizontal="center" vertical="center"/>
    </xf>
    <xf numFmtId="177" fontId="13" fillId="3" borderId="0" xfId="89" applyNumberFormat="1" applyFont="1" applyFill="1" applyBorder="1" applyAlignment="1">
      <alignment horizontal="center" vertical="center"/>
    </xf>
    <xf numFmtId="0" fontId="15" fillId="0" borderId="6" xfId="89" applyFont="1" applyBorder="1" applyAlignment="1">
      <alignment horizontal="center" vertical="center"/>
    </xf>
    <xf numFmtId="177" fontId="13" fillId="3" borderId="6" xfId="89" applyNumberFormat="1" applyFont="1" applyFill="1" applyBorder="1" applyAlignment="1">
      <alignment horizontal="center" vertical="center"/>
    </xf>
    <xf numFmtId="177" fontId="15" fillId="3" borderId="0" xfId="89" applyNumberFormat="1" applyFont="1" applyFill="1" applyBorder="1" applyAlignment="1">
      <alignment horizontal="center" vertical="center"/>
    </xf>
    <xf numFmtId="0" fontId="15" fillId="3" borderId="0" xfId="89" applyFont="1" applyFill="1" applyBorder="1" applyAlignment="1">
      <alignment horizontal="center" vertical="center"/>
    </xf>
    <xf numFmtId="0" fontId="15" fillId="10" borderId="3" xfId="89" applyFont="1" applyFill="1" applyBorder="1" applyAlignment="1">
      <alignment horizontal="center" vertical="center"/>
    </xf>
    <xf numFmtId="0" fontId="15" fillId="0" borderId="3" xfId="89" applyFont="1" applyFill="1" applyBorder="1" applyAlignment="1">
      <alignment horizontal="center" vertical="center"/>
    </xf>
    <xf numFmtId="177" fontId="22" fillId="0" borderId="3" xfId="89" applyNumberFormat="1" applyFont="1" applyBorder="1" applyAlignment="1">
      <alignment horizontal="center" vertical="center"/>
    </xf>
    <xf numFmtId="177" fontId="13" fillId="0" borderId="3" xfId="89" applyNumberFormat="1" applyFont="1" applyFill="1" applyBorder="1" applyAlignment="1">
      <alignment horizontal="center" vertical="center"/>
    </xf>
    <xf numFmtId="0" fontId="10" fillId="7" borderId="0" xfId="89" applyFont="1" applyFill="1" applyAlignment="1">
      <alignment horizontal="center" vertical="center"/>
    </xf>
    <xf numFmtId="0" fontId="15" fillId="7" borderId="0" xfId="89" applyFont="1" applyFill="1" applyAlignment="1">
      <alignment horizontal="center" vertical="center"/>
    </xf>
    <xf numFmtId="177" fontId="22" fillId="0" borderId="6" xfId="89" applyNumberFormat="1" applyFont="1" applyBorder="1" applyAlignment="1">
      <alignment horizontal="center" vertical="center"/>
    </xf>
    <xf numFmtId="0" fontId="26" fillId="0" borderId="0" xfId="89" applyFont="1" applyAlignment="1">
      <alignment horizontal="center" vertical="center"/>
    </xf>
    <xf numFmtId="177" fontId="15" fillId="11" borderId="0" xfId="89" applyNumberFormat="1" applyFont="1" applyFill="1" applyAlignment="1">
      <alignment horizontal="center" vertical="center"/>
    </xf>
    <xf numFmtId="0" fontId="27" fillId="0" borderId="3" xfId="0" applyNumberFormat="1" applyFont="1" applyFill="1" applyBorder="1" applyAlignment="1">
      <alignment horizontal="left" vertical="center" wrapText="1"/>
    </xf>
    <xf numFmtId="14" fontId="28" fillId="0" borderId="3" xfId="0" applyNumberFormat="1" applyFont="1" applyFill="1" applyBorder="1" applyAlignment="1">
      <alignment horizontal="left" vertical="center" wrapText="1"/>
    </xf>
    <xf numFmtId="0" fontId="28" fillId="0" borderId="3" xfId="0" applyNumberFormat="1" applyFont="1" applyFill="1" applyBorder="1" applyAlignment="1">
      <alignment horizontal="left" vertical="center" wrapText="1"/>
    </xf>
    <xf numFmtId="0" fontId="27" fillId="2" borderId="3" xfId="0" applyNumberFormat="1" applyFont="1" applyFill="1" applyBorder="1" applyAlignment="1">
      <alignment horizontal="left" vertical="center" wrapText="1"/>
    </xf>
    <xf numFmtId="0" fontId="28" fillId="2" borderId="3" xfId="0" applyNumberFormat="1" applyFont="1" applyFill="1" applyBorder="1" applyAlignment="1">
      <alignment horizontal="left" vertical="center" wrapText="1"/>
    </xf>
    <xf numFmtId="0" fontId="27" fillId="12" borderId="3" xfId="0" applyNumberFormat="1" applyFont="1" applyFill="1" applyBorder="1" applyAlignment="1">
      <alignment horizontal="left" vertical="center" wrapText="1"/>
    </xf>
    <xf numFmtId="0" fontId="28" fillId="12" borderId="3" xfId="0" applyNumberFormat="1" applyFont="1" applyFill="1" applyBorder="1" applyAlignment="1">
      <alignment horizontal="left" vertical="center" wrapText="1"/>
    </xf>
    <xf numFmtId="0" fontId="27" fillId="0" borderId="0" xfId="0" applyNumberFormat="1" applyFont="1" applyFill="1" applyAlignment="1">
      <alignment horizontal="left" vertical="center" wrapText="1"/>
    </xf>
    <xf numFmtId="0" fontId="28" fillId="0" borderId="0" xfId="0" applyNumberFormat="1" applyFont="1" applyFill="1" applyAlignment="1">
      <alignment horizontal="left" vertical="center" wrapText="1"/>
    </xf>
    <xf numFmtId="0" fontId="20" fillId="0" borderId="0" xfId="0" applyFont="1" applyAlignment="1">
      <alignment horizontal="center" vertical="center"/>
    </xf>
    <xf numFmtId="0" fontId="0" fillId="0" borderId="0" xfId="0" applyAlignment="1">
      <alignment horizontal="center" vertical="center"/>
    </xf>
    <xf numFmtId="0" fontId="0" fillId="0" borderId="0" xfId="0" applyFont="1" applyFill="1" applyAlignment="1">
      <alignment horizontal="center" vertical="center"/>
    </xf>
    <xf numFmtId="0" fontId="29" fillId="13" borderId="0" xfId="0" applyFont="1" applyFill="1" applyAlignment="1">
      <alignment horizontal="center" vertical="center"/>
    </xf>
    <xf numFmtId="0" fontId="0" fillId="0" borderId="3" xfId="0" applyFill="1" applyBorder="1" applyAlignment="1">
      <alignment horizontal="center"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128" applyBorder="1" applyAlignment="1">
      <alignment horizontal="center" vertical="center"/>
    </xf>
    <xf numFmtId="0" fontId="0" fillId="0" borderId="3" xfId="0" applyFont="1" applyFill="1" applyBorder="1" applyAlignment="1">
      <alignment horizontal="center" vertical="center" wrapText="1"/>
    </xf>
    <xf numFmtId="0" fontId="0" fillId="0" borderId="3" xfId="128" applyFont="1" applyBorder="1" applyAlignment="1">
      <alignment horizontal="center" vertical="center"/>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30"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0" fillId="14" borderId="3"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0" fillId="3" borderId="0" xfId="89" applyFill="1">
      <alignment vertical="center"/>
    </xf>
    <xf numFmtId="0" fontId="11"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0" fillId="3" borderId="0" xfId="89" applyFont="1" applyFill="1">
      <alignment vertical="center"/>
    </xf>
    <xf numFmtId="0" fontId="31" fillId="3" borderId="3" xfId="0" applyFont="1" applyFill="1" applyBorder="1" applyAlignment="1">
      <alignment horizontal="center" vertical="center" wrapText="1"/>
    </xf>
    <xf numFmtId="0" fontId="3" fillId="3" borderId="3" xfId="0" applyFont="1" applyFill="1" applyBorder="1" applyAlignment="1">
      <alignment vertical="center" wrapText="1"/>
    </xf>
    <xf numFmtId="0" fontId="13" fillId="3" borderId="3" xfId="0" applyFont="1" applyFill="1" applyBorder="1" applyAlignment="1">
      <alignment vertical="center" wrapText="1"/>
    </xf>
    <xf numFmtId="0" fontId="19" fillId="3" borderId="0" xfId="89" applyFont="1" applyFill="1">
      <alignment vertical="center"/>
    </xf>
    <xf numFmtId="10" fontId="0" fillId="3" borderId="0" xfId="89" applyNumberFormat="1" applyFill="1">
      <alignment vertical="center"/>
    </xf>
    <xf numFmtId="0" fontId="13"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Border="1" applyAlignment="1">
      <alignment vertical="center" wrapText="1"/>
    </xf>
    <xf numFmtId="0" fontId="0" fillId="15" borderId="0" xfId="89" applyFill="1">
      <alignment vertical="center"/>
    </xf>
    <xf numFmtId="0" fontId="19" fillId="0" borderId="0" xfId="89" applyFont="1">
      <alignment vertical="center"/>
    </xf>
    <xf numFmtId="10" fontId="0" fillId="0" borderId="0" xfId="89" applyNumberFormat="1">
      <alignment vertical="center"/>
    </xf>
  </cellXfs>
  <cellStyles count="145">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6 2" xfId="60"/>
    <cellStyle name="常规 21 2" xfId="61"/>
    <cellStyle name="常规 10"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14" xfId="70"/>
    <cellStyle name="常规 2 10 2" xfId="71"/>
    <cellStyle name="常规 14 2" xfId="72"/>
    <cellStyle name="常规 2 10 2 2" xfId="73"/>
    <cellStyle name="常规 15" xfId="74"/>
    <cellStyle name="常规 20" xfId="75"/>
    <cellStyle name="常规 17" xfId="76"/>
    <cellStyle name="常规 22" xfId="77"/>
    <cellStyle name="常规 17 2" xfId="78"/>
    <cellStyle name="常规 22 2" xfId="79"/>
    <cellStyle name="常规 55" xfId="80"/>
    <cellStyle name="常规 18" xfId="81"/>
    <cellStyle name="常规 23" xfId="82"/>
    <cellStyle name="常规 18 2" xfId="83"/>
    <cellStyle name="常规 23 2" xfId="84"/>
    <cellStyle name="常规 19" xfId="85"/>
    <cellStyle name="常规 24" xfId="86"/>
    <cellStyle name="常规 19 2" xfId="87"/>
    <cellStyle name="常规 24 2" xfId="88"/>
    <cellStyle name="常规 2" xfId="89"/>
    <cellStyle name="常规 2 2" xfId="90"/>
    <cellStyle name="常规 2 3" xfId="91"/>
    <cellStyle name="常规 2 34" xfId="92"/>
    <cellStyle name="常规 2 4" xfId="93"/>
    <cellStyle name="常规 2 5" xfId="94"/>
    <cellStyle name="常规 2 6" xfId="95"/>
    <cellStyle name="常规 25" xfId="96"/>
    <cellStyle name="常规 30" xfId="97"/>
    <cellStyle name="常规 25 2" xfId="98"/>
    <cellStyle name="常规 27" xfId="99"/>
    <cellStyle name="常规 32" xfId="100"/>
    <cellStyle name="常规 28" xfId="101"/>
    <cellStyle name="常规 33" xfId="102"/>
    <cellStyle name="常规 29" xfId="103"/>
    <cellStyle name="常规 34" xfId="104"/>
    <cellStyle name="常规 3" xfId="105"/>
    <cellStyle name="常规 3 2" xfId="106"/>
    <cellStyle name="常规 3 3" xfId="107"/>
    <cellStyle name="常规 3 4" xfId="108"/>
    <cellStyle name="常规 35" xfId="109"/>
    <cellStyle name="常规 40" xfId="110"/>
    <cellStyle name="常规 36" xfId="111"/>
    <cellStyle name="常规 41" xfId="112"/>
    <cellStyle name="常规 37" xfId="113"/>
    <cellStyle name="常规 42" xfId="114"/>
    <cellStyle name="常规 38" xfId="115"/>
    <cellStyle name="常规 43" xfId="116"/>
    <cellStyle name="常规 4" xfId="117"/>
    <cellStyle name="常规 4 2" xfId="118"/>
    <cellStyle name="常规 4 3" xfId="119"/>
    <cellStyle name="常规 40 2" xfId="120"/>
    <cellStyle name="常规 45" xfId="121"/>
    <cellStyle name="常规 50" xfId="122"/>
    <cellStyle name="常规 46" xfId="123"/>
    <cellStyle name="常规 51" xfId="124"/>
    <cellStyle name="常规 47" xfId="125"/>
    <cellStyle name="常规 52" xfId="126"/>
    <cellStyle name="常规 48" xfId="127"/>
    <cellStyle name="常规 53" xfId="128"/>
    <cellStyle name="常规 49" xfId="129"/>
    <cellStyle name="常规 5" xfId="130"/>
    <cellStyle name="常规 5 3" xfId="131"/>
    <cellStyle name="常规 51 2" xfId="132"/>
    <cellStyle name="常规 51 3" xfId="133"/>
    <cellStyle name="常规 52 2" xfId="134"/>
    <cellStyle name="常规 59" xfId="135"/>
    <cellStyle name="常规 6 2" xfId="136"/>
    <cellStyle name="常规 7" xfId="137"/>
    <cellStyle name="常规 70" xfId="138"/>
    <cellStyle name="常规 70 2" xfId="139"/>
    <cellStyle name="常规 8" xfId="140"/>
    <cellStyle name="常规 88" xfId="141"/>
    <cellStyle name="常规 89" xfId="142"/>
    <cellStyle name="常规 9" xfId="143"/>
    <cellStyle name="常规 9 2" xfId="144"/>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xdr:cNvPicPr>
          <a:picLocks noChangeAspect="1"/>
        </xdr:cNvPicPr>
      </xdr:nvPicPr>
      <xdr:blipFill>
        <a:blip r:embed="rId1"/>
        <a:stretch>
          <a:fillRect/>
        </a:stretch>
      </xdr:blipFill>
      <xdr:spPr>
        <a:xfrm>
          <a:off x="504825" y="3597275"/>
          <a:ext cx="6064250" cy="4594225"/>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xdr:cNvPicPr>
          <a:picLocks noChangeAspect="1"/>
        </xdr:cNvPicPr>
      </xdr:nvPicPr>
      <xdr:blipFill>
        <a:blip r:embed="rId2"/>
        <a:stretch>
          <a:fillRect/>
        </a:stretch>
      </xdr:blipFill>
      <xdr:spPr>
        <a:xfrm>
          <a:off x="466725" y="8524875"/>
          <a:ext cx="7120255" cy="3656965"/>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xdr:cNvPicPr>
          <a:picLocks noChangeAspect="1"/>
        </xdr:cNvPicPr>
      </xdr:nvPicPr>
      <xdr:blipFill>
        <a:blip r:embed="rId3"/>
        <a:stretch>
          <a:fillRect/>
        </a:stretch>
      </xdr:blipFill>
      <xdr:spPr>
        <a:xfrm>
          <a:off x="466725" y="12325350"/>
          <a:ext cx="7215505" cy="44761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3" name="图片 2"/>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2" name="图片 1"/>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43</xdr:row>
      <xdr:rowOff>0</xdr:rowOff>
    </xdr:from>
    <xdr:to>
      <xdr:col>45</xdr:col>
      <xdr:colOff>647700</xdr:colOff>
      <xdr:row>77</xdr:row>
      <xdr:rowOff>19050</xdr:rowOff>
    </xdr:to>
    <xdr:pic>
      <xdr:nvPicPr>
        <xdr:cNvPr id="2" name="图片 1"/>
        <xdr:cNvPicPr>
          <a:picLocks noChangeAspect="1"/>
        </xdr:cNvPicPr>
      </xdr:nvPicPr>
      <xdr:blipFill>
        <a:blip r:embed="rId1"/>
        <a:stretch>
          <a:fillRect/>
        </a:stretch>
      </xdr:blipFill>
      <xdr:spPr>
        <a:xfrm>
          <a:off x="1371600" y="15916275"/>
          <a:ext cx="7505700" cy="61722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13335</xdr:colOff>
      <xdr:row>10</xdr:row>
      <xdr:rowOff>10160</xdr:rowOff>
    </xdr:from>
    <xdr:to>
      <xdr:col>22</xdr:col>
      <xdr:colOff>405765</xdr:colOff>
      <xdr:row>57</xdr:row>
      <xdr:rowOff>29210</xdr:rowOff>
    </xdr:to>
    <xdr:pic>
      <xdr:nvPicPr>
        <xdr:cNvPr id="2" name="图片 1"/>
        <xdr:cNvPicPr>
          <a:picLocks noChangeAspect="1"/>
        </xdr:cNvPicPr>
      </xdr:nvPicPr>
      <xdr:blipFill>
        <a:blip r:embed="rId1"/>
        <a:stretch>
          <a:fillRect/>
        </a:stretch>
      </xdr:blipFill>
      <xdr:spPr>
        <a:xfrm>
          <a:off x="9566910" y="1848485"/>
          <a:ext cx="10593705" cy="58483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207645</xdr:colOff>
      <xdr:row>10</xdr:row>
      <xdr:rowOff>39370</xdr:rowOff>
    </xdr:from>
    <xdr:to>
      <xdr:col>18</xdr:col>
      <xdr:colOff>231775</xdr:colOff>
      <xdr:row>48</xdr:row>
      <xdr:rowOff>30480</xdr:rowOff>
    </xdr:to>
    <xdr:pic>
      <xdr:nvPicPr>
        <xdr:cNvPr id="2" name="图片 1"/>
        <xdr:cNvPicPr>
          <a:picLocks noChangeAspect="1"/>
        </xdr:cNvPicPr>
      </xdr:nvPicPr>
      <xdr:blipFill>
        <a:blip r:embed="rId1"/>
        <a:stretch>
          <a:fillRect/>
        </a:stretch>
      </xdr:blipFill>
      <xdr:spPr>
        <a:xfrm>
          <a:off x="9761220" y="1877695"/>
          <a:ext cx="7482205" cy="419163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r:embed="rId1"/>
        <a:stretch>
          <a:fillRect/>
        </a:stretch>
      </xdr:blipFill>
      <xdr:spPr>
        <a:xfrm>
          <a:off x="0" y="2352675"/>
          <a:ext cx="9999980" cy="3952240"/>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r:embed="rId2"/>
        <a:stretch>
          <a:fillRect/>
        </a:stretch>
      </xdr:blipFill>
      <xdr:spPr>
        <a:xfrm>
          <a:off x="0" y="6334125"/>
          <a:ext cx="10685145" cy="4180840"/>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r:embed="rId3"/>
        <a:stretch>
          <a:fillRect/>
        </a:stretch>
      </xdr:blipFill>
      <xdr:spPr>
        <a:xfrm>
          <a:off x="0" y="10677525"/>
          <a:ext cx="9780905" cy="400939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r:embed="rId4"/>
        <a:stretch>
          <a:fillRect/>
        </a:stretch>
      </xdr:blipFill>
      <xdr:spPr>
        <a:xfrm>
          <a:off x="0" y="14839950"/>
          <a:ext cx="10732770" cy="4114165"/>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r:embed="rId5"/>
        <a:stretch>
          <a:fillRect/>
        </a:stretch>
      </xdr:blipFill>
      <xdr:spPr>
        <a:xfrm>
          <a:off x="4267200" y="2352675"/>
          <a:ext cx="10570845" cy="4580890"/>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r:embed="rId6"/>
        <a:stretch>
          <a:fillRect/>
        </a:stretch>
      </xdr:blipFill>
      <xdr:spPr>
        <a:xfrm>
          <a:off x="4171950" y="10639425"/>
          <a:ext cx="10618470" cy="4647565"/>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r:embed="rId7"/>
        <a:stretch>
          <a:fillRect/>
        </a:stretch>
      </xdr:blipFill>
      <xdr:spPr>
        <a:xfrm>
          <a:off x="4867275" y="19088100"/>
          <a:ext cx="10627995" cy="5038090"/>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r:embed="rId8"/>
        <a:stretch>
          <a:fillRect/>
        </a:stretch>
      </xdr:blipFill>
      <xdr:spPr>
        <a:xfrm>
          <a:off x="0" y="19002375"/>
          <a:ext cx="9914255" cy="4018915"/>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r:embed="rId9"/>
        <a:stretch>
          <a:fillRect/>
        </a:stretch>
      </xdr:blipFill>
      <xdr:spPr>
        <a:xfrm>
          <a:off x="0" y="22983825"/>
          <a:ext cx="10656570" cy="2085340"/>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r:embed="rId10"/>
        <a:stretch>
          <a:fillRect/>
        </a:stretch>
      </xdr:blipFill>
      <xdr:spPr>
        <a:xfrm>
          <a:off x="0" y="25336500"/>
          <a:ext cx="10818495" cy="4942840"/>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r:embed="rId11"/>
        <a:stretch>
          <a:fillRect/>
        </a:stretch>
      </xdr:blipFill>
      <xdr:spPr>
        <a:xfrm>
          <a:off x="0" y="30403800"/>
          <a:ext cx="10675620" cy="4180840"/>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r:embed="rId12"/>
        <a:stretch>
          <a:fillRect/>
        </a:stretch>
      </xdr:blipFill>
      <xdr:spPr>
        <a:xfrm>
          <a:off x="0" y="34747200"/>
          <a:ext cx="10837545" cy="837565"/>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r:embed="rId13"/>
        <a:stretch>
          <a:fillRect/>
        </a:stretch>
      </xdr:blipFill>
      <xdr:spPr>
        <a:xfrm>
          <a:off x="4867275" y="25879425"/>
          <a:ext cx="10704195" cy="49714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647700</xdr:colOff>
      <xdr:row>32</xdr:row>
      <xdr:rowOff>171450</xdr:rowOff>
    </xdr:from>
    <xdr:to>
      <xdr:col>14</xdr:col>
      <xdr:colOff>676275</xdr:colOff>
      <xdr:row>42</xdr:row>
      <xdr:rowOff>66675</xdr:rowOff>
    </xdr:to>
    <xdr:pic>
      <xdr:nvPicPr>
        <xdr:cNvPr id="6" name="图片 5"/>
        <xdr:cNvPicPr>
          <a:picLocks noChangeAspect="1"/>
        </xdr:cNvPicPr>
      </xdr:nvPicPr>
      <xdr:blipFill>
        <a:blip r:embed="rId1"/>
        <a:stretch>
          <a:fillRect/>
        </a:stretch>
      </xdr:blipFill>
      <xdr:spPr>
        <a:xfrm>
          <a:off x="1333500" y="5962650"/>
          <a:ext cx="8943975" cy="1704975"/>
        </a:xfrm>
        <a:prstGeom prst="rect">
          <a:avLst/>
        </a:prstGeom>
        <a:noFill/>
        <a:ln w="9525">
          <a:noFill/>
        </a:ln>
      </xdr:spPr>
    </xdr:pic>
    <xdr:clientData/>
  </xdr:twoCellAnchor>
  <xdr:twoCellAnchor editAs="oneCell">
    <xdr:from>
      <xdr:col>1</xdr:col>
      <xdr:colOff>552450</xdr:colOff>
      <xdr:row>43</xdr:row>
      <xdr:rowOff>133350</xdr:rowOff>
    </xdr:from>
    <xdr:to>
      <xdr:col>15</xdr:col>
      <xdr:colOff>0</xdr:colOff>
      <xdr:row>53</xdr:row>
      <xdr:rowOff>95250</xdr:rowOff>
    </xdr:to>
    <xdr:pic>
      <xdr:nvPicPr>
        <xdr:cNvPr id="7" name="图片 6"/>
        <xdr:cNvPicPr>
          <a:picLocks noChangeAspect="1"/>
        </xdr:cNvPicPr>
      </xdr:nvPicPr>
      <xdr:blipFill>
        <a:blip r:embed="rId2"/>
        <a:stretch>
          <a:fillRect/>
        </a:stretch>
      </xdr:blipFill>
      <xdr:spPr>
        <a:xfrm>
          <a:off x="1238250" y="7915275"/>
          <a:ext cx="9048750" cy="1771650"/>
        </a:xfrm>
        <a:prstGeom prst="rect">
          <a:avLst/>
        </a:prstGeom>
        <a:noFill/>
        <a:ln w="9525">
          <a:noFill/>
        </a:ln>
      </xdr:spPr>
    </xdr:pic>
    <xdr:clientData/>
  </xdr:twoCellAnchor>
  <xdr:twoCellAnchor editAs="oneCell">
    <xdr:from>
      <xdr:col>1</xdr:col>
      <xdr:colOff>581025</xdr:colOff>
      <xdr:row>54</xdr:row>
      <xdr:rowOff>152400</xdr:rowOff>
    </xdr:from>
    <xdr:to>
      <xdr:col>15</xdr:col>
      <xdr:colOff>200025</xdr:colOff>
      <xdr:row>64</xdr:row>
      <xdr:rowOff>76200</xdr:rowOff>
    </xdr:to>
    <xdr:pic>
      <xdr:nvPicPr>
        <xdr:cNvPr id="8" name="图片 7"/>
        <xdr:cNvPicPr>
          <a:picLocks noChangeAspect="1"/>
        </xdr:cNvPicPr>
      </xdr:nvPicPr>
      <xdr:blipFill>
        <a:blip r:embed="rId3"/>
        <a:stretch>
          <a:fillRect/>
        </a:stretch>
      </xdr:blipFill>
      <xdr:spPr>
        <a:xfrm>
          <a:off x="1266825" y="9925050"/>
          <a:ext cx="9220200" cy="1733550"/>
        </a:xfrm>
        <a:prstGeom prst="rect">
          <a:avLst/>
        </a:prstGeom>
        <a:noFill/>
        <a:ln w="9525">
          <a:noFill/>
        </a:ln>
      </xdr:spPr>
    </xdr:pic>
    <xdr:clientData/>
  </xdr:twoCellAnchor>
  <xdr:twoCellAnchor editAs="oneCell">
    <xdr:from>
      <xdr:col>2</xdr:col>
      <xdr:colOff>275590</xdr:colOff>
      <xdr:row>1</xdr:row>
      <xdr:rowOff>115570</xdr:rowOff>
    </xdr:from>
    <xdr:to>
      <xdr:col>13</xdr:col>
      <xdr:colOff>37465</xdr:colOff>
      <xdr:row>32</xdr:row>
      <xdr:rowOff>47625</xdr:rowOff>
    </xdr:to>
    <xdr:pic>
      <xdr:nvPicPr>
        <xdr:cNvPr id="2" name="图片 1"/>
        <xdr:cNvPicPr>
          <a:picLocks noChangeAspect="1"/>
        </xdr:cNvPicPr>
      </xdr:nvPicPr>
      <xdr:blipFill>
        <a:blip r:embed="rId4"/>
        <a:stretch>
          <a:fillRect/>
        </a:stretch>
      </xdr:blipFill>
      <xdr:spPr>
        <a:xfrm>
          <a:off x="1647190" y="296545"/>
          <a:ext cx="7305675" cy="5542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48"/>
  <sheetViews>
    <sheetView zoomScale="90" zoomScaleNormal="90" topLeftCell="A4" workbookViewId="0">
      <selection activeCell="B6" sqref="B6"/>
    </sheetView>
  </sheetViews>
  <sheetFormatPr defaultColWidth="22.875" defaultRowHeight="14.25" outlineLevelCol="7"/>
  <cols>
    <col min="1" max="2" width="22.875" style="40"/>
    <col min="3" max="3" width="15.5" style="40" customWidth="1"/>
    <col min="4" max="4" width="38.375" style="40" customWidth="1"/>
    <col min="5" max="7" width="13.5" style="40" customWidth="1"/>
    <col min="8" max="16384" width="22.875" style="40"/>
  </cols>
  <sheetData>
    <row r="1" spans="1:4">
      <c r="A1" s="253" t="s">
        <v>0</v>
      </c>
      <c r="B1" s="273" t="s">
        <v>1</v>
      </c>
      <c r="C1" s="273" t="s">
        <v>2</v>
      </c>
      <c r="D1" s="273" t="s">
        <v>3</v>
      </c>
    </row>
    <row r="2" ht="89.25" customHeight="1" spans="1:6">
      <c r="A2" s="274">
        <v>1</v>
      </c>
      <c r="B2" s="273" t="s">
        <v>4</v>
      </c>
      <c r="C2" s="275">
        <f>F2</f>
        <v>5046101</v>
      </c>
      <c r="D2" s="276" t="s">
        <v>5</v>
      </c>
      <c r="E2" s="40">
        <v>302766045</v>
      </c>
      <c r="F2" s="40">
        <f>ROUND(E2/60,0)</f>
        <v>5046101</v>
      </c>
    </row>
    <row r="3" spans="1:4">
      <c r="A3" s="274">
        <v>2</v>
      </c>
      <c r="B3" s="273" t="s">
        <v>6</v>
      </c>
      <c r="C3" s="273">
        <f>C4+C5+C6</f>
        <v>2239638</v>
      </c>
      <c r="D3" s="276" t="s">
        <v>7</v>
      </c>
    </row>
    <row r="4" ht="51" spans="1:6">
      <c r="A4" s="274">
        <v>2.1</v>
      </c>
      <c r="B4" s="273" t="s">
        <v>8</v>
      </c>
      <c r="C4" s="266">
        <f>F4</f>
        <v>927648</v>
      </c>
      <c r="D4" s="276" t="s">
        <v>9</v>
      </c>
      <c r="E4" s="277">
        <v>51535.99</v>
      </c>
      <c r="F4" s="40">
        <f>ROUND(E4*1.5*12,0)</f>
        <v>927648</v>
      </c>
    </row>
    <row r="5" ht="76.5" customHeight="1" spans="1:5">
      <c r="A5" s="274">
        <v>2.2</v>
      </c>
      <c r="B5" s="273" t="s">
        <v>10</v>
      </c>
      <c r="C5" s="266">
        <f>ROUND(E5,0)</f>
        <v>15552</v>
      </c>
      <c r="D5" s="269" t="s">
        <v>11</v>
      </c>
      <c r="E5" s="40">
        <v>15552</v>
      </c>
    </row>
    <row r="6" ht="62.25" spans="1:8">
      <c r="A6" s="274">
        <v>2.3</v>
      </c>
      <c r="B6" s="273" t="s">
        <v>12</v>
      </c>
      <c r="C6" s="275">
        <f>ROUND(F6,0)</f>
        <v>1296438</v>
      </c>
      <c r="D6" s="276" t="s">
        <v>13</v>
      </c>
      <c r="E6" s="278">
        <f>2.11*G6+1.7*H6</f>
        <v>108036.4851</v>
      </c>
      <c r="F6" s="40">
        <f>E6*12</f>
        <v>1296437.8212</v>
      </c>
      <c r="G6" s="40">
        <v>49817.81</v>
      </c>
      <c r="H6" s="40">
        <v>1718.18</v>
      </c>
    </row>
    <row r="7" spans="1:4">
      <c r="A7" s="274">
        <v>3</v>
      </c>
      <c r="B7" s="273" t="s">
        <v>14</v>
      </c>
      <c r="C7" s="273">
        <f>C8+C9+C10</f>
        <v>453730</v>
      </c>
      <c r="D7" s="276" t="s">
        <v>15</v>
      </c>
    </row>
    <row r="8" ht="37.5" spans="1:6">
      <c r="A8" s="274">
        <v>3.1</v>
      </c>
      <c r="B8" s="273" t="s">
        <v>16</v>
      </c>
      <c r="C8" s="273">
        <f>F8</f>
        <v>77304</v>
      </c>
      <c r="D8" s="276" t="s">
        <v>17</v>
      </c>
      <c r="E8" s="40">
        <v>1.5</v>
      </c>
      <c r="F8" s="40">
        <f>ROUND(E8*E4,0)</f>
        <v>77304</v>
      </c>
    </row>
    <row r="9" ht="100.5" spans="1:7">
      <c r="A9" s="274">
        <v>3.2</v>
      </c>
      <c r="B9" s="273" t="s">
        <v>18</v>
      </c>
      <c r="C9" s="266">
        <f>ROUND(G9,0)</f>
        <v>151005</v>
      </c>
      <c r="D9" s="276" t="s">
        <v>19</v>
      </c>
      <c r="E9" s="40">
        <f>C2*0.7</f>
        <v>3532270.7</v>
      </c>
      <c r="F9" s="40">
        <f>4.75%*0.9</f>
        <v>0.04275</v>
      </c>
      <c r="G9" s="40">
        <f>E9*F9</f>
        <v>151004.572425</v>
      </c>
    </row>
    <row r="10" ht="73.5" spans="1:4">
      <c r="A10" s="274">
        <v>3.3</v>
      </c>
      <c r="B10" s="273" t="s">
        <v>20</v>
      </c>
      <c r="C10" s="266">
        <f>ROUND((C2+C3+C8+C9)*3%,0)</f>
        <v>225421</v>
      </c>
      <c r="D10" s="276" t="s">
        <v>21</v>
      </c>
    </row>
    <row r="11" spans="1:4">
      <c r="A11" s="274">
        <v>4</v>
      </c>
      <c r="B11" s="273" t="s">
        <v>22</v>
      </c>
      <c r="C11" s="275">
        <f>C2+C3+C7</f>
        <v>7739469</v>
      </c>
      <c r="D11" s="276" t="s">
        <v>23</v>
      </c>
    </row>
    <row r="12" spans="1:4">
      <c r="A12" s="274">
        <v>5</v>
      </c>
      <c r="B12" s="273" t="s">
        <v>24</v>
      </c>
      <c r="C12" s="275">
        <f>ROUND(C11/E4/12,0)</f>
        <v>13</v>
      </c>
      <c r="D12" s="276" t="s">
        <v>25</v>
      </c>
    </row>
    <row r="15" spans="5:6">
      <c r="E15" s="40">
        <v>138.75</v>
      </c>
      <c r="F15" s="40">
        <f>E15/F9</f>
        <v>3245.61403508772</v>
      </c>
    </row>
    <row r="16" spans="5:5">
      <c r="E16" s="40">
        <v>4631.17</v>
      </c>
    </row>
    <row r="17" spans="5:6">
      <c r="E17" s="40">
        <f>E16*0.7</f>
        <v>3241.819</v>
      </c>
      <c r="F17" s="40">
        <f>E17*F9</f>
        <v>138.58776225</v>
      </c>
    </row>
    <row r="41" spans="2:5">
      <c r="B41" s="40">
        <v>659348240.59</v>
      </c>
      <c r="C41" s="40">
        <f>B41/60</f>
        <v>10989137.3431667</v>
      </c>
      <c r="D41" s="40">
        <f>C41*0.35</f>
        <v>3846198.07010833</v>
      </c>
      <c r="E41" s="40">
        <f>12*B42</f>
        <v>774192.96</v>
      </c>
    </row>
    <row r="42" spans="2:2">
      <c r="B42" s="40">
        <v>64516.08</v>
      </c>
    </row>
    <row r="43" spans="2:2">
      <c r="B43" s="40">
        <v>40.19</v>
      </c>
    </row>
    <row r="47" spans="2:4">
      <c r="B47" s="40">
        <v>4631.17</v>
      </c>
      <c r="C47" s="279">
        <v>0.0475</v>
      </c>
      <c r="D47" s="279">
        <v>0.049</v>
      </c>
    </row>
    <row r="48" spans="2:4">
      <c r="B48" s="40">
        <f>B47*0.7</f>
        <v>3241.819</v>
      </c>
      <c r="C48" s="40">
        <f>D47*0.9</f>
        <v>0.0441</v>
      </c>
      <c r="D48" s="40">
        <f>B48*C48</f>
        <v>142.9642179</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c r="D4" s="187"/>
      <c r="E4" s="187">
        <f>SUM(C4:C6)</f>
        <v>0</v>
      </c>
      <c r="F4" s="188"/>
      <c r="G4" s="188"/>
      <c r="H4" s="189"/>
      <c r="I4" s="67" t="s">
        <v>133</v>
      </c>
      <c r="J4" s="228" t="s">
        <v>134</v>
      </c>
      <c r="K4" s="180" t="s">
        <v>135</v>
      </c>
      <c r="L4" s="229" t="s">
        <v>136</v>
      </c>
    </row>
    <row r="5" spans="1:14">
      <c r="A5" s="190"/>
      <c r="B5" s="186">
        <v>44593</v>
      </c>
      <c r="C5" s="181"/>
      <c r="D5" s="187"/>
      <c r="E5" s="187"/>
      <c r="F5" s="188"/>
      <c r="G5" s="188"/>
      <c r="H5" s="189"/>
      <c r="I5" s="180" t="s">
        <v>137</v>
      </c>
      <c r="J5" s="230">
        <f>G16</f>
        <v>53.64</v>
      </c>
      <c r="K5" s="210"/>
      <c r="L5" s="231">
        <f>ROUND(AVERAGE(J5:J7),2)</f>
        <v>55.87</v>
      </c>
      <c r="M5" s="68" t="s">
        <v>138</v>
      </c>
      <c r="N5" s="170">
        <f>ROUND((L5-N6-N7)/(1+5%)*2.5%,2)</f>
        <v>1.21</v>
      </c>
    </row>
    <row r="6" ht="15" customHeight="1" spans="1:15">
      <c r="A6" s="191"/>
      <c r="B6" s="186">
        <v>44621</v>
      </c>
      <c r="C6" s="181"/>
      <c r="D6" s="187"/>
      <c r="E6" s="187"/>
      <c r="F6" s="188"/>
      <c r="G6" s="188"/>
      <c r="H6" s="189"/>
      <c r="I6" s="180" t="s">
        <v>139</v>
      </c>
      <c r="J6" s="187" t="s">
        <v>140</v>
      </c>
      <c r="K6" s="210"/>
      <c r="L6" s="187"/>
      <c r="M6" s="232" t="s">
        <v>141</v>
      </c>
      <c r="N6" s="233">
        <v>2.5</v>
      </c>
      <c r="O6" s="68"/>
    </row>
    <row r="7" spans="1:15">
      <c r="A7" s="185" t="s">
        <v>142</v>
      </c>
      <c r="B7" s="186">
        <v>44652</v>
      </c>
      <c r="C7" s="181"/>
      <c r="D7" s="187"/>
      <c r="E7" s="187">
        <f>SUM(C7:C9)</f>
        <v>0</v>
      </c>
      <c r="F7" s="188"/>
      <c r="G7" s="188"/>
      <c r="H7" s="189"/>
      <c r="I7" s="180" t="s">
        <v>143</v>
      </c>
      <c r="J7" s="234">
        <f>G48</f>
        <v>58.1</v>
      </c>
      <c r="K7" s="210"/>
      <c r="L7" s="187"/>
      <c r="M7" s="232" t="s">
        <v>144</v>
      </c>
      <c r="N7" s="233">
        <f>30/12</f>
        <v>2.5</v>
      </c>
      <c r="O7" s="170" t="s">
        <v>145</v>
      </c>
    </row>
    <row r="8" ht="15" spans="1:12">
      <c r="A8" s="190"/>
      <c r="B8" s="186">
        <v>44682</v>
      </c>
      <c r="C8" s="181"/>
      <c r="D8" s="187"/>
      <c r="E8" s="187"/>
      <c r="F8" s="188"/>
      <c r="G8" s="188"/>
      <c r="H8" s="189"/>
      <c r="J8" s="235" t="s">
        <v>146</v>
      </c>
      <c r="L8" s="236">
        <f>L5-N7</f>
        <v>53.37</v>
      </c>
    </row>
    <row r="9" ht="15" customHeight="1" spans="1:8">
      <c r="A9" s="191"/>
      <c r="B9" s="186">
        <v>44713</v>
      </c>
      <c r="C9" s="181"/>
      <c r="D9" s="187"/>
      <c r="E9" s="187"/>
      <c r="F9" s="188"/>
      <c r="G9" s="188"/>
      <c r="H9" s="189"/>
    </row>
    <row r="10" spans="1:8">
      <c r="A10" s="185" t="s">
        <v>147</v>
      </c>
      <c r="B10" s="186">
        <v>44743</v>
      </c>
      <c r="C10" s="181">
        <v>1</v>
      </c>
      <c r="D10" s="187">
        <f>中指!V21</f>
        <v>52.4</v>
      </c>
      <c r="E10" s="187">
        <f>SUM(C10:C12)</f>
        <v>3</v>
      </c>
      <c r="F10" s="188"/>
      <c r="G10" s="188">
        <f>ROUND(AVERAGE(D10:D12),2)</f>
        <v>53.01</v>
      </c>
      <c r="H10" s="189"/>
    </row>
    <row r="11" spans="1:8">
      <c r="A11" s="190"/>
      <c r="B11" s="186">
        <v>44774</v>
      </c>
      <c r="C11" s="181">
        <v>1</v>
      </c>
      <c r="D11" s="187">
        <f>中指!R21</f>
        <v>52.81</v>
      </c>
      <c r="E11" s="187"/>
      <c r="F11" s="188"/>
      <c r="G11" s="188"/>
      <c r="H11" s="189"/>
    </row>
    <row r="12" ht="15" customHeight="1" spans="1:8">
      <c r="A12" s="191"/>
      <c r="B12" s="186">
        <v>44805</v>
      </c>
      <c r="C12" s="181">
        <v>1</v>
      </c>
      <c r="D12" s="180">
        <f>中指!N21</f>
        <v>53.83</v>
      </c>
      <c r="E12" s="187"/>
      <c r="F12" s="188"/>
      <c r="G12" s="188"/>
      <c r="H12" s="189"/>
    </row>
    <row r="13" spans="1:8">
      <c r="A13" s="185" t="s">
        <v>148</v>
      </c>
      <c r="B13" s="186">
        <v>44835</v>
      </c>
      <c r="C13" s="181">
        <v>1</v>
      </c>
      <c r="D13" s="180">
        <f>中指!J21</f>
        <v>54.24</v>
      </c>
      <c r="E13" s="192">
        <f>SUM(C13:C15)</f>
        <v>3</v>
      </c>
      <c r="F13" s="188"/>
      <c r="G13" s="193">
        <f>ROUND(AVERAGE(D13:D15),2)</f>
        <v>54.27</v>
      </c>
      <c r="H13" s="189"/>
    </row>
    <row r="14" spans="1:8">
      <c r="A14" s="190"/>
      <c r="B14" s="186">
        <v>44866</v>
      </c>
      <c r="C14" s="181">
        <v>1</v>
      </c>
      <c r="D14" s="187">
        <f>中指!F21</f>
        <v>54.78</v>
      </c>
      <c r="E14" s="194"/>
      <c r="F14" s="188"/>
      <c r="G14" s="195"/>
      <c r="H14" s="189"/>
    </row>
    <row r="15" spans="1:8">
      <c r="A15" s="191"/>
      <c r="B15" s="186">
        <v>44896</v>
      </c>
      <c r="C15" s="196">
        <v>1</v>
      </c>
      <c r="D15" s="196">
        <f>中指!B21</f>
        <v>53.8</v>
      </c>
      <c r="E15" s="197"/>
      <c r="F15" s="198"/>
      <c r="G15" s="199"/>
      <c r="H15" s="200"/>
    </row>
    <row r="16" spans="1:8">
      <c r="A16" s="201" t="s">
        <v>149</v>
      </c>
      <c r="B16" s="202"/>
      <c r="C16" s="203"/>
      <c r="D16" s="203"/>
      <c r="E16" s="204"/>
      <c r="F16" s="198">
        <f>G16-N6-N7</f>
        <v>48.64</v>
      </c>
      <c r="G16" s="205">
        <f>ROUND(AVERAGE(G10:G15),2)</f>
        <v>53.64</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3</v>
      </c>
      <c r="D36" s="218">
        <f>市场数据!M61</f>
        <v>58.2266666666667</v>
      </c>
      <c r="E36" s="192">
        <f>SUM(C36:C38)</f>
        <v>7</v>
      </c>
      <c r="F36" s="219">
        <f>G36-$N$6-$N$7</f>
        <v>52.2272222222222</v>
      </c>
      <c r="G36" s="219">
        <f>市场数据!N57</f>
        <v>57.2272222222222</v>
      </c>
      <c r="H36" s="220"/>
    </row>
    <row r="37" spans="1:8">
      <c r="A37" s="221"/>
      <c r="B37" s="186">
        <v>44593</v>
      </c>
      <c r="C37" s="180">
        <v>2</v>
      </c>
      <c r="D37" s="218">
        <f>市场数据!M59</f>
        <v>56.175</v>
      </c>
      <c r="E37" s="194"/>
      <c r="F37" s="222"/>
      <c r="G37" s="222"/>
      <c r="H37" s="223"/>
    </row>
    <row r="38" ht="15" customHeight="1" spans="1:8">
      <c r="A38" s="224"/>
      <c r="B38" s="186">
        <v>44621</v>
      </c>
      <c r="C38" s="180">
        <v>2</v>
      </c>
      <c r="D38" s="180">
        <f>市场数据!M57</f>
        <v>57.28</v>
      </c>
      <c r="E38" s="197"/>
      <c r="F38" s="225"/>
      <c r="G38" s="225"/>
      <c r="H38" s="220"/>
    </row>
    <row r="39" spans="1:8">
      <c r="A39" s="217" t="s">
        <v>142</v>
      </c>
      <c r="B39" s="186">
        <v>44652</v>
      </c>
      <c r="C39" s="180">
        <v>1</v>
      </c>
      <c r="D39" s="180">
        <f>市场数据!M56</f>
        <v>55.56</v>
      </c>
      <c r="E39" s="192">
        <f>SUM(C39:C41)</f>
        <v>6</v>
      </c>
      <c r="F39" s="219">
        <f>G39-$N$6-$N$7</f>
        <v>52.03</v>
      </c>
      <c r="G39" s="193">
        <f>市场数据!N51</f>
        <v>57.03</v>
      </c>
      <c r="H39" s="220"/>
    </row>
    <row r="40" spans="1:8">
      <c r="A40" s="221"/>
      <c r="B40" s="186">
        <v>44682</v>
      </c>
      <c r="C40" s="180">
        <v>2</v>
      </c>
      <c r="D40" s="180">
        <f>市场数据!M54</f>
        <v>58.13</v>
      </c>
      <c r="E40" s="194"/>
      <c r="F40" s="222"/>
      <c r="G40" s="195"/>
      <c r="H40" s="223"/>
    </row>
    <row r="41" ht="15" customHeight="1" spans="1:8">
      <c r="A41" s="224"/>
      <c r="B41" s="186">
        <v>44713</v>
      </c>
      <c r="C41" s="180">
        <v>3</v>
      </c>
      <c r="D41" s="218">
        <f>市场数据!M51</f>
        <v>57.4</v>
      </c>
      <c r="E41" s="197"/>
      <c r="F41" s="225"/>
      <c r="G41" s="199"/>
      <c r="H41" s="220"/>
    </row>
    <row r="42" spans="1:8">
      <c r="A42" s="217" t="s">
        <v>147</v>
      </c>
      <c r="B42" s="186">
        <v>44743</v>
      </c>
      <c r="C42" s="180">
        <v>3</v>
      </c>
      <c r="D42" s="180">
        <f>市场数据!M48</f>
        <v>56.48</v>
      </c>
      <c r="E42" s="192">
        <f>SUM(C42:C44)</f>
        <v>8</v>
      </c>
      <c r="F42" s="219">
        <f>G42-$N$6-$N$7</f>
        <v>55.1055555555556</v>
      </c>
      <c r="G42" s="219">
        <f>市场数据!N43</f>
        <v>60.1055555555556</v>
      </c>
      <c r="H42" s="220"/>
    </row>
    <row r="43" spans="1:8">
      <c r="A43" s="221"/>
      <c r="B43" s="186">
        <v>44774</v>
      </c>
      <c r="C43" s="180">
        <v>3</v>
      </c>
      <c r="D43" s="218">
        <f>市场数据!M45</f>
        <v>58.8566666666667</v>
      </c>
      <c r="E43" s="194"/>
      <c r="F43" s="222"/>
      <c r="G43" s="222"/>
      <c r="H43" s="223"/>
    </row>
    <row r="44" ht="15" customHeight="1" spans="1:8">
      <c r="A44" s="224"/>
      <c r="B44" s="186">
        <v>44805</v>
      </c>
      <c r="C44" s="180">
        <v>2</v>
      </c>
      <c r="D44" s="180">
        <f>市场数据!M43</f>
        <v>64.98</v>
      </c>
      <c r="E44" s="197"/>
      <c r="F44" s="225"/>
      <c r="G44" s="225"/>
      <c r="H44" s="220"/>
    </row>
    <row r="45" spans="1:8">
      <c r="A45" s="217" t="s">
        <v>148</v>
      </c>
      <c r="B45" s="186">
        <v>44835</v>
      </c>
      <c r="C45" s="180">
        <v>2</v>
      </c>
      <c r="D45" s="180">
        <f>市场数据!M41</f>
        <v>58.59</v>
      </c>
      <c r="E45" s="192">
        <f>SUM(C45:C47)</f>
        <v>10</v>
      </c>
      <c r="F45" s="219">
        <f>G45-$N$6-$N$7</f>
        <v>53.0413333333333</v>
      </c>
      <c r="G45" s="219">
        <f>市场数据!N33</f>
        <v>58.0413333333333</v>
      </c>
      <c r="H45" s="220"/>
    </row>
    <row r="46" spans="1:8">
      <c r="A46" s="221"/>
      <c r="B46" s="186">
        <v>44866</v>
      </c>
      <c r="C46" s="180">
        <v>3</v>
      </c>
      <c r="D46" s="180">
        <f>市场数据!M38</f>
        <v>56.33</v>
      </c>
      <c r="E46" s="194"/>
      <c r="F46" s="222"/>
      <c r="G46" s="222"/>
      <c r="H46" s="223"/>
    </row>
    <row r="47" spans="1:8">
      <c r="A47" s="224"/>
      <c r="B47" s="186">
        <v>44896</v>
      </c>
      <c r="C47" s="180">
        <v>5</v>
      </c>
      <c r="D47" s="218">
        <f>市场数据!M33</f>
        <v>59.204</v>
      </c>
      <c r="E47" s="197"/>
      <c r="F47" s="225"/>
      <c r="G47" s="225"/>
      <c r="H47" s="226"/>
    </row>
    <row r="48" spans="1:9">
      <c r="A48" s="210" t="str">
        <f>A16</f>
        <v>平均月租金（元/平方米/月）</v>
      </c>
      <c r="B48" s="211"/>
      <c r="C48" s="212"/>
      <c r="D48" s="212"/>
      <c r="E48" s="213"/>
      <c r="F48" s="198">
        <f>ROUND(AVERAGE(F36:F47),2)</f>
        <v>53.1</v>
      </c>
      <c r="G48" s="205">
        <f>ROUND(AVERAGE(G36:G47),2)</f>
        <v>58.1</v>
      </c>
      <c r="H48" s="226"/>
      <c r="I48" s="170">
        <f>G48-N6-N7</f>
        <v>53.1</v>
      </c>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E106"/>
  <sheetViews>
    <sheetView topLeftCell="A78" workbookViewId="0">
      <selection activeCell="G97" sqref="G97"/>
    </sheetView>
  </sheetViews>
  <sheetFormatPr defaultColWidth="9" defaultRowHeight="14.25" outlineLevelCol="4"/>
  <cols>
    <col min="1" max="1" width="9" style="167"/>
    <col min="2" max="2" width="19.25" style="167" customWidth="1"/>
    <col min="3" max="3" width="13" style="167" customWidth="1"/>
    <col min="4" max="16384" width="9" style="167"/>
  </cols>
  <sheetData>
    <row r="1" spans="1:5">
      <c r="A1" s="168" t="s">
        <v>401</v>
      </c>
      <c r="B1" s="168" t="s">
        <v>34</v>
      </c>
      <c r="C1" s="168" t="s">
        <v>402</v>
      </c>
      <c r="D1" s="168" t="s">
        <v>403</v>
      </c>
      <c r="E1" s="168" t="s">
        <v>404</v>
      </c>
    </row>
    <row r="2" spans="1:5">
      <c r="A2" s="168" t="s">
        <v>405</v>
      </c>
      <c r="B2" s="168" t="s">
        <v>406</v>
      </c>
      <c r="C2" s="168">
        <v>71.4924039320822</v>
      </c>
      <c r="D2" s="168">
        <v>2022</v>
      </c>
      <c r="E2" s="168" t="s">
        <v>407</v>
      </c>
    </row>
    <row r="3" spans="1:5">
      <c r="A3" s="168" t="s">
        <v>405</v>
      </c>
      <c r="B3" s="168" t="s">
        <v>406</v>
      </c>
      <c r="C3" s="168">
        <v>80.2429957385075</v>
      </c>
      <c r="D3" s="168">
        <v>2022</v>
      </c>
      <c r="E3" s="168" t="s">
        <v>408</v>
      </c>
    </row>
    <row r="4" spans="1:5">
      <c r="A4" s="168" t="s">
        <v>405</v>
      </c>
      <c r="B4" s="168" t="s">
        <v>409</v>
      </c>
      <c r="C4" s="168">
        <v>83.6586725097126</v>
      </c>
      <c r="D4" s="168">
        <v>2022</v>
      </c>
      <c r="E4" s="168" t="s">
        <v>408</v>
      </c>
    </row>
    <row r="5" spans="1:5">
      <c r="A5" s="168" t="s">
        <v>405</v>
      </c>
      <c r="B5" s="168" t="s">
        <v>410</v>
      </c>
      <c r="C5" s="168">
        <v>71.4126886914245</v>
      </c>
      <c r="D5" s="168">
        <v>2021</v>
      </c>
      <c r="E5" s="168" t="s">
        <v>411</v>
      </c>
    </row>
    <row r="6" spans="1:5">
      <c r="A6" s="168" t="s">
        <v>405</v>
      </c>
      <c r="B6" s="168" t="s">
        <v>410</v>
      </c>
      <c r="C6" s="168">
        <v>72.5969050431137</v>
      </c>
      <c r="D6" s="168">
        <v>2021</v>
      </c>
      <c r="E6" s="168" t="s">
        <v>412</v>
      </c>
    </row>
    <row r="7" spans="1:5">
      <c r="A7" s="168" t="s">
        <v>405</v>
      </c>
      <c r="B7" s="168" t="s">
        <v>410</v>
      </c>
      <c r="C7" s="168">
        <v>88.0224073508264</v>
      </c>
      <c r="D7" s="168">
        <v>2021</v>
      </c>
      <c r="E7" s="168" t="s">
        <v>413</v>
      </c>
    </row>
    <row r="8" spans="1:5">
      <c r="A8" s="168" t="s">
        <v>405</v>
      </c>
      <c r="B8" s="168" t="s">
        <v>410</v>
      </c>
      <c r="C8" s="168">
        <v>95.7209989997499</v>
      </c>
      <c r="D8" s="168">
        <v>2021</v>
      </c>
      <c r="E8" s="168" t="s">
        <v>414</v>
      </c>
    </row>
    <row r="9" spans="1:5">
      <c r="A9" s="168" t="s">
        <v>405</v>
      </c>
      <c r="B9" s="168" t="s">
        <v>410</v>
      </c>
      <c r="C9" s="168">
        <v>87.4418604651162</v>
      </c>
      <c r="D9" s="168">
        <v>2022</v>
      </c>
      <c r="E9" s="168" t="s">
        <v>415</v>
      </c>
    </row>
    <row r="10" spans="1:5">
      <c r="A10" s="168" t="s">
        <v>405</v>
      </c>
      <c r="B10" s="168" t="s">
        <v>410</v>
      </c>
      <c r="C10" s="168">
        <v>74.4459919529557</v>
      </c>
      <c r="D10" s="168">
        <v>2022</v>
      </c>
      <c r="E10" s="168" t="s">
        <v>416</v>
      </c>
    </row>
    <row r="11" spans="1:5">
      <c r="A11" s="168" t="s">
        <v>405</v>
      </c>
      <c r="B11" s="168" t="s">
        <v>410</v>
      </c>
      <c r="C11" s="168">
        <v>74.4884273666455</v>
      </c>
      <c r="D11" s="168">
        <v>2022</v>
      </c>
      <c r="E11" s="168" t="s">
        <v>417</v>
      </c>
    </row>
    <row r="12" spans="1:5">
      <c r="A12" s="168" t="s">
        <v>405</v>
      </c>
      <c r="B12" s="168" t="s">
        <v>410</v>
      </c>
      <c r="C12" s="168">
        <v>77.8424647360079</v>
      </c>
      <c r="D12" s="168">
        <v>2022</v>
      </c>
      <c r="E12" s="168" t="s">
        <v>418</v>
      </c>
    </row>
    <row r="13" spans="1:5">
      <c r="A13" s="168" t="s">
        <v>405</v>
      </c>
      <c r="B13" s="168" t="s">
        <v>410</v>
      </c>
      <c r="C13" s="168">
        <v>77.3821573371095</v>
      </c>
      <c r="D13" s="168">
        <v>2022</v>
      </c>
      <c r="E13" s="168" t="s">
        <v>407</v>
      </c>
    </row>
    <row r="14" spans="1:5">
      <c r="A14" s="168" t="s">
        <v>405</v>
      </c>
      <c r="B14" s="168" t="s">
        <v>410</v>
      </c>
      <c r="C14" s="168">
        <v>75.4520695942485</v>
      </c>
      <c r="D14" s="168">
        <v>2022</v>
      </c>
      <c r="E14" s="168" t="s">
        <v>419</v>
      </c>
    </row>
    <row r="15" spans="1:5">
      <c r="A15" s="168" t="s">
        <v>405</v>
      </c>
      <c r="B15" s="168" t="s">
        <v>410</v>
      </c>
      <c r="C15" s="168">
        <v>80.9940998869661</v>
      </c>
      <c r="D15" s="168">
        <v>2022</v>
      </c>
      <c r="E15" s="168" t="s">
        <v>420</v>
      </c>
    </row>
    <row r="16" spans="1:5">
      <c r="A16" s="168" t="s">
        <v>405</v>
      </c>
      <c r="B16" s="168" t="s">
        <v>410</v>
      </c>
      <c r="C16" s="168">
        <v>81.0536350250409</v>
      </c>
      <c r="D16" s="168">
        <v>2022</v>
      </c>
      <c r="E16" s="168" t="s">
        <v>408</v>
      </c>
    </row>
    <row r="17" spans="1:5">
      <c r="A17" s="168" t="s">
        <v>405</v>
      </c>
      <c r="B17" s="168" t="s">
        <v>421</v>
      </c>
      <c r="C17" s="168">
        <v>65.6200032449876</v>
      </c>
      <c r="D17" s="168">
        <v>2021</v>
      </c>
      <c r="E17" s="168" t="s">
        <v>411</v>
      </c>
    </row>
    <row r="18" spans="1:5">
      <c r="A18" s="168" t="s">
        <v>405</v>
      </c>
      <c r="B18" s="168" t="s">
        <v>421</v>
      </c>
      <c r="C18" s="168">
        <v>58.5337651308159</v>
      </c>
      <c r="D18" s="168">
        <v>2021</v>
      </c>
      <c r="E18" s="168" t="s">
        <v>412</v>
      </c>
    </row>
    <row r="19" spans="1:5">
      <c r="A19" s="168" t="s">
        <v>405</v>
      </c>
      <c r="B19" s="168" t="s">
        <v>421</v>
      </c>
      <c r="C19" s="168">
        <v>63.0950122574296</v>
      </c>
      <c r="D19" s="168">
        <v>2021</v>
      </c>
      <c r="E19" s="168" t="s">
        <v>413</v>
      </c>
    </row>
    <row r="20" spans="1:5">
      <c r="A20" s="168" t="s">
        <v>405</v>
      </c>
      <c r="B20" s="168" t="s">
        <v>421</v>
      </c>
      <c r="C20" s="168">
        <v>49.971444888635</v>
      </c>
      <c r="D20" s="168">
        <v>2021</v>
      </c>
      <c r="E20" s="168" t="s">
        <v>414</v>
      </c>
    </row>
    <row r="21" spans="1:5">
      <c r="A21" s="168" t="s">
        <v>405</v>
      </c>
      <c r="B21" s="168" t="s">
        <v>421</v>
      </c>
      <c r="C21" s="168">
        <v>60.6665642758408</v>
      </c>
      <c r="D21" s="168">
        <v>2022</v>
      </c>
      <c r="E21" s="168" t="s">
        <v>415</v>
      </c>
    </row>
    <row r="22" spans="1:5">
      <c r="A22" s="168" t="s">
        <v>405</v>
      </c>
      <c r="B22" s="168" t="s">
        <v>421</v>
      </c>
      <c r="C22" s="168">
        <v>79.6132728574838</v>
      </c>
      <c r="D22" s="168">
        <v>2022</v>
      </c>
      <c r="E22" s="168" t="s">
        <v>416</v>
      </c>
    </row>
    <row r="23" spans="1:5">
      <c r="A23" s="168" t="s">
        <v>405</v>
      </c>
      <c r="B23" s="168" t="s">
        <v>421</v>
      </c>
      <c r="C23" s="168">
        <v>76.0777683854607</v>
      </c>
      <c r="D23" s="168">
        <v>2022</v>
      </c>
      <c r="E23" s="168" t="s">
        <v>417</v>
      </c>
    </row>
    <row r="24" spans="1:5">
      <c r="A24" s="168" t="s">
        <v>405</v>
      </c>
      <c r="B24" s="168" t="s">
        <v>421</v>
      </c>
      <c r="C24" s="168">
        <v>76.212755478946</v>
      </c>
      <c r="D24" s="168">
        <v>2022</v>
      </c>
      <c r="E24" s="168" t="s">
        <v>407</v>
      </c>
    </row>
    <row r="25" spans="1:5">
      <c r="A25" s="168" t="s">
        <v>405</v>
      </c>
      <c r="B25" s="168" t="s">
        <v>421</v>
      </c>
      <c r="C25" s="168">
        <v>101.752550353125</v>
      </c>
      <c r="D25" s="168">
        <v>2022</v>
      </c>
      <c r="E25" s="168" t="s">
        <v>420</v>
      </c>
    </row>
    <row r="26" spans="1:5">
      <c r="A26" s="168" t="s">
        <v>405</v>
      </c>
      <c r="B26" s="168" t="s">
        <v>421</v>
      </c>
      <c r="C26" s="168">
        <v>104.14276722956</v>
      </c>
      <c r="D26" s="168">
        <v>2022</v>
      </c>
      <c r="E26" s="168" t="s">
        <v>408</v>
      </c>
    </row>
    <row r="27" spans="1:5">
      <c r="A27" s="168" t="s">
        <v>405</v>
      </c>
      <c r="B27" s="168" t="s">
        <v>422</v>
      </c>
      <c r="C27" s="168">
        <v>69.6039603960396</v>
      </c>
      <c r="D27" s="168">
        <v>2021</v>
      </c>
      <c r="E27" s="168" t="s">
        <v>411</v>
      </c>
    </row>
    <row r="28" spans="1:5">
      <c r="A28" s="168" t="s">
        <v>405</v>
      </c>
      <c r="B28" s="168" t="s">
        <v>422</v>
      </c>
      <c r="C28" s="168">
        <v>66.1044708506115</v>
      </c>
      <c r="D28" s="168">
        <v>2021</v>
      </c>
      <c r="E28" s="168" t="s">
        <v>412</v>
      </c>
    </row>
    <row r="29" spans="1:5">
      <c r="A29" s="168" t="s">
        <v>405</v>
      </c>
      <c r="B29" s="168" t="s">
        <v>422</v>
      </c>
      <c r="C29" s="168">
        <v>76.210318548166</v>
      </c>
      <c r="D29" s="168">
        <v>2021</v>
      </c>
      <c r="E29" s="168" t="s">
        <v>413</v>
      </c>
    </row>
    <row r="30" spans="1:5">
      <c r="A30" s="168" t="s">
        <v>405</v>
      </c>
      <c r="B30" s="168" t="s">
        <v>422</v>
      </c>
      <c r="C30" s="168">
        <v>73.7087664729475</v>
      </c>
      <c r="D30" s="168">
        <v>2021</v>
      </c>
      <c r="E30" s="168" t="s">
        <v>414</v>
      </c>
    </row>
    <row r="31" spans="1:5">
      <c r="A31" s="168" t="s">
        <v>405</v>
      </c>
      <c r="B31" s="168" t="s">
        <v>422</v>
      </c>
      <c r="C31" s="168">
        <v>77.5555648492358</v>
      </c>
      <c r="D31" s="168">
        <v>2022</v>
      </c>
      <c r="E31" s="168" t="s">
        <v>415</v>
      </c>
    </row>
    <row r="32" spans="1:5">
      <c r="A32" s="168" t="s">
        <v>405</v>
      </c>
      <c r="B32" s="168" t="s">
        <v>422</v>
      </c>
      <c r="C32" s="168">
        <v>69.6922990459153</v>
      </c>
      <c r="D32" s="168">
        <v>2022</v>
      </c>
      <c r="E32" s="168" t="s">
        <v>416</v>
      </c>
    </row>
    <row r="33" spans="1:5">
      <c r="A33" s="168" t="s">
        <v>405</v>
      </c>
      <c r="B33" s="168" t="s">
        <v>422</v>
      </c>
      <c r="C33" s="168">
        <v>74.7558847050531</v>
      </c>
      <c r="D33" s="168">
        <v>2022</v>
      </c>
      <c r="E33" s="168" t="s">
        <v>417</v>
      </c>
    </row>
    <row r="34" spans="1:5">
      <c r="A34" s="168" t="s">
        <v>405</v>
      </c>
      <c r="B34" s="168" t="s">
        <v>422</v>
      </c>
      <c r="C34" s="168">
        <v>71.0394690294201</v>
      </c>
      <c r="D34" s="168">
        <v>2022</v>
      </c>
      <c r="E34" s="168" t="s">
        <v>418</v>
      </c>
    </row>
    <row r="35" spans="1:5">
      <c r="A35" s="168" t="s">
        <v>405</v>
      </c>
      <c r="B35" s="168" t="s">
        <v>422</v>
      </c>
      <c r="C35" s="168">
        <v>69.5</v>
      </c>
      <c r="D35" s="168">
        <v>2022</v>
      </c>
      <c r="E35" s="168" t="s">
        <v>407</v>
      </c>
    </row>
    <row r="36" spans="1:5">
      <c r="A36" s="168" t="s">
        <v>405</v>
      </c>
      <c r="B36" s="168" t="s">
        <v>422</v>
      </c>
      <c r="C36" s="168">
        <v>75.8405505250586</v>
      </c>
      <c r="D36" s="168">
        <v>2022</v>
      </c>
      <c r="E36" s="168" t="s">
        <v>419</v>
      </c>
    </row>
    <row r="37" spans="1:5">
      <c r="A37" s="168" t="s">
        <v>405</v>
      </c>
      <c r="B37" s="168" t="s">
        <v>422</v>
      </c>
      <c r="C37" s="168">
        <v>72.7760262497587</v>
      </c>
      <c r="D37" s="168">
        <v>2022</v>
      </c>
      <c r="E37" s="168" t="s">
        <v>420</v>
      </c>
    </row>
    <row r="38" spans="1:5">
      <c r="A38" s="168" t="s">
        <v>405</v>
      </c>
      <c r="B38" s="168" t="s">
        <v>422</v>
      </c>
      <c r="C38" s="168">
        <v>73.219568685793</v>
      </c>
      <c r="D38" s="168">
        <v>2022</v>
      </c>
      <c r="E38" s="168" t="s">
        <v>408</v>
      </c>
    </row>
    <row r="39" spans="1:5">
      <c r="A39" s="168" t="s">
        <v>405</v>
      </c>
      <c r="B39" s="168" t="s">
        <v>423</v>
      </c>
      <c r="C39" s="168">
        <v>64.8960049537246</v>
      </c>
      <c r="D39" s="168">
        <v>2021</v>
      </c>
      <c r="E39" s="168" t="s">
        <v>411</v>
      </c>
    </row>
    <row r="40" spans="1:5">
      <c r="A40" s="168" t="s">
        <v>405</v>
      </c>
      <c r="B40" s="168" t="s">
        <v>423</v>
      </c>
      <c r="C40" s="168">
        <v>69.9702430592271</v>
      </c>
      <c r="D40" s="168">
        <v>2021</v>
      </c>
      <c r="E40" s="168" t="s">
        <v>412</v>
      </c>
    </row>
    <row r="41" spans="1:5">
      <c r="A41" s="168" t="s">
        <v>405</v>
      </c>
      <c r="B41" s="168" t="s">
        <v>423</v>
      </c>
      <c r="C41" s="168">
        <v>78.5310556401719</v>
      </c>
      <c r="D41" s="168">
        <v>2021</v>
      </c>
      <c r="E41" s="168" t="s">
        <v>413</v>
      </c>
    </row>
    <row r="42" spans="1:5">
      <c r="A42" s="168" t="s">
        <v>405</v>
      </c>
      <c r="B42" s="168" t="s">
        <v>423</v>
      </c>
      <c r="C42" s="168">
        <v>71.8015933295076</v>
      </c>
      <c r="D42" s="168">
        <v>2021</v>
      </c>
      <c r="E42" s="168" t="s">
        <v>414</v>
      </c>
    </row>
    <row r="43" spans="1:5">
      <c r="A43" s="168" t="s">
        <v>405</v>
      </c>
      <c r="B43" s="168" t="s">
        <v>423</v>
      </c>
      <c r="C43" s="168">
        <v>73.6461977979648</v>
      </c>
      <c r="D43" s="168">
        <v>2022</v>
      </c>
      <c r="E43" s="168" t="s">
        <v>416</v>
      </c>
    </row>
    <row r="44" spans="1:5">
      <c r="A44" s="168" t="s">
        <v>405</v>
      </c>
      <c r="B44" s="168" t="s">
        <v>423</v>
      </c>
      <c r="C44" s="168">
        <v>71.1846680594518</v>
      </c>
      <c r="D44" s="168">
        <v>2022</v>
      </c>
      <c r="E44" s="168" t="s">
        <v>417</v>
      </c>
    </row>
    <row r="45" spans="1:5">
      <c r="A45" s="168" t="s">
        <v>405</v>
      </c>
      <c r="B45" s="168" t="s">
        <v>423</v>
      </c>
      <c r="C45" s="168">
        <v>68.0988674051891</v>
      </c>
      <c r="D45" s="168">
        <v>2022</v>
      </c>
      <c r="E45" s="168" t="s">
        <v>418</v>
      </c>
    </row>
    <row r="46" spans="1:5">
      <c r="A46" s="168" t="s">
        <v>405</v>
      </c>
      <c r="B46" s="168" t="s">
        <v>423</v>
      </c>
      <c r="C46" s="168">
        <v>71.1142451937144</v>
      </c>
      <c r="D46" s="168">
        <v>2022</v>
      </c>
      <c r="E46" s="168" t="s">
        <v>407</v>
      </c>
    </row>
    <row r="47" spans="1:5">
      <c r="A47" s="168" t="s">
        <v>405</v>
      </c>
      <c r="B47" s="168" t="s">
        <v>423</v>
      </c>
      <c r="C47" s="168">
        <v>69.770695379426</v>
      </c>
      <c r="D47" s="168">
        <v>2022</v>
      </c>
      <c r="E47" s="168" t="s">
        <v>419</v>
      </c>
    </row>
    <row r="48" spans="1:5">
      <c r="A48" s="168" t="s">
        <v>405</v>
      </c>
      <c r="B48" s="168" t="s">
        <v>423</v>
      </c>
      <c r="C48" s="168">
        <v>66.8080427555328</v>
      </c>
      <c r="D48" s="168">
        <v>2022</v>
      </c>
      <c r="E48" s="168" t="s">
        <v>420</v>
      </c>
    </row>
    <row r="49" spans="1:5">
      <c r="A49" s="168" t="s">
        <v>405</v>
      </c>
      <c r="B49" s="168" t="s">
        <v>423</v>
      </c>
      <c r="C49" s="168">
        <v>74.6178046561725</v>
      </c>
      <c r="D49" s="168">
        <v>2022</v>
      </c>
      <c r="E49" s="168" t="s">
        <v>408</v>
      </c>
    </row>
    <row r="50" spans="1:5">
      <c r="A50" s="168" t="s">
        <v>405</v>
      </c>
      <c r="B50" s="168" t="s">
        <v>424</v>
      </c>
      <c r="C50" s="168">
        <v>59.3814826080595</v>
      </c>
      <c r="D50" s="168">
        <v>2021</v>
      </c>
      <c r="E50" s="168" t="s">
        <v>411</v>
      </c>
    </row>
    <row r="51" spans="1:5">
      <c r="A51" s="168" t="s">
        <v>405</v>
      </c>
      <c r="B51" s="168" t="s">
        <v>424</v>
      </c>
      <c r="C51" s="168">
        <v>60.0057753393011</v>
      </c>
      <c r="D51" s="168">
        <v>2021</v>
      </c>
      <c r="E51" s="168" t="s">
        <v>412</v>
      </c>
    </row>
    <row r="52" spans="1:5">
      <c r="A52" s="168" t="s">
        <v>405</v>
      </c>
      <c r="B52" s="168" t="s">
        <v>424</v>
      </c>
      <c r="C52" s="168">
        <v>66.2509782601562</v>
      </c>
      <c r="D52" s="168">
        <v>2021</v>
      </c>
      <c r="E52" s="168" t="s">
        <v>413</v>
      </c>
    </row>
    <row r="53" spans="1:5">
      <c r="A53" s="168" t="s">
        <v>405</v>
      </c>
      <c r="B53" s="168" t="s">
        <v>424</v>
      </c>
      <c r="C53" s="168">
        <v>58.5714285714285</v>
      </c>
      <c r="D53" s="168">
        <v>2021</v>
      </c>
      <c r="E53" s="168" t="s">
        <v>414</v>
      </c>
    </row>
    <row r="54" spans="1:5">
      <c r="A54" s="168" t="s">
        <v>405</v>
      </c>
      <c r="B54" s="168" t="s">
        <v>424</v>
      </c>
      <c r="C54" s="168">
        <v>64.2581356867071</v>
      </c>
      <c r="D54" s="168">
        <v>2022</v>
      </c>
      <c r="E54" s="168" t="s">
        <v>415</v>
      </c>
    </row>
    <row r="55" spans="1:5">
      <c r="A55" s="168" t="s">
        <v>405</v>
      </c>
      <c r="B55" s="168" t="s">
        <v>424</v>
      </c>
      <c r="C55" s="168">
        <v>62.3809523809523</v>
      </c>
      <c r="D55" s="168">
        <v>2022</v>
      </c>
      <c r="E55" s="168" t="s">
        <v>416</v>
      </c>
    </row>
    <row r="56" spans="1:5">
      <c r="A56" s="168" t="s">
        <v>405</v>
      </c>
      <c r="B56" s="168" t="s">
        <v>424</v>
      </c>
      <c r="C56" s="168">
        <v>82.3913043478261</v>
      </c>
      <c r="D56" s="168">
        <v>2022</v>
      </c>
      <c r="E56" s="168" t="s">
        <v>417</v>
      </c>
    </row>
    <row r="57" spans="1:5">
      <c r="A57" s="168" t="s">
        <v>405</v>
      </c>
      <c r="B57" s="168" t="s">
        <v>424</v>
      </c>
      <c r="C57" s="168">
        <v>62.6543209876543</v>
      </c>
      <c r="D57" s="168">
        <v>2022</v>
      </c>
      <c r="E57" s="168" t="s">
        <v>418</v>
      </c>
    </row>
    <row r="58" spans="1:5">
      <c r="A58" s="168" t="s">
        <v>405</v>
      </c>
      <c r="B58" s="168" t="s">
        <v>424</v>
      </c>
      <c r="C58" s="168">
        <v>80.4355240555075</v>
      </c>
      <c r="D58" s="168">
        <v>2022</v>
      </c>
      <c r="E58" s="168" t="s">
        <v>419</v>
      </c>
    </row>
    <row r="59" spans="1:5">
      <c r="A59" s="168" t="s">
        <v>405</v>
      </c>
      <c r="B59" s="168" t="s">
        <v>424</v>
      </c>
      <c r="C59" s="168">
        <v>74.5689606225451</v>
      </c>
      <c r="D59" s="168">
        <v>2022</v>
      </c>
      <c r="E59" s="168" t="s">
        <v>408</v>
      </c>
    </row>
    <row r="60" spans="1:5">
      <c r="A60" s="168" t="s">
        <v>405</v>
      </c>
      <c r="B60" s="168" t="s">
        <v>425</v>
      </c>
      <c r="C60" s="168">
        <v>22.828776477146</v>
      </c>
      <c r="D60" s="168">
        <v>2022</v>
      </c>
      <c r="E60" s="168" t="s">
        <v>408</v>
      </c>
    </row>
    <row r="61" spans="1:5">
      <c r="A61" s="168" t="s">
        <v>405</v>
      </c>
      <c r="B61" s="168" t="s">
        <v>426</v>
      </c>
      <c r="C61" s="168">
        <v>47.3039142652266</v>
      </c>
      <c r="D61" s="168">
        <v>2021</v>
      </c>
      <c r="E61" s="168" t="s">
        <v>411</v>
      </c>
    </row>
    <row r="62" spans="1:5">
      <c r="A62" s="168" t="s">
        <v>405</v>
      </c>
      <c r="B62" s="168" t="s">
        <v>426</v>
      </c>
      <c r="C62" s="168">
        <v>45.8648091827724</v>
      </c>
      <c r="D62" s="168">
        <v>2021</v>
      </c>
      <c r="E62" s="168" t="s">
        <v>412</v>
      </c>
    </row>
    <row r="63" spans="1:5">
      <c r="A63" s="168" t="s">
        <v>405</v>
      </c>
      <c r="B63" s="168" t="s">
        <v>426</v>
      </c>
      <c r="C63" s="168">
        <v>49.1415602366055</v>
      </c>
      <c r="D63" s="168">
        <v>2021</v>
      </c>
      <c r="E63" s="168" t="s">
        <v>413</v>
      </c>
    </row>
    <row r="64" spans="1:5">
      <c r="A64" s="168" t="s">
        <v>405</v>
      </c>
      <c r="B64" s="168" t="s">
        <v>426</v>
      </c>
      <c r="C64" s="168">
        <v>50.91869821064</v>
      </c>
      <c r="D64" s="168">
        <v>2021</v>
      </c>
      <c r="E64" s="168" t="s">
        <v>414</v>
      </c>
    </row>
    <row r="65" spans="1:5">
      <c r="A65" s="168" t="s">
        <v>405</v>
      </c>
      <c r="B65" s="168" t="s">
        <v>426</v>
      </c>
      <c r="C65" s="168">
        <v>48.5048958950886</v>
      </c>
      <c r="D65" s="168">
        <v>2022</v>
      </c>
      <c r="E65" s="168" t="s">
        <v>415</v>
      </c>
    </row>
    <row r="66" spans="1:5">
      <c r="A66" s="168" t="s">
        <v>405</v>
      </c>
      <c r="B66" s="168" t="s">
        <v>426</v>
      </c>
      <c r="C66" s="168">
        <v>48.9152327789607</v>
      </c>
      <c r="D66" s="168">
        <v>2022</v>
      </c>
      <c r="E66" s="168" t="s">
        <v>416</v>
      </c>
    </row>
    <row r="67" spans="1:5">
      <c r="A67" s="168" t="s">
        <v>405</v>
      </c>
      <c r="B67" s="168" t="s">
        <v>426</v>
      </c>
      <c r="C67" s="168">
        <v>48.2878226272656</v>
      </c>
      <c r="D67" s="168">
        <v>2022</v>
      </c>
      <c r="E67" s="168" t="s">
        <v>417</v>
      </c>
    </row>
    <row r="68" spans="1:5">
      <c r="A68" s="168" t="s">
        <v>405</v>
      </c>
      <c r="B68" s="168" t="s">
        <v>426</v>
      </c>
      <c r="C68" s="168">
        <v>49.6372661321114</v>
      </c>
      <c r="D68" s="168">
        <v>2022</v>
      </c>
      <c r="E68" s="168" t="s">
        <v>418</v>
      </c>
    </row>
    <row r="69" spans="1:5">
      <c r="A69" s="168" t="s">
        <v>405</v>
      </c>
      <c r="B69" s="168" t="s">
        <v>426</v>
      </c>
      <c r="C69" s="168">
        <v>50.9407302744106</v>
      </c>
      <c r="D69" s="168">
        <v>2022</v>
      </c>
      <c r="E69" s="168" t="s">
        <v>407</v>
      </c>
    </row>
    <row r="70" spans="1:5">
      <c r="A70" s="168" t="s">
        <v>405</v>
      </c>
      <c r="B70" s="168" t="s">
        <v>426</v>
      </c>
      <c r="C70" s="168">
        <v>51.4143224682966</v>
      </c>
      <c r="D70" s="168">
        <v>2022</v>
      </c>
      <c r="E70" s="168" t="s">
        <v>419</v>
      </c>
    </row>
    <row r="71" spans="1:5">
      <c r="A71" s="168" t="s">
        <v>405</v>
      </c>
      <c r="B71" s="168" t="s">
        <v>426</v>
      </c>
      <c r="C71" s="168">
        <v>53.474641889276</v>
      </c>
      <c r="D71" s="168">
        <v>2022</v>
      </c>
      <c r="E71" s="168" t="s">
        <v>420</v>
      </c>
    </row>
    <row r="72" spans="1:5">
      <c r="A72" s="168" t="s">
        <v>405</v>
      </c>
      <c r="B72" s="168" t="s">
        <v>426</v>
      </c>
      <c r="C72" s="168">
        <v>52.7640869079912</v>
      </c>
      <c r="D72" s="168">
        <v>2022</v>
      </c>
      <c r="E72" s="168" t="s">
        <v>408</v>
      </c>
    </row>
    <row r="73" spans="1:5">
      <c r="A73" s="168" t="s">
        <v>405</v>
      </c>
      <c r="B73" s="168" t="s">
        <v>427</v>
      </c>
      <c r="C73" s="168">
        <v>52.3807172961143</v>
      </c>
      <c r="D73" s="168">
        <v>2021</v>
      </c>
      <c r="E73" s="168" t="s">
        <v>411</v>
      </c>
    </row>
    <row r="74" spans="1:5">
      <c r="A74" s="168" t="s">
        <v>405</v>
      </c>
      <c r="B74" s="168" t="s">
        <v>427</v>
      </c>
      <c r="C74" s="168">
        <v>51.5370004264061</v>
      </c>
      <c r="D74" s="168">
        <v>2021</v>
      </c>
      <c r="E74" s="168" t="s">
        <v>412</v>
      </c>
    </row>
    <row r="75" spans="1:5">
      <c r="A75" s="168" t="s">
        <v>405</v>
      </c>
      <c r="B75" s="168" t="s">
        <v>427</v>
      </c>
      <c r="C75" s="168">
        <v>44.8279741241617</v>
      </c>
      <c r="D75" s="168">
        <v>2021</v>
      </c>
      <c r="E75" s="168" t="s">
        <v>413</v>
      </c>
    </row>
    <row r="76" spans="1:5">
      <c r="A76" s="168" t="s">
        <v>405</v>
      </c>
      <c r="B76" s="168" t="s">
        <v>427</v>
      </c>
      <c r="C76" s="168">
        <v>47.6966030711959</v>
      </c>
      <c r="D76" s="168">
        <v>2022</v>
      </c>
      <c r="E76" s="168" t="s">
        <v>415</v>
      </c>
    </row>
    <row r="77" spans="1:5">
      <c r="A77" s="168" t="s">
        <v>405</v>
      </c>
      <c r="B77" s="168" t="s">
        <v>427</v>
      </c>
      <c r="C77" s="168">
        <v>54.7455968688845</v>
      </c>
      <c r="D77" s="168">
        <v>2022</v>
      </c>
      <c r="E77" s="168" t="s">
        <v>416</v>
      </c>
    </row>
    <row r="78" spans="1:5">
      <c r="A78" s="168" t="s">
        <v>405</v>
      </c>
      <c r="B78" s="168" t="s">
        <v>427</v>
      </c>
      <c r="C78" s="168">
        <v>50.1911105223195</v>
      </c>
      <c r="D78" s="168">
        <v>2022</v>
      </c>
      <c r="E78" s="168" t="s">
        <v>417</v>
      </c>
    </row>
    <row r="79" spans="1:5">
      <c r="A79" s="168" t="s">
        <v>405</v>
      </c>
      <c r="B79" s="168" t="s">
        <v>427</v>
      </c>
      <c r="C79" s="168">
        <v>51.3739075663333</v>
      </c>
      <c r="D79" s="168">
        <v>2022</v>
      </c>
      <c r="E79" s="168" t="s">
        <v>418</v>
      </c>
    </row>
    <row r="80" spans="1:5">
      <c r="A80" s="168" t="s">
        <v>405</v>
      </c>
      <c r="B80" s="168" t="s">
        <v>427</v>
      </c>
      <c r="C80" s="168">
        <v>51.0502970959913</v>
      </c>
      <c r="D80" s="168">
        <v>2022</v>
      </c>
      <c r="E80" s="168" t="s">
        <v>407</v>
      </c>
    </row>
    <row r="81" spans="1:5">
      <c r="A81" s="168" t="s">
        <v>405</v>
      </c>
      <c r="B81" s="168" t="s">
        <v>427</v>
      </c>
      <c r="C81" s="168">
        <v>53.1727154236967</v>
      </c>
      <c r="D81" s="168">
        <v>2022</v>
      </c>
      <c r="E81" s="168" t="s">
        <v>419</v>
      </c>
    </row>
    <row r="82" spans="1:5">
      <c r="A82" s="168" t="s">
        <v>405</v>
      </c>
      <c r="B82" s="168" t="s">
        <v>427</v>
      </c>
      <c r="C82" s="168">
        <v>53.3163834751808</v>
      </c>
      <c r="D82" s="168">
        <v>2022</v>
      </c>
      <c r="E82" s="168" t="s">
        <v>420</v>
      </c>
    </row>
    <row r="83" spans="1:5">
      <c r="A83" s="168" t="s">
        <v>405</v>
      </c>
      <c r="B83" s="168" t="s">
        <v>427</v>
      </c>
      <c r="C83" s="168">
        <v>51.0783200908059</v>
      </c>
      <c r="D83" s="168">
        <v>2022</v>
      </c>
      <c r="E83" s="168" t="s">
        <v>408</v>
      </c>
    </row>
    <row r="84" spans="1:5">
      <c r="A84" s="168" t="s">
        <v>405</v>
      </c>
      <c r="B84" s="168" t="s">
        <v>428</v>
      </c>
      <c r="C84" s="168">
        <v>49.0359458181686</v>
      </c>
      <c r="D84" s="168">
        <v>2021</v>
      </c>
      <c r="E84" s="168" t="s">
        <v>411</v>
      </c>
    </row>
    <row r="85" spans="1:5">
      <c r="A85" s="168" t="s">
        <v>405</v>
      </c>
      <c r="B85" s="168" t="s">
        <v>428</v>
      </c>
      <c r="C85" s="168">
        <v>50.3862949277796</v>
      </c>
      <c r="D85" s="168">
        <v>2021</v>
      </c>
      <c r="E85" s="168" t="s">
        <v>412</v>
      </c>
    </row>
    <row r="86" spans="1:5">
      <c r="A86" s="168" t="s">
        <v>405</v>
      </c>
      <c r="B86" s="168" t="s">
        <v>428</v>
      </c>
      <c r="C86" s="168">
        <v>52.3910377884293</v>
      </c>
      <c r="D86" s="168">
        <v>2021</v>
      </c>
      <c r="E86" s="168" t="s">
        <v>413</v>
      </c>
    </row>
    <row r="87" spans="1:5">
      <c r="A87" s="168" t="s">
        <v>405</v>
      </c>
      <c r="B87" s="168" t="s">
        <v>428</v>
      </c>
      <c r="C87" s="168">
        <v>47.9497265711932</v>
      </c>
      <c r="D87" s="168">
        <v>2022</v>
      </c>
      <c r="E87" s="168" t="s">
        <v>415</v>
      </c>
    </row>
    <row r="88" spans="1:5">
      <c r="A88" s="168" t="s">
        <v>405</v>
      </c>
      <c r="B88" s="168" t="s">
        <v>428</v>
      </c>
      <c r="C88" s="168">
        <v>50.5050519984243</v>
      </c>
      <c r="D88" s="168">
        <v>2022</v>
      </c>
      <c r="E88" s="168" t="s">
        <v>416</v>
      </c>
    </row>
    <row r="89" spans="1:5">
      <c r="A89" s="168" t="s">
        <v>405</v>
      </c>
      <c r="B89" s="168" t="s">
        <v>428</v>
      </c>
      <c r="C89" s="168">
        <v>50.9652785470688</v>
      </c>
      <c r="D89" s="168">
        <v>2022</v>
      </c>
      <c r="E89" s="168" t="s">
        <v>417</v>
      </c>
    </row>
    <row r="90" spans="1:5">
      <c r="A90" s="168" t="s">
        <v>405</v>
      </c>
      <c r="B90" s="168" t="s">
        <v>428</v>
      </c>
      <c r="C90" s="168">
        <v>45.7692264292291</v>
      </c>
      <c r="D90" s="168">
        <v>2022</v>
      </c>
      <c r="E90" s="168" t="s">
        <v>418</v>
      </c>
    </row>
    <row r="91" spans="1:5">
      <c r="A91" s="168" t="s">
        <v>405</v>
      </c>
      <c r="B91" s="168" t="s">
        <v>428</v>
      </c>
      <c r="C91" s="168">
        <v>50.2191583573972</v>
      </c>
      <c r="D91" s="168">
        <v>2022</v>
      </c>
      <c r="E91" s="168" t="s">
        <v>407</v>
      </c>
    </row>
    <row r="92" spans="1:5">
      <c r="A92" s="168" t="s">
        <v>405</v>
      </c>
      <c r="B92" s="168" t="s">
        <v>428</v>
      </c>
      <c r="C92" s="168">
        <v>51.5936070654456</v>
      </c>
      <c r="D92" s="168">
        <v>2022</v>
      </c>
      <c r="E92" s="168" t="s">
        <v>419</v>
      </c>
    </row>
    <row r="93" spans="1:5">
      <c r="A93" s="168" t="s">
        <v>405</v>
      </c>
      <c r="B93" s="168" t="s">
        <v>428</v>
      </c>
      <c r="C93" s="168">
        <v>54.1838325374652</v>
      </c>
      <c r="D93" s="168">
        <v>2022</v>
      </c>
      <c r="E93" s="168" t="s">
        <v>420</v>
      </c>
    </row>
    <row r="94" spans="1:5">
      <c r="A94" s="168" t="s">
        <v>405</v>
      </c>
      <c r="B94" s="168" t="s">
        <v>428</v>
      </c>
      <c r="C94" s="168">
        <v>52.6360907785753</v>
      </c>
      <c r="D94" s="168">
        <v>2022</v>
      </c>
      <c r="E94" s="168" t="s">
        <v>408</v>
      </c>
    </row>
    <row r="95" spans="1:5">
      <c r="A95" s="168" t="s">
        <v>405</v>
      </c>
      <c r="B95" s="168" t="s">
        <v>429</v>
      </c>
      <c r="C95" s="168">
        <v>52.586950076414</v>
      </c>
      <c r="D95" s="168">
        <v>2021</v>
      </c>
      <c r="E95" s="168" t="s">
        <v>411</v>
      </c>
    </row>
    <row r="96" spans="1:5">
      <c r="A96" s="168" t="s">
        <v>405</v>
      </c>
      <c r="B96" s="168" t="s">
        <v>429</v>
      </c>
      <c r="C96" s="168">
        <v>40.3465052806455</v>
      </c>
      <c r="D96" s="168">
        <v>2022</v>
      </c>
      <c r="E96" s="168" t="s">
        <v>415</v>
      </c>
    </row>
    <row r="97" spans="1:5">
      <c r="A97" s="168" t="s">
        <v>405</v>
      </c>
      <c r="B97" s="168" t="s">
        <v>429</v>
      </c>
      <c r="C97" s="168">
        <v>44.7058823529411</v>
      </c>
      <c r="D97" s="168">
        <v>2022</v>
      </c>
      <c r="E97" s="168" t="s">
        <v>418</v>
      </c>
    </row>
    <row r="98" spans="1:5">
      <c r="A98" s="168" t="s">
        <v>405</v>
      </c>
      <c r="B98" s="168" t="s">
        <v>430</v>
      </c>
      <c r="C98" s="168">
        <v>49.489133978886</v>
      </c>
      <c r="D98" s="168">
        <v>2021</v>
      </c>
      <c r="E98" s="168" t="s">
        <v>412</v>
      </c>
    </row>
    <row r="99" spans="1:5">
      <c r="A99" s="168" t="s">
        <v>405</v>
      </c>
      <c r="B99" s="168" t="s">
        <v>431</v>
      </c>
      <c r="C99" s="168">
        <v>48.1798715203426</v>
      </c>
      <c r="D99" s="168">
        <v>2021</v>
      </c>
      <c r="E99" s="168" t="s">
        <v>412</v>
      </c>
    </row>
    <row r="100" spans="1:5">
      <c r="A100" s="168" t="s">
        <v>405</v>
      </c>
      <c r="B100" s="168" t="s">
        <v>431</v>
      </c>
      <c r="C100" s="168">
        <v>48.1798715203426</v>
      </c>
      <c r="D100" s="168">
        <v>2022</v>
      </c>
      <c r="E100" s="168" t="s">
        <v>415</v>
      </c>
    </row>
    <row r="101" spans="1:5">
      <c r="A101" s="168" t="s">
        <v>405</v>
      </c>
      <c r="B101" s="168" t="s">
        <v>432</v>
      </c>
      <c r="C101" s="168">
        <v>41.1823922394069</v>
      </c>
      <c r="D101" s="168">
        <v>2021</v>
      </c>
      <c r="E101" s="168" t="s">
        <v>412</v>
      </c>
    </row>
    <row r="102" spans="1:5">
      <c r="A102" s="168" t="s">
        <v>405</v>
      </c>
      <c r="B102" s="168" t="s">
        <v>432</v>
      </c>
      <c r="C102" s="168">
        <v>56.5060245399861</v>
      </c>
      <c r="D102" s="168">
        <v>2022</v>
      </c>
      <c r="E102" s="168" t="s">
        <v>417</v>
      </c>
    </row>
    <row r="103" spans="1:5">
      <c r="A103" s="169" t="s">
        <v>405</v>
      </c>
      <c r="B103" s="169" t="s">
        <v>433</v>
      </c>
      <c r="C103" s="169">
        <v>55.3571428571428</v>
      </c>
      <c r="D103" s="169">
        <v>2021</v>
      </c>
      <c r="E103" s="169" t="s">
        <v>411</v>
      </c>
    </row>
    <row r="104" spans="1:5">
      <c r="A104" s="169" t="s">
        <v>405</v>
      </c>
      <c r="B104" s="169" t="s">
        <v>433</v>
      </c>
      <c r="C104" s="169">
        <v>50.9090909090909</v>
      </c>
      <c r="D104" s="169">
        <v>2021</v>
      </c>
      <c r="E104" s="169" t="s">
        <v>412</v>
      </c>
    </row>
    <row r="105" spans="1:5">
      <c r="A105" s="169" t="s">
        <v>405</v>
      </c>
      <c r="B105" s="169" t="s">
        <v>433</v>
      </c>
      <c r="C105" s="169">
        <v>55.3571428571428</v>
      </c>
      <c r="D105" s="169">
        <v>2021</v>
      </c>
      <c r="E105" s="169" t="s">
        <v>413</v>
      </c>
    </row>
    <row r="106" spans="1:5">
      <c r="A106" s="169" t="s">
        <v>405</v>
      </c>
      <c r="B106" s="169" t="s">
        <v>433</v>
      </c>
      <c r="C106" s="169">
        <v>47.6590587191909</v>
      </c>
      <c r="D106" s="169">
        <v>2022</v>
      </c>
      <c r="E106" s="169" t="s">
        <v>415</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U40"/>
  <sheetViews>
    <sheetView zoomScale="85" zoomScaleNormal="85" workbookViewId="0">
      <selection activeCell="E9" sqref="E9"/>
    </sheetView>
  </sheetViews>
  <sheetFormatPr defaultColWidth="8.875" defaultRowHeight="14.25"/>
  <cols>
    <col min="1" max="2" width="8.875" style="135"/>
    <col min="3" max="3" width="17.625" style="135" customWidth="1"/>
    <col min="4" max="4" width="5" style="135" customWidth="1"/>
    <col min="5" max="5" width="17.625" style="135" customWidth="1"/>
    <col min="6" max="6" width="9" style="135" customWidth="1"/>
    <col min="7" max="7" width="17.625" style="135" customWidth="1"/>
    <col min="8" max="8" width="9" style="135" customWidth="1"/>
    <col min="9" max="9" width="17.625" style="135" customWidth="1"/>
    <col min="10" max="13" width="8.875" style="135"/>
    <col min="14" max="15" width="12.625" style="135"/>
    <col min="16" max="16" width="12.625" style="135" customWidth="1"/>
    <col min="17" max="16384" width="8.875" style="13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440</v>
      </c>
      <c r="D4" s="102"/>
      <c r="E4" s="106" t="s">
        <v>441</v>
      </c>
      <c r="F4" s="102"/>
      <c r="G4" s="106" t="s">
        <v>442</v>
      </c>
      <c r="H4" s="102"/>
      <c r="I4" s="106" t="s">
        <v>443</v>
      </c>
      <c r="J4" s="102"/>
    </row>
    <row r="5" ht="17.1" customHeight="1" spans="1:10">
      <c r="A5" s="146" t="s">
        <v>444</v>
      </c>
      <c r="B5" s="104"/>
      <c r="C5" s="101" t="s">
        <v>445</v>
      </c>
      <c r="D5" s="102"/>
      <c r="E5" s="147">
        <v>2100</v>
      </c>
      <c r="F5" s="148"/>
      <c r="G5" s="147">
        <v>2000</v>
      </c>
      <c r="H5" s="148"/>
      <c r="I5" s="147">
        <v>2550</v>
      </c>
      <c r="J5" s="148"/>
    </row>
    <row r="6" ht="39" customHeight="1" spans="1:10">
      <c r="A6" s="104" t="s">
        <v>446</v>
      </c>
      <c r="B6" s="104"/>
      <c r="C6" s="109">
        <v>44936</v>
      </c>
      <c r="D6" s="110">
        <v>100</v>
      </c>
      <c r="E6" s="109">
        <v>44927</v>
      </c>
      <c r="F6" s="110">
        <v>100</v>
      </c>
      <c r="G6" s="109">
        <f>E6</f>
        <v>44927</v>
      </c>
      <c r="H6" s="110">
        <v>100</v>
      </c>
      <c r="I6" s="109">
        <f>E6</f>
        <v>44927</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49" t="s">
        <v>449</v>
      </c>
      <c r="B8" s="103" t="s">
        <v>450</v>
      </c>
      <c r="C8" s="103" t="s">
        <v>451</v>
      </c>
      <c r="D8" s="104">
        <v>100</v>
      </c>
      <c r="E8" s="103" t="s">
        <v>452</v>
      </c>
      <c r="F8" s="104">
        <v>100</v>
      </c>
      <c r="G8" s="103" t="s">
        <v>453</v>
      </c>
      <c r="H8" s="104">
        <v>98</v>
      </c>
      <c r="I8" s="103" t="s">
        <v>454</v>
      </c>
      <c r="J8" s="104">
        <v>100</v>
      </c>
    </row>
    <row r="9" ht="137.25" customHeight="1" spans="1:10">
      <c r="A9" s="150"/>
      <c r="B9" s="103" t="s">
        <v>455</v>
      </c>
      <c r="C9" s="103" t="s">
        <v>456</v>
      </c>
      <c r="D9" s="104">
        <v>100</v>
      </c>
      <c r="E9" s="103" t="s">
        <v>457</v>
      </c>
      <c r="F9" s="104">
        <v>100</v>
      </c>
      <c r="G9" s="103" t="s">
        <v>458</v>
      </c>
      <c r="H9" s="104">
        <v>102</v>
      </c>
      <c r="I9" s="103" t="s">
        <v>459</v>
      </c>
      <c r="J9" s="104">
        <f>F9</f>
        <v>100</v>
      </c>
    </row>
    <row r="10" ht="60" spans="1:10">
      <c r="A10" s="150"/>
      <c r="B10" s="103" t="s">
        <v>460</v>
      </c>
      <c r="C10" s="103" t="s">
        <v>461</v>
      </c>
      <c r="D10" s="104">
        <v>100</v>
      </c>
      <c r="E10" s="103" t="s">
        <v>462</v>
      </c>
      <c r="F10" s="104">
        <v>101</v>
      </c>
      <c r="G10" s="103" t="s">
        <v>463</v>
      </c>
      <c r="H10" s="104">
        <v>102</v>
      </c>
      <c r="I10" s="103" t="s">
        <v>464</v>
      </c>
      <c r="J10" s="104">
        <v>102</v>
      </c>
    </row>
    <row r="11" ht="71.1" customHeight="1" spans="1:10">
      <c r="A11" s="150"/>
      <c r="B11" s="103" t="s">
        <v>465</v>
      </c>
      <c r="C11" s="103" t="s">
        <v>466</v>
      </c>
      <c r="D11" s="104">
        <v>100</v>
      </c>
      <c r="E11" s="103" t="s">
        <v>467</v>
      </c>
      <c r="F11" s="104">
        <v>100</v>
      </c>
      <c r="G11" s="103" t="s">
        <v>468</v>
      </c>
      <c r="H11" s="104">
        <v>100</v>
      </c>
      <c r="I11" s="103" t="s">
        <v>469</v>
      </c>
      <c r="J11" s="104">
        <v>100</v>
      </c>
    </row>
    <row r="12" ht="120" spans="1:10">
      <c r="A12" s="151"/>
      <c r="B12" s="103" t="s">
        <v>470</v>
      </c>
      <c r="C12" s="103" t="s">
        <v>471</v>
      </c>
      <c r="D12" s="104">
        <v>100</v>
      </c>
      <c r="E12" s="103" t="s">
        <v>472</v>
      </c>
      <c r="F12" s="104">
        <v>103</v>
      </c>
      <c r="G12" s="103" t="s">
        <v>473</v>
      </c>
      <c r="H12" s="104">
        <v>106</v>
      </c>
      <c r="I12" s="103" t="s">
        <v>474</v>
      </c>
      <c r="J12" s="104">
        <v>106</v>
      </c>
    </row>
    <row r="13" ht="25.5" spans="1:18">
      <c r="A13" s="152" t="s">
        <v>475</v>
      </c>
      <c r="B13" s="103" t="s">
        <v>476</v>
      </c>
      <c r="C13" s="103" t="s">
        <v>477</v>
      </c>
      <c r="D13" s="104">
        <v>100</v>
      </c>
      <c r="E13" s="103" t="s">
        <v>477</v>
      </c>
      <c r="F13" s="104">
        <v>100</v>
      </c>
      <c r="G13" s="103" t="str">
        <f>E13</f>
        <v>有专业物业公司，物业服务保障好</v>
      </c>
      <c r="H13" s="104">
        <f>F13</f>
        <v>100</v>
      </c>
      <c r="I13" s="103" t="str">
        <f t="shared" ref="I13:J16" si="0">E13</f>
        <v>有专业物业公司，物业服务保障好</v>
      </c>
      <c r="J13" s="104">
        <f t="shared" si="0"/>
        <v>100</v>
      </c>
      <c r="L13" s="164" t="s">
        <v>478</v>
      </c>
      <c r="M13" s="164" t="s">
        <v>79</v>
      </c>
      <c r="N13" s="164" t="s">
        <v>103</v>
      </c>
      <c r="O13" s="164" t="s">
        <v>106</v>
      </c>
      <c r="P13" s="164" t="s">
        <v>78</v>
      </c>
      <c r="Q13" s="164" t="s">
        <v>479</v>
      </c>
      <c r="R13" s="164" t="s">
        <v>39</v>
      </c>
    </row>
    <row r="14" ht="27.75" customHeight="1" spans="1:18">
      <c r="A14" s="153"/>
      <c r="B14" s="103" t="s">
        <v>480</v>
      </c>
      <c r="C14" s="103" t="s">
        <v>481</v>
      </c>
      <c r="D14" s="104">
        <v>100</v>
      </c>
      <c r="E14" s="103" t="s">
        <v>482</v>
      </c>
      <c r="F14" s="104">
        <v>101</v>
      </c>
      <c r="G14" s="103" t="str">
        <f>E14</f>
        <v>有一定规模的绿化，小区环境较好</v>
      </c>
      <c r="H14" s="104">
        <f>F14</f>
        <v>101</v>
      </c>
      <c r="I14" s="103" t="str">
        <f t="shared" si="0"/>
        <v>有一定规模的绿化，小区环境较好</v>
      </c>
      <c r="J14" s="104">
        <f t="shared" si="0"/>
        <v>101</v>
      </c>
      <c r="L14" s="164" t="str">
        <f>E4</f>
        <v>窝趣青社区</v>
      </c>
      <c r="M14" s="164" t="s">
        <v>88</v>
      </c>
      <c r="N14" s="164" t="s">
        <v>483</v>
      </c>
      <c r="O14" s="164" t="s">
        <v>484</v>
      </c>
      <c r="P14" s="164" t="s">
        <v>485</v>
      </c>
      <c r="Q14" s="164"/>
      <c r="R14" s="166">
        <v>2019</v>
      </c>
    </row>
    <row r="15" ht="27.75" customHeight="1" spans="1:18">
      <c r="A15" s="153"/>
      <c r="B15" s="154" t="s">
        <v>486</v>
      </c>
      <c r="C15" s="154" t="s">
        <v>487</v>
      </c>
      <c r="D15" s="120">
        <v>100</v>
      </c>
      <c r="E15" s="154" t="s">
        <v>487</v>
      </c>
      <c r="F15" s="120">
        <v>100</v>
      </c>
      <c r="G15" s="154" t="s">
        <v>487</v>
      </c>
      <c r="H15" s="120">
        <f>F15</f>
        <v>100</v>
      </c>
      <c r="I15" s="154" t="str">
        <f t="shared" si="0"/>
        <v>配备活动站、医疗站</v>
      </c>
      <c r="J15" s="120">
        <f t="shared" si="0"/>
        <v>100</v>
      </c>
      <c r="L15" s="164" t="str">
        <f>G4</f>
        <v>乐乎青年社区</v>
      </c>
      <c r="M15" s="164" t="s">
        <v>488</v>
      </c>
      <c r="N15" s="164" t="s">
        <v>483</v>
      </c>
      <c r="O15" s="164" t="s">
        <v>489</v>
      </c>
      <c r="P15" s="164" t="s">
        <v>485</v>
      </c>
      <c r="Q15" s="164"/>
      <c r="R15" s="166">
        <v>2013</v>
      </c>
    </row>
    <row r="16" ht="24" spans="1:18">
      <c r="A16" s="153"/>
      <c r="B16" s="103" t="s">
        <v>490</v>
      </c>
      <c r="C16" s="119" t="s">
        <v>491</v>
      </c>
      <c r="D16" s="104">
        <v>100</v>
      </c>
      <c r="E16" s="119" t="s">
        <v>492</v>
      </c>
      <c r="F16" s="104">
        <v>98</v>
      </c>
      <c r="G16" s="119" t="str">
        <f>E16</f>
        <v>有一定数量的专业人员管理，居住管理一般</v>
      </c>
      <c r="H16" s="104">
        <f>F16</f>
        <v>98</v>
      </c>
      <c r="I16" s="119" t="str">
        <f t="shared" si="0"/>
        <v>有一定数量的专业人员管理，居住管理一般</v>
      </c>
      <c r="J16" s="104">
        <f t="shared" si="0"/>
        <v>98</v>
      </c>
      <c r="L16" s="164" t="str">
        <f>I4</f>
        <v>城家公寓</v>
      </c>
      <c r="M16" s="164" t="s">
        <v>88</v>
      </c>
      <c r="N16" s="164" t="s">
        <v>483</v>
      </c>
      <c r="O16" s="164" t="s">
        <v>489</v>
      </c>
      <c r="P16" s="164" t="s">
        <v>485</v>
      </c>
      <c r="Q16" s="164"/>
      <c r="R16" s="166">
        <v>2015</v>
      </c>
    </row>
    <row r="17" ht="24" spans="1:10">
      <c r="A17" s="153"/>
      <c r="B17" s="103" t="s">
        <v>79</v>
      </c>
      <c r="C17" s="103" t="s">
        <v>493</v>
      </c>
      <c r="D17" s="104">
        <v>100</v>
      </c>
      <c r="E17" s="103" t="s">
        <v>493</v>
      </c>
      <c r="F17" s="104">
        <v>100</v>
      </c>
      <c r="G17" s="103" t="s">
        <v>493</v>
      </c>
      <c r="H17" s="104">
        <f>F17</f>
        <v>100</v>
      </c>
      <c r="I17" s="103" t="s">
        <v>493</v>
      </c>
      <c r="J17" s="104">
        <f>F17</f>
        <v>100</v>
      </c>
    </row>
    <row r="18" ht="74.45" customHeight="1" spans="1:21">
      <c r="A18" s="153"/>
      <c r="B18" s="103" t="s">
        <v>494</v>
      </c>
      <c r="C18" s="103" t="s">
        <v>495</v>
      </c>
      <c r="D18" s="104">
        <v>100</v>
      </c>
      <c r="E18" s="103" t="s">
        <v>496</v>
      </c>
      <c r="F18" s="104">
        <v>106</v>
      </c>
      <c r="G18" s="103" t="s">
        <v>497</v>
      </c>
      <c r="H18" s="104">
        <v>102</v>
      </c>
      <c r="I18" s="103" t="s">
        <v>498</v>
      </c>
      <c r="J18" s="104">
        <v>104</v>
      </c>
      <c r="L18" s="135" t="s">
        <v>85</v>
      </c>
      <c r="M18" s="165" t="s">
        <v>499</v>
      </c>
      <c r="N18" s="165" t="s">
        <v>96</v>
      </c>
      <c r="O18" s="165" t="s">
        <v>95</v>
      </c>
      <c r="P18" s="165" t="s">
        <v>94</v>
      </c>
      <c r="Q18" s="165" t="s">
        <v>500</v>
      </c>
      <c r="R18" s="165" t="s">
        <v>501</v>
      </c>
      <c r="S18" s="165" t="s">
        <v>502</v>
      </c>
      <c r="T18" s="165" t="s">
        <v>90</v>
      </c>
      <c r="U18" s="165" t="s">
        <v>485</v>
      </c>
    </row>
    <row r="19" ht="74.45" customHeight="1" spans="1:10">
      <c r="A19" s="153"/>
      <c r="B19" s="103" t="s">
        <v>503</v>
      </c>
      <c r="C19" s="103" t="s">
        <v>504</v>
      </c>
      <c r="D19" s="104">
        <v>100</v>
      </c>
      <c r="E19" s="103" t="s">
        <v>505</v>
      </c>
      <c r="F19" s="118">
        <v>110</v>
      </c>
      <c r="G19" s="103" t="str">
        <f>E19</f>
        <v>钢混</v>
      </c>
      <c r="H19" s="118">
        <f>F19</f>
        <v>110</v>
      </c>
      <c r="I19" s="103" t="str">
        <f>E19</f>
        <v>钢混</v>
      </c>
      <c r="J19" s="118">
        <f>F19</f>
        <v>110</v>
      </c>
    </row>
    <row r="20" ht="72.95" customHeight="1" spans="1:16">
      <c r="A20" s="153"/>
      <c r="B20" s="103" t="s">
        <v>106</v>
      </c>
      <c r="C20" s="103" t="s">
        <v>506</v>
      </c>
      <c r="D20" s="104">
        <v>100</v>
      </c>
      <c r="E20" s="103" t="s">
        <v>507</v>
      </c>
      <c r="F20" s="104">
        <v>103</v>
      </c>
      <c r="G20" s="103" t="s">
        <v>508</v>
      </c>
      <c r="H20" s="104">
        <v>106</v>
      </c>
      <c r="I20" s="103" t="s">
        <v>509</v>
      </c>
      <c r="J20" s="104">
        <v>106</v>
      </c>
      <c r="N20" s="135">
        <f>E26*100/F17*100/F18*100/F20*100/F21*100/F22</f>
        <v>1849.45115335297</v>
      </c>
      <c r="O20" s="135">
        <f>G26*100/H17*100/H18*100/H20*100/H21*100/H22</f>
        <v>1814.94949213357</v>
      </c>
      <c r="P20" s="135">
        <f>I26*100/J17*100/J18*100/J20*100/J21*100/J22</f>
        <v>2180.55710617394</v>
      </c>
    </row>
    <row r="21" ht="28.5" customHeight="1" spans="1:16">
      <c r="A21" s="153"/>
      <c r="B21" s="103" t="s">
        <v>510</v>
      </c>
      <c r="C21" s="155">
        <v>18</v>
      </c>
      <c r="D21" s="104">
        <v>100</v>
      </c>
      <c r="E21" s="103">
        <v>20</v>
      </c>
      <c r="F21" s="156">
        <v>100</v>
      </c>
      <c r="G21" s="103">
        <v>15</v>
      </c>
      <c r="H21" s="156">
        <v>98</v>
      </c>
      <c r="I21" s="103">
        <v>25</v>
      </c>
      <c r="J21" s="156">
        <v>102</v>
      </c>
      <c r="N21" s="135">
        <f>N20/E26</f>
        <v>0.880691025406175</v>
      </c>
      <c r="O21" s="135">
        <f>O20/G26</f>
        <v>0.907474746066787</v>
      </c>
      <c r="P21" s="135">
        <f>P20/I26</f>
        <v>0.855120433793703</v>
      </c>
    </row>
    <row r="22" ht="84" spans="1:10">
      <c r="A22" s="153"/>
      <c r="B22" s="103" t="s">
        <v>80</v>
      </c>
      <c r="C22" s="103" t="s">
        <v>511</v>
      </c>
      <c r="D22" s="104">
        <v>100</v>
      </c>
      <c r="E22" s="103" t="s">
        <v>512</v>
      </c>
      <c r="F22" s="157">
        <v>104</v>
      </c>
      <c r="G22" s="103" t="s">
        <v>513</v>
      </c>
      <c r="H22" s="157">
        <f>F22</f>
        <v>104</v>
      </c>
      <c r="I22" s="103" t="s">
        <v>512</v>
      </c>
      <c r="J22" s="157">
        <f>F22</f>
        <v>104</v>
      </c>
    </row>
    <row r="23" spans="1:14">
      <c r="A23" s="158"/>
      <c r="B23" s="103" t="s">
        <v>514</v>
      </c>
      <c r="C23" s="159">
        <v>1</v>
      </c>
      <c r="D23" s="104">
        <v>100</v>
      </c>
      <c r="E23" s="160">
        <v>0.8</v>
      </c>
      <c r="F23" s="104">
        <v>96</v>
      </c>
      <c r="G23" s="160">
        <v>0.8</v>
      </c>
      <c r="H23" s="104">
        <v>96</v>
      </c>
      <c r="I23" s="160">
        <v>0.8</v>
      </c>
      <c r="J23" s="104">
        <v>96</v>
      </c>
      <c r="N23" s="135">
        <v>2013</v>
      </c>
    </row>
    <row r="24" ht="24" hidden="1" spans="1:10">
      <c r="A24" s="158"/>
      <c r="B24" s="104" t="s">
        <v>515</v>
      </c>
      <c r="C24" s="104" t="s">
        <v>516</v>
      </c>
      <c r="D24" s="104">
        <v>100</v>
      </c>
      <c r="E24" s="104" t="s">
        <v>517</v>
      </c>
      <c r="F24" s="104">
        <v>100</v>
      </c>
      <c r="G24" s="104" t="s">
        <v>517</v>
      </c>
      <c r="H24" s="104">
        <f>F24</f>
        <v>100</v>
      </c>
      <c r="I24" s="104" t="s">
        <v>517</v>
      </c>
      <c r="J24" s="104">
        <f>F24</f>
        <v>100</v>
      </c>
    </row>
    <row r="25" ht="24" hidden="1" spans="1:10">
      <c r="A25" s="158"/>
      <c r="B25" s="104" t="s">
        <v>518</v>
      </c>
      <c r="C25" s="104" t="s">
        <v>519</v>
      </c>
      <c r="D25" s="104">
        <v>100</v>
      </c>
      <c r="E25" s="104" t="s">
        <v>519</v>
      </c>
      <c r="F25" s="104">
        <v>100</v>
      </c>
      <c r="G25" s="104" t="s">
        <v>519</v>
      </c>
      <c r="H25" s="104">
        <v>100</v>
      </c>
      <c r="I25" s="104" t="s">
        <v>519</v>
      </c>
      <c r="J25" s="104">
        <v>100</v>
      </c>
    </row>
    <row r="26" spans="1:14">
      <c r="A26" s="129" t="s">
        <v>520</v>
      </c>
      <c r="B26" s="129"/>
      <c r="C26" s="104" t="s">
        <v>521</v>
      </c>
      <c r="D26" s="104"/>
      <c r="E26" s="130">
        <f>E5</f>
        <v>2100</v>
      </c>
      <c r="F26" s="130"/>
      <c r="G26" s="130">
        <f>G5</f>
        <v>2000</v>
      </c>
      <c r="H26" s="130"/>
      <c r="I26" s="107">
        <f>I5</f>
        <v>2550</v>
      </c>
      <c r="J26" s="108"/>
      <c r="N26" s="135">
        <v>2022</v>
      </c>
    </row>
    <row r="27" spans="1:14">
      <c r="A27" s="129" t="s">
        <v>522</v>
      </c>
      <c r="B27" s="129"/>
      <c r="C27" s="104" t="s">
        <v>521</v>
      </c>
      <c r="D27" s="104"/>
      <c r="E27" s="131">
        <f>ROUND(E26*POWER(100,COUNT(F6:F25))/PRODUCT(F6:F25),0)</f>
        <v>1701</v>
      </c>
      <c r="F27" s="131"/>
      <c r="G27" s="131">
        <f>ROUND(G26*POWER(100,COUNT(H6:H25))/PRODUCT(H6:H25),0)</f>
        <v>1607</v>
      </c>
      <c r="H27" s="131"/>
      <c r="I27" s="141">
        <f>ROUND(I26*POWER(100,COUNT(J6:J25))/PRODUCT(J6:J25),0)</f>
        <v>1930</v>
      </c>
      <c r="J27" s="142"/>
      <c r="N27" s="135">
        <f>N26-N23</f>
        <v>9</v>
      </c>
    </row>
    <row r="28" spans="1:14">
      <c r="A28" s="136"/>
      <c r="B28" s="136" t="s">
        <v>523</v>
      </c>
      <c r="C28" s="161">
        <f>ROUND((E27+G27+I27)/3,2)</f>
        <v>1746</v>
      </c>
      <c r="D28" s="136"/>
      <c r="E28" s="136"/>
      <c r="F28" s="136"/>
      <c r="G28" s="136"/>
      <c r="H28" s="136"/>
      <c r="I28" s="136"/>
      <c r="J28" s="136"/>
      <c r="N28" s="135">
        <v>60</v>
      </c>
    </row>
    <row r="29" spans="1:14">
      <c r="A29" s="136"/>
      <c r="B29" s="135" t="s">
        <v>524</v>
      </c>
      <c r="D29" s="136"/>
      <c r="E29" s="136"/>
      <c r="F29" s="136"/>
      <c r="G29" s="136"/>
      <c r="H29" s="136"/>
      <c r="I29" s="136"/>
      <c r="J29" s="136"/>
      <c r="N29" s="135">
        <f>N28-N27</f>
        <v>51</v>
      </c>
    </row>
    <row r="30" spans="1:14">
      <c r="A30" s="136"/>
      <c r="B30" s="135" t="s">
        <v>141</v>
      </c>
      <c r="C30" s="135">
        <f>C28/18</f>
        <v>97</v>
      </c>
      <c r="D30" s="136"/>
      <c r="E30" s="162">
        <f>ROUND(POWER(100,COUNT(F6:F25))/PRODUCT(F6:F25),4)</f>
        <v>0.8099</v>
      </c>
      <c r="F30" s="136"/>
      <c r="G30" s="162">
        <f>ROUND(POWER(100,COUNT(H6:H25))/PRODUCT(H6:H25),4)</f>
        <v>0.8033</v>
      </c>
      <c r="H30" s="136"/>
      <c r="I30" s="162">
        <f>ROUND(POWER(100,COUNT(J6:J25))/PRODUCT(J6:J25),4)</f>
        <v>0.7567</v>
      </c>
      <c r="J30" s="136"/>
      <c r="L30" s="135">
        <f>E26/I26</f>
        <v>0.823529411764706</v>
      </c>
      <c r="N30" s="135">
        <f>N29/N28</f>
        <v>0.85</v>
      </c>
    </row>
    <row r="31" spans="1:12">
      <c r="A31" s="136"/>
      <c r="B31" s="136" t="s">
        <v>525</v>
      </c>
      <c r="C31" s="137"/>
      <c r="D31" s="136"/>
      <c r="E31" s="136">
        <f>E26*E30</f>
        <v>1700.79</v>
      </c>
      <c r="F31" s="136"/>
      <c r="G31" s="136">
        <f>G26*G30</f>
        <v>1606.6</v>
      </c>
      <c r="H31" s="136"/>
      <c r="I31" s="136">
        <f>I26*I30</f>
        <v>1929.585</v>
      </c>
      <c r="J31" s="136"/>
      <c r="L31" s="135">
        <f>E31/I31</f>
        <v>0.881427871796267</v>
      </c>
    </row>
    <row r="32" spans="2:2">
      <c r="B32" s="136" t="s">
        <v>526</v>
      </c>
    </row>
    <row r="34" spans="5:8">
      <c r="E34" s="163" t="s">
        <v>527</v>
      </c>
      <c r="F34" s="163" t="s">
        <v>528</v>
      </c>
      <c r="G34" s="163" t="s">
        <v>529</v>
      </c>
      <c r="H34" s="163" t="s">
        <v>530</v>
      </c>
    </row>
    <row r="35" spans="5:8">
      <c r="E35" s="163">
        <v>100</v>
      </c>
      <c r="F35" s="163">
        <v>99</v>
      </c>
      <c r="G35" s="163">
        <v>98</v>
      </c>
      <c r="H35" s="163">
        <v>97</v>
      </c>
    </row>
    <row r="36" spans="5:6">
      <c r="E36" s="135" t="s">
        <v>485</v>
      </c>
      <c r="F36" s="135">
        <v>100</v>
      </c>
    </row>
    <row r="37" spans="5:6">
      <c r="E37" s="135" t="s">
        <v>90</v>
      </c>
      <c r="F37" s="135">
        <v>98</v>
      </c>
    </row>
    <row r="38" spans="5:6">
      <c r="E38" s="135" t="s">
        <v>94</v>
      </c>
      <c r="F38" s="135">
        <v>96</v>
      </c>
    </row>
    <row r="39" spans="5:6">
      <c r="E39" s="135" t="s">
        <v>95</v>
      </c>
      <c r="F39" s="135">
        <v>94</v>
      </c>
    </row>
    <row r="40" spans="5:6">
      <c r="E40" s="135" t="s">
        <v>85</v>
      </c>
      <c r="F40" s="135">
        <v>92</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R41"/>
  <sheetViews>
    <sheetView zoomScale="90" zoomScaleNormal="90" topLeftCell="A19" workbookViewId="0">
      <selection activeCell="E9" sqref="E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4" max="16" width="12.62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531</v>
      </c>
      <c r="D4" s="102"/>
      <c r="E4" s="106" t="str">
        <f>市场数据!B2</f>
        <v>东惠家园</v>
      </c>
      <c r="F4" s="102"/>
      <c r="G4" s="106" t="str">
        <f>市场数据!B23</f>
        <v>首开国风美仑</v>
      </c>
      <c r="H4" s="102"/>
      <c r="I4" s="106" t="str">
        <f>市场数据!B33</f>
        <v>富力尚悦居</v>
      </c>
      <c r="J4" s="102"/>
    </row>
    <row r="5" ht="17.1" customHeight="1" spans="1:10">
      <c r="A5" s="104" t="s">
        <v>532</v>
      </c>
      <c r="B5" s="104"/>
      <c r="C5" s="101" t="s">
        <v>445</v>
      </c>
      <c r="D5" s="102"/>
      <c r="E5" s="107">
        <f>东惠家园!L8</f>
        <v>58.34</v>
      </c>
      <c r="F5" s="108"/>
      <c r="G5" s="107">
        <f>首开国风美仑!L8</f>
        <v>52.41</v>
      </c>
      <c r="H5" s="108"/>
      <c r="I5" s="107">
        <f>富力尚悦居!L8</f>
        <v>53.37</v>
      </c>
      <c r="J5" s="108"/>
    </row>
    <row r="6" ht="39" customHeight="1" spans="1:10">
      <c r="A6" s="104" t="s">
        <v>446</v>
      </c>
      <c r="B6" s="104"/>
      <c r="C6" s="109" t="s">
        <v>533</v>
      </c>
      <c r="D6" s="110">
        <v>100</v>
      </c>
      <c r="E6" s="109" t="s">
        <v>533</v>
      </c>
      <c r="F6" s="110">
        <v>100</v>
      </c>
      <c r="G6" s="109" t="s">
        <v>533</v>
      </c>
      <c r="H6" s="110">
        <v>100</v>
      </c>
      <c r="I6" s="109" t="s">
        <v>533</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11" t="s">
        <v>534</v>
      </c>
      <c r="B8" s="103" t="s">
        <v>450</v>
      </c>
      <c r="C8" s="103" t="s">
        <v>451</v>
      </c>
      <c r="D8" s="104">
        <v>100</v>
      </c>
      <c r="E8" s="103" t="s">
        <v>535</v>
      </c>
      <c r="F8" s="104">
        <v>100</v>
      </c>
      <c r="G8" s="103" t="s">
        <v>536</v>
      </c>
      <c r="H8" s="112">
        <v>100</v>
      </c>
      <c r="I8" s="103" t="s">
        <v>537</v>
      </c>
      <c r="J8" s="104">
        <v>100</v>
      </c>
    </row>
    <row r="9" ht="137.25" customHeight="1" spans="1:10">
      <c r="A9" s="113"/>
      <c r="B9" s="103" t="s">
        <v>455</v>
      </c>
      <c r="C9" s="103" t="s">
        <v>538</v>
      </c>
      <c r="D9" s="104">
        <v>100</v>
      </c>
      <c r="E9" s="103" t="s">
        <v>539</v>
      </c>
      <c r="F9" s="104">
        <v>100</v>
      </c>
      <c r="G9" s="103" t="s">
        <v>540</v>
      </c>
      <c r="H9" s="104">
        <v>100</v>
      </c>
      <c r="I9" s="103" t="s">
        <v>541</v>
      </c>
      <c r="J9" s="104">
        <v>100</v>
      </c>
    </row>
    <row r="10" ht="51.95" customHeight="1" spans="1:10">
      <c r="A10" s="113"/>
      <c r="B10" s="103" t="s">
        <v>460</v>
      </c>
      <c r="C10" s="103" t="s">
        <v>461</v>
      </c>
      <c r="D10" s="104">
        <v>100</v>
      </c>
      <c r="E10" s="103" t="s">
        <v>542</v>
      </c>
      <c r="F10" s="104">
        <v>100</v>
      </c>
      <c r="G10" s="103" t="s">
        <v>543</v>
      </c>
      <c r="H10" s="104">
        <v>100</v>
      </c>
      <c r="I10" s="103" t="s">
        <v>544</v>
      </c>
      <c r="J10" s="104">
        <v>100</v>
      </c>
    </row>
    <row r="11" ht="60" spans="1:10">
      <c r="A11" s="113"/>
      <c r="B11" s="103" t="s">
        <v>465</v>
      </c>
      <c r="C11" s="103" t="s">
        <v>466</v>
      </c>
      <c r="D11" s="104">
        <v>100</v>
      </c>
      <c r="E11" s="103" t="s">
        <v>545</v>
      </c>
      <c r="F11" s="104">
        <v>100</v>
      </c>
      <c r="G11" s="103" t="s">
        <v>468</v>
      </c>
      <c r="H11" s="104">
        <v>100</v>
      </c>
      <c r="I11" s="103" t="s">
        <v>546</v>
      </c>
      <c r="J11" s="104">
        <v>100</v>
      </c>
    </row>
    <row r="12" ht="96" spans="1:10">
      <c r="A12" s="114"/>
      <c r="B12" s="103" t="s">
        <v>470</v>
      </c>
      <c r="C12" s="103" t="s">
        <v>547</v>
      </c>
      <c r="D12" s="104">
        <v>100</v>
      </c>
      <c r="E12" s="103" t="s">
        <v>548</v>
      </c>
      <c r="F12" s="104">
        <v>100</v>
      </c>
      <c r="G12" s="103" t="s">
        <v>549</v>
      </c>
      <c r="H12" s="104">
        <v>100</v>
      </c>
      <c r="I12" s="103" t="s">
        <v>550</v>
      </c>
      <c r="J12" s="104">
        <v>100</v>
      </c>
    </row>
    <row r="13" ht="25.5" spans="1:18">
      <c r="A13" s="115" t="s">
        <v>551</v>
      </c>
      <c r="B13" s="103" t="s">
        <v>476</v>
      </c>
      <c r="C13" s="103" t="s">
        <v>477</v>
      </c>
      <c r="D13" s="104">
        <v>100</v>
      </c>
      <c r="E13" s="103" t="s">
        <v>477</v>
      </c>
      <c r="F13" s="104">
        <v>100</v>
      </c>
      <c r="G13" s="103" t="s">
        <v>477</v>
      </c>
      <c r="H13" s="104">
        <v>100</v>
      </c>
      <c r="I13" s="103" t="s">
        <v>477</v>
      </c>
      <c r="J13" s="104">
        <v>100</v>
      </c>
      <c r="L13" s="140" t="s">
        <v>478</v>
      </c>
      <c r="M13" s="140" t="s">
        <v>79</v>
      </c>
      <c r="N13" s="140" t="s">
        <v>103</v>
      </c>
      <c r="O13" s="140" t="s">
        <v>106</v>
      </c>
      <c r="P13" s="140" t="s">
        <v>78</v>
      </c>
      <c r="Q13" s="140" t="s">
        <v>479</v>
      </c>
      <c r="R13" s="144" t="s">
        <v>39</v>
      </c>
    </row>
    <row r="14" ht="27.75" customHeight="1" spans="1:18">
      <c r="A14" s="116"/>
      <c r="B14" s="117" t="s">
        <v>480</v>
      </c>
      <c r="C14" s="103" t="s">
        <v>481</v>
      </c>
      <c r="D14" s="104">
        <v>100</v>
      </c>
      <c r="E14" s="103" t="s">
        <v>481</v>
      </c>
      <c r="F14" s="112">
        <v>100</v>
      </c>
      <c r="G14" s="103" t="s">
        <v>481</v>
      </c>
      <c r="H14" s="104">
        <v>100</v>
      </c>
      <c r="I14" s="103" t="s">
        <v>481</v>
      </c>
      <c r="J14" s="104">
        <v>100</v>
      </c>
      <c r="L14" s="140" t="str">
        <f>E4</f>
        <v>东惠家园</v>
      </c>
      <c r="M14" s="140" t="s">
        <v>88</v>
      </c>
      <c r="N14" s="140" t="s">
        <v>483</v>
      </c>
      <c r="O14" s="140" t="s">
        <v>484</v>
      </c>
      <c r="P14" s="140" t="s">
        <v>485</v>
      </c>
      <c r="Q14" s="140"/>
      <c r="R14" s="145">
        <v>2019</v>
      </c>
    </row>
    <row r="15" ht="27.75" customHeight="1" spans="1:18">
      <c r="A15" s="116"/>
      <c r="B15" s="118" t="s">
        <v>552</v>
      </c>
      <c r="C15" s="104" t="s">
        <v>553</v>
      </c>
      <c r="D15" s="104">
        <v>100</v>
      </c>
      <c r="E15" s="104" t="s">
        <v>553</v>
      </c>
      <c r="F15" s="104">
        <v>100</v>
      </c>
      <c r="G15" s="104" t="s">
        <v>553</v>
      </c>
      <c r="H15" s="104">
        <f>F15</f>
        <v>100</v>
      </c>
      <c r="I15" s="103" t="str">
        <f>E15</f>
        <v>配备活动站、医疗站</v>
      </c>
      <c r="J15" s="104">
        <f>F15</f>
        <v>100</v>
      </c>
      <c r="L15" s="140" t="str">
        <f>G4</f>
        <v>首开国风美仑</v>
      </c>
      <c r="M15" s="140" t="s">
        <v>488</v>
      </c>
      <c r="N15" s="140" t="s">
        <v>483</v>
      </c>
      <c r="O15" s="140" t="s">
        <v>489</v>
      </c>
      <c r="P15" s="140" t="s">
        <v>485</v>
      </c>
      <c r="Q15" s="140"/>
      <c r="R15" s="145">
        <v>2013</v>
      </c>
    </row>
    <row r="16" ht="24" spans="1:18">
      <c r="A16" s="116"/>
      <c r="B16" s="117" t="s">
        <v>490</v>
      </c>
      <c r="C16" s="119" t="s">
        <v>491</v>
      </c>
      <c r="D16" s="104">
        <v>100</v>
      </c>
      <c r="E16" s="119" t="s">
        <v>491</v>
      </c>
      <c r="F16" s="120">
        <v>100</v>
      </c>
      <c r="G16" s="119" t="s">
        <v>491</v>
      </c>
      <c r="H16" s="120">
        <v>100</v>
      </c>
      <c r="I16" s="119" t="s">
        <v>491</v>
      </c>
      <c r="J16" s="120">
        <v>100</v>
      </c>
      <c r="L16" s="140" t="str">
        <f>I4</f>
        <v>富力尚悦居</v>
      </c>
      <c r="M16" s="140" t="s">
        <v>88</v>
      </c>
      <c r="N16" s="140" t="s">
        <v>483</v>
      </c>
      <c r="O16" s="140" t="s">
        <v>489</v>
      </c>
      <c r="P16" s="140" t="s">
        <v>485</v>
      </c>
      <c r="Q16" s="140"/>
      <c r="R16" s="145">
        <v>2015</v>
      </c>
    </row>
    <row r="17" ht="24" spans="1:10">
      <c r="A17" s="116"/>
      <c r="B17" s="117" t="s">
        <v>79</v>
      </c>
      <c r="C17" s="103" t="s">
        <v>493</v>
      </c>
      <c r="D17" s="104">
        <v>100</v>
      </c>
      <c r="E17" s="103" t="s">
        <v>554</v>
      </c>
      <c r="F17" s="104">
        <v>101</v>
      </c>
      <c r="G17" s="103" t="s">
        <v>555</v>
      </c>
      <c r="H17" s="104">
        <v>102</v>
      </c>
      <c r="I17" s="103" t="s">
        <v>554</v>
      </c>
      <c r="J17" s="104">
        <v>101</v>
      </c>
    </row>
    <row r="18" ht="74.45" customHeight="1" spans="1:10">
      <c r="A18" s="116"/>
      <c r="B18" s="117" t="s">
        <v>494</v>
      </c>
      <c r="C18" s="121" t="s">
        <v>495</v>
      </c>
      <c r="D18" s="112">
        <v>100</v>
      </c>
      <c r="E18" s="121" t="s">
        <v>556</v>
      </c>
      <c r="F18" s="120">
        <v>108</v>
      </c>
      <c r="G18" s="121" t="s">
        <v>556</v>
      </c>
      <c r="H18" s="120">
        <v>108</v>
      </c>
      <c r="I18" s="121" t="s">
        <v>556</v>
      </c>
      <c r="J18" s="120">
        <v>108</v>
      </c>
    </row>
    <row r="19" ht="74.45" customHeight="1" spans="1:10">
      <c r="A19" s="116"/>
      <c r="B19" s="117" t="s">
        <v>503</v>
      </c>
      <c r="C19" s="121" t="s">
        <v>557</v>
      </c>
      <c r="D19" s="112">
        <v>100</v>
      </c>
      <c r="E19" s="121" t="s">
        <v>505</v>
      </c>
      <c r="F19" s="120">
        <v>108</v>
      </c>
      <c r="G19" s="121" t="s">
        <v>505</v>
      </c>
      <c r="H19" s="120">
        <v>108</v>
      </c>
      <c r="I19" s="121" t="s">
        <v>505</v>
      </c>
      <c r="J19" s="120">
        <v>108</v>
      </c>
    </row>
    <row r="20" ht="72.95" customHeight="1" spans="1:16">
      <c r="A20" s="116"/>
      <c r="B20" s="117" t="s">
        <v>106</v>
      </c>
      <c r="C20" s="121" t="s">
        <v>558</v>
      </c>
      <c r="D20" s="112">
        <v>100</v>
      </c>
      <c r="E20" s="121" t="s">
        <v>559</v>
      </c>
      <c r="F20" s="120">
        <v>105</v>
      </c>
      <c r="G20" s="121" t="s">
        <v>559</v>
      </c>
      <c r="H20" s="120">
        <v>105</v>
      </c>
      <c r="I20" s="121" t="s">
        <v>559</v>
      </c>
      <c r="J20" s="120">
        <v>105</v>
      </c>
      <c r="N20">
        <f>E26*100/F17*100/F18*100/F20*100/F21*100/F22</f>
        <v>46.6241095796042</v>
      </c>
      <c r="O20">
        <f>G26*100/H17*100/H18*100/H20*100/H21*100/H22</f>
        <v>41.4743403929925</v>
      </c>
      <c r="P20">
        <f>I26*100/J17*100/J18*100/J20*100/J21*100/J22</f>
        <v>42.2078957378139</v>
      </c>
    </row>
    <row r="21" ht="28.5" customHeight="1" spans="1:16">
      <c r="A21" s="116"/>
      <c r="B21" s="117" t="s">
        <v>510</v>
      </c>
      <c r="C21" s="122" t="s">
        <v>560</v>
      </c>
      <c r="D21" s="112">
        <v>100</v>
      </c>
      <c r="E21" s="121" t="s">
        <v>561</v>
      </c>
      <c r="F21" s="120">
        <v>95</v>
      </c>
      <c r="G21" s="121" t="s">
        <v>561</v>
      </c>
      <c r="H21" s="112">
        <v>95</v>
      </c>
      <c r="I21" s="103" t="s">
        <v>562</v>
      </c>
      <c r="J21" s="104">
        <v>96</v>
      </c>
      <c r="N21">
        <f>N20/E26</f>
        <v>0.799179115180052</v>
      </c>
      <c r="O21">
        <f>O20/G26</f>
        <v>0.791344025815541</v>
      </c>
      <c r="P21">
        <f>P20/I26</f>
        <v>0.79085433273026</v>
      </c>
    </row>
    <row r="22" ht="60" spans="1:10">
      <c r="A22" s="116"/>
      <c r="B22" s="117" t="s">
        <v>80</v>
      </c>
      <c r="C22" s="103" t="s">
        <v>563</v>
      </c>
      <c r="D22" s="104">
        <v>100</v>
      </c>
      <c r="E22" s="103" t="s">
        <v>564</v>
      </c>
      <c r="F22" s="120">
        <v>115</v>
      </c>
      <c r="G22" s="103" t="s">
        <v>564</v>
      </c>
      <c r="H22" s="120">
        <v>115</v>
      </c>
      <c r="I22" s="103" t="s">
        <v>564</v>
      </c>
      <c r="J22" s="120">
        <v>115</v>
      </c>
    </row>
    <row r="23" spans="1:14">
      <c r="A23" s="123"/>
      <c r="B23" s="124" t="s">
        <v>514</v>
      </c>
      <c r="C23" s="125">
        <v>1</v>
      </c>
      <c r="D23" s="126">
        <v>100</v>
      </c>
      <c r="E23" s="127">
        <v>0.95</v>
      </c>
      <c r="F23" s="128">
        <v>100</v>
      </c>
      <c r="G23" s="127">
        <v>0.85</v>
      </c>
      <c r="H23" s="128">
        <v>99</v>
      </c>
      <c r="I23" s="127">
        <v>0.88</v>
      </c>
      <c r="J23" s="128">
        <v>99</v>
      </c>
      <c r="N23">
        <v>2013</v>
      </c>
    </row>
    <row r="24" ht="24" hidden="1" spans="1:10">
      <c r="A24" s="123"/>
      <c r="B24" s="104" t="s">
        <v>515</v>
      </c>
      <c r="C24" s="104" t="s">
        <v>516</v>
      </c>
      <c r="D24" s="104">
        <v>100</v>
      </c>
      <c r="E24" s="104" t="s">
        <v>517</v>
      </c>
      <c r="F24" s="118">
        <v>100</v>
      </c>
      <c r="G24" s="118" t="s">
        <v>517</v>
      </c>
      <c r="H24" s="118">
        <f>F24</f>
        <v>100</v>
      </c>
      <c r="I24" s="118" t="s">
        <v>517</v>
      </c>
      <c r="J24" s="118">
        <f>F24</f>
        <v>100</v>
      </c>
    </row>
    <row r="25" ht="24" hidden="1" spans="1:10">
      <c r="A25" s="123"/>
      <c r="B25" s="104" t="s">
        <v>518</v>
      </c>
      <c r="C25" s="104" t="s">
        <v>519</v>
      </c>
      <c r="D25" s="104">
        <v>100</v>
      </c>
      <c r="E25" s="104" t="s">
        <v>519</v>
      </c>
      <c r="F25" s="118">
        <v>100</v>
      </c>
      <c r="G25" s="118" t="s">
        <v>519</v>
      </c>
      <c r="H25" s="118">
        <v>100</v>
      </c>
      <c r="I25" s="118" t="s">
        <v>519</v>
      </c>
      <c r="J25" s="118">
        <v>100</v>
      </c>
    </row>
    <row r="26" spans="1:14">
      <c r="A26" s="129" t="s">
        <v>520</v>
      </c>
      <c r="B26" s="129"/>
      <c r="C26" s="104" t="s">
        <v>521</v>
      </c>
      <c r="D26" s="104"/>
      <c r="E26" s="130">
        <f>东惠家园!L8</f>
        <v>58.34</v>
      </c>
      <c r="F26" s="130"/>
      <c r="G26" s="130">
        <f>G5</f>
        <v>52.41</v>
      </c>
      <c r="H26" s="130"/>
      <c r="I26" s="107">
        <f>I5</f>
        <v>53.37</v>
      </c>
      <c r="J26" s="108"/>
      <c r="N26">
        <v>2022</v>
      </c>
    </row>
    <row r="27" spans="1:14">
      <c r="A27" s="129" t="s">
        <v>522</v>
      </c>
      <c r="B27" s="129"/>
      <c r="C27" s="104" t="s">
        <v>521</v>
      </c>
      <c r="D27" s="104"/>
      <c r="E27" s="131">
        <f t="shared" ref="E27:I27" si="0">ROUND(E26*POWER(100,COUNT(F6:F25))/PRODUCT(F6:F25),2)</f>
        <v>43.17</v>
      </c>
      <c r="F27" s="131"/>
      <c r="G27" s="131">
        <f t="shared" si="0"/>
        <v>38.79</v>
      </c>
      <c r="H27" s="131"/>
      <c r="I27" s="141">
        <f t="shared" si="0"/>
        <v>39.48</v>
      </c>
      <c r="J27" s="142"/>
      <c r="N27">
        <f>N26-N23</f>
        <v>9</v>
      </c>
    </row>
    <row r="28" spans="1:14">
      <c r="A28" s="132"/>
      <c r="B28" s="133" t="s">
        <v>523</v>
      </c>
      <c r="C28" s="133">
        <f>ROUND((E27+G27+I27)/3,2)</f>
        <v>40.48</v>
      </c>
      <c r="D28" s="132"/>
      <c r="E28" s="132"/>
      <c r="F28" s="132"/>
      <c r="G28" s="132"/>
      <c r="H28" s="132"/>
      <c r="I28" s="132"/>
      <c r="J28" s="132"/>
      <c r="N28">
        <v>60</v>
      </c>
    </row>
    <row r="29" spans="1:14">
      <c r="A29" s="132"/>
      <c r="B29" s="134" t="s">
        <v>524</v>
      </c>
      <c r="C29" s="134">
        <f>ROUND(C28/(1+5%)*2.5%,2)</f>
        <v>0.96</v>
      </c>
      <c r="D29" s="132"/>
      <c r="E29" s="132"/>
      <c r="F29" s="132"/>
      <c r="G29" s="132"/>
      <c r="H29" s="132"/>
      <c r="I29" s="132"/>
      <c r="J29" s="132"/>
      <c r="N29">
        <f>N28-N27</f>
        <v>51</v>
      </c>
    </row>
    <row r="30" spans="1:14">
      <c r="A30" s="132"/>
      <c r="B30" s="135" t="s">
        <v>141</v>
      </c>
      <c r="C30" s="135">
        <v>6</v>
      </c>
      <c r="D30" s="132"/>
      <c r="E30" s="132">
        <f t="shared" ref="E30:I30" si="1">ROUND(POWER(100,COUNT(F6:F25))/PRODUCT(F6:F25),4)</f>
        <v>0.74</v>
      </c>
      <c r="F30" s="132"/>
      <c r="G30" s="132">
        <f t="shared" si="1"/>
        <v>0.7401</v>
      </c>
      <c r="H30" s="132"/>
      <c r="I30" s="132">
        <f t="shared" si="1"/>
        <v>0.7397</v>
      </c>
      <c r="J30" s="132"/>
      <c r="L30">
        <f>E26/I26</f>
        <v>1.09312347760914</v>
      </c>
      <c r="N30">
        <f>N29/N28</f>
        <v>0.85</v>
      </c>
    </row>
    <row r="31" spans="1:12">
      <c r="A31" s="132"/>
      <c r="B31" s="136" t="s">
        <v>525</v>
      </c>
      <c r="C31" s="137">
        <v>2.5</v>
      </c>
      <c r="D31" s="132"/>
      <c r="E31" s="132">
        <f t="shared" ref="E31:I31" si="2">E26*E30</f>
        <v>43.1716</v>
      </c>
      <c r="F31" s="132"/>
      <c r="G31" s="132">
        <f t="shared" si="2"/>
        <v>38.788641</v>
      </c>
      <c r="H31" s="132"/>
      <c r="I31" s="143">
        <f t="shared" si="2"/>
        <v>39.477789</v>
      </c>
      <c r="J31" s="132"/>
      <c r="L31">
        <f>E31/I31</f>
        <v>1.09356681550732</v>
      </c>
    </row>
    <row r="32" spans="2:3">
      <c r="B32" s="138" t="s">
        <v>526</v>
      </c>
      <c r="C32" s="139">
        <f>C28+C29+C30+C31</f>
        <v>49.94</v>
      </c>
    </row>
    <row r="33" spans="3:3">
      <c r="C33">
        <f>ROUND(C32,0)</f>
        <v>50</v>
      </c>
    </row>
    <row r="36" spans="5:9">
      <c r="E36" t="s">
        <v>485</v>
      </c>
      <c r="F36">
        <v>100</v>
      </c>
      <c r="H36" t="s">
        <v>565</v>
      </c>
      <c r="I36">
        <v>100</v>
      </c>
    </row>
    <row r="37" spans="5:9">
      <c r="E37" t="s">
        <v>90</v>
      </c>
      <c r="F37">
        <v>98</v>
      </c>
      <c r="H37" t="s">
        <v>566</v>
      </c>
      <c r="I37">
        <v>99</v>
      </c>
    </row>
    <row r="38" spans="5:9">
      <c r="E38" t="s">
        <v>94</v>
      </c>
      <c r="F38">
        <v>96</v>
      </c>
      <c r="H38" t="s">
        <v>567</v>
      </c>
      <c r="I38">
        <v>98</v>
      </c>
    </row>
    <row r="39" spans="5:9">
      <c r="E39" t="s">
        <v>95</v>
      </c>
      <c r="F39">
        <v>94</v>
      </c>
      <c r="H39" t="s">
        <v>568</v>
      </c>
      <c r="I39">
        <v>97</v>
      </c>
    </row>
    <row r="40" spans="5:9">
      <c r="E40" t="s">
        <v>85</v>
      </c>
      <c r="F40">
        <v>92</v>
      </c>
      <c r="H40" t="s">
        <v>562</v>
      </c>
      <c r="I40">
        <v>96</v>
      </c>
    </row>
    <row r="41" spans="8:9">
      <c r="H41" t="s">
        <v>561</v>
      </c>
      <c r="I41">
        <v>95</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6" tint="0.399914548173467"/>
  </sheetPr>
  <dimension ref="A1:P98"/>
  <sheetViews>
    <sheetView zoomScale="85" zoomScaleNormal="85" topLeftCell="B1" workbookViewId="0">
      <selection activeCell="P64" sqref="P64"/>
    </sheetView>
  </sheetViews>
  <sheetFormatPr defaultColWidth="8.875" defaultRowHeight="13.5"/>
  <cols>
    <col min="1" max="1" width="5.875" style="65" customWidth="1"/>
    <col min="2" max="2" width="15" style="65" customWidth="1"/>
    <col min="3" max="3" width="7.625" style="65" customWidth="1"/>
    <col min="4" max="4" width="5.625" style="65" customWidth="1"/>
    <col min="5" max="5" width="14.375" style="65" hidden="1" customWidth="1"/>
    <col min="6" max="6" width="7.875" style="65" customWidth="1"/>
    <col min="7" max="8" width="8.875" style="65"/>
    <col min="9" max="9" width="10.875" style="65" customWidth="1"/>
    <col min="10" max="10" width="8.875" style="65"/>
    <col min="11" max="11" width="9" style="65" customWidth="1"/>
    <col min="12" max="12" width="16.25" style="65" customWidth="1"/>
    <col min="13" max="13" width="7.375" style="65" customWidth="1"/>
    <col min="14" max="14" width="8.875" style="65" customWidth="1"/>
    <col min="15" max="18" width="8.875" style="65"/>
    <col min="19" max="19" width="12.625" style="65"/>
    <col min="20" max="16384" width="8.875" style="65"/>
  </cols>
  <sheetData>
    <row r="1" spans="1:14">
      <c r="A1" s="66" t="s">
        <v>0</v>
      </c>
      <c r="B1" s="66" t="s">
        <v>34</v>
      </c>
      <c r="C1" s="66" t="s">
        <v>569</v>
      </c>
      <c r="D1" s="66" t="s">
        <v>570</v>
      </c>
      <c r="E1" s="66" t="s">
        <v>571</v>
      </c>
      <c r="F1" s="66" t="s">
        <v>81</v>
      </c>
      <c r="G1" s="66" t="s">
        <v>79</v>
      </c>
      <c r="H1" s="66" t="s">
        <v>106</v>
      </c>
      <c r="I1" s="66" t="s">
        <v>78</v>
      </c>
      <c r="J1" s="66" t="s">
        <v>103</v>
      </c>
      <c r="K1" s="66" t="s">
        <v>572</v>
      </c>
      <c r="L1" s="66" t="s">
        <v>573</v>
      </c>
      <c r="M1" s="66" t="s">
        <v>574</v>
      </c>
      <c r="N1" s="66" t="s">
        <v>575</v>
      </c>
    </row>
    <row r="2" spans="1:16">
      <c r="A2" s="67">
        <v>10</v>
      </c>
      <c r="B2" s="67" t="s">
        <v>576</v>
      </c>
      <c r="C2" s="67">
        <v>2022</v>
      </c>
      <c r="D2" s="67">
        <v>12</v>
      </c>
      <c r="E2" s="67"/>
      <c r="F2" s="67">
        <v>106.08</v>
      </c>
      <c r="G2" s="67" t="s">
        <v>488</v>
      </c>
      <c r="H2" s="67" t="s">
        <v>484</v>
      </c>
      <c r="I2" s="67" t="s">
        <v>485</v>
      </c>
      <c r="J2" s="67" t="s">
        <v>577</v>
      </c>
      <c r="K2" s="67">
        <v>6000</v>
      </c>
      <c r="L2" s="74">
        <f t="shared" ref="L2:L16" si="0">ROUND(K2/F2,2)</f>
        <v>56.56</v>
      </c>
      <c r="M2" s="75">
        <f>AVERAGE(L2:L3)</f>
        <v>55.245</v>
      </c>
      <c r="N2" s="76">
        <f>AVERAGE(M2:M5)</f>
        <v>54.2283333333333</v>
      </c>
      <c r="P2" s="65" t="s">
        <v>578</v>
      </c>
    </row>
    <row r="3" spans="1:14">
      <c r="A3" s="67">
        <v>13</v>
      </c>
      <c r="B3" s="67" t="s">
        <v>576</v>
      </c>
      <c r="C3" s="67">
        <v>2022</v>
      </c>
      <c r="D3" s="67">
        <v>12</v>
      </c>
      <c r="E3" s="67"/>
      <c r="F3" s="67">
        <v>89</v>
      </c>
      <c r="G3" s="67" t="s">
        <v>88</v>
      </c>
      <c r="H3" s="67" t="s">
        <v>484</v>
      </c>
      <c r="I3" s="67" t="s">
        <v>485</v>
      </c>
      <c r="J3" s="67" t="s">
        <v>579</v>
      </c>
      <c r="K3" s="67">
        <v>4800</v>
      </c>
      <c r="L3" s="77">
        <f t="shared" si="0"/>
        <v>53.93</v>
      </c>
      <c r="M3" s="78"/>
      <c r="N3" s="76"/>
    </row>
    <row r="4" spans="1:14">
      <c r="A4" s="67">
        <v>14</v>
      </c>
      <c r="B4" s="67" t="s">
        <v>576</v>
      </c>
      <c r="C4" s="67">
        <v>2022</v>
      </c>
      <c r="D4" s="67">
        <v>11</v>
      </c>
      <c r="E4" s="67"/>
      <c r="F4" s="67">
        <v>89.71</v>
      </c>
      <c r="G4" s="67" t="s">
        <v>88</v>
      </c>
      <c r="H4" s="67" t="s">
        <v>484</v>
      </c>
      <c r="I4" s="67" t="s">
        <v>90</v>
      </c>
      <c r="J4" s="67" t="s">
        <v>580</v>
      </c>
      <c r="K4" s="67">
        <v>4800</v>
      </c>
      <c r="L4" s="77">
        <f t="shared" si="0"/>
        <v>53.51</v>
      </c>
      <c r="M4" s="79">
        <f>L4</f>
        <v>53.51</v>
      </c>
      <c r="N4" s="76"/>
    </row>
    <row r="5" spans="1:16">
      <c r="A5" s="67">
        <v>15</v>
      </c>
      <c r="B5" s="67" t="s">
        <v>576</v>
      </c>
      <c r="C5" s="67">
        <v>2022</v>
      </c>
      <c r="D5" s="67">
        <v>10</v>
      </c>
      <c r="E5" s="67"/>
      <c r="F5" s="67">
        <v>89</v>
      </c>
      <c r="G5" s="67" t="s">
        <v>88</v>
      </c>
      <c r="H5" s="67" t="s">
        <v>484</v>
      </c>
      <c r="I5" s="67" t="s">
        <v>485</v>
      </c>
      <c r="J5" s="67" t="s">
        <v>580</v>
      </c>
      <c r="K5" s="67">
        <v>4800</v>
      </c>
      <c r="L5" s="77">
        <f t="shared" si="0"/>
        <v>53.93</v>
      </c>
      <c r="M5" s="79">
        <f>L5</f>
        <v>53.93</v>
      </c>
      <c r="N5" s="76"/>
      <c r="P5" s="65" t="s">
        <v>88</v>
      </c>
    </row>
    <row r="6" spans="1:16">
      <c r="A6" s="67">
        <v>4</v>
      </c>
      <c r="B6" s="67" t="s">
        <v>576</v>
      </c>
      <c r="C6" s="67">
        <v>2022</v>
      </c>
      <c r="D6" s="67">
        <v>9</v>
      </c>
      <c r="E6" s="67"/>
      <c r="F6" s="67">
        <v>81.67</v>
      </c>
      <c r="G6" s="67" t="s">
        <v>88</v>
      </c>
      <c r="H6" s="67" t="s">
        <v>484</v>
      </c>
      <c r="I6" s="67" t="s">
        <v>90</v>
      </c>
      <c r="J6" s="67" t="s">
        <v>581</v>
      </c>
      <c r="K6" s="67">
        <v>5200</v>
      </c>
      <c r="L6" s="74">
        <f t="shared" si="0"/>
        <v>63.67</v>
      </c>
      <c r="M6" s="75">
        <f>AVERAGE(L6:L7)</f>
        <v>55.2</v>
      </c>
      <c r="N6" s="76">
        <f>AVERAGE(M6:M9)</f>
        <v>59.9666666666667</v>
      </c>
      <c r="P6" s="65" t="s">
        <v>485</v>
      </c>
    </row>
    <row r="7" spans="1:14">
      <c r="A7" s="67">
        <v>8</v>
      </c>
      <c r="B7" s="67" t="s">
        <v>576</v>
      </c>
      <c r="C7" s="67">
        <v>2022</v>
      </c>
      <c r="D7" s="67">
        <v>9</v>
      </c>
      <c r="E7" s="67"/>
      <c r="F7" s="67">
        <v>107</v>
      </c>
      <c r="G7" s="67" t="s">
        <v>488</v>
      </c>
      <c r="H7" s="67" t="s">
        <v>484</v>
      </c>
      <c r="I7" s="67" t="s">
        <v>485</v>
      </c>
      <c r="J7" s="67" t="s">
        <v>582</v>
      </c>
      <c r="K7" s="67">
        <v>5000</v>
      </c>
      <c r="L7" s="74">
        <f t="shared" si="0"/>
        <v>46.73</v>
      </c>
      <c r="M7" s="78"/>
      <c r="N7" s="76"/>
    </row>
    <row r="8" spans="1:14">
      <c r="A8" s="67">
        <v>6</v>
      </c>
      <c r="B8" s="67" t="s">
        <v>576</v>
      </c>
      <c r="C8" s="67">
        <v>2022</v>
      </c>
      <c r="D8" s="67">
        <v>8</v>
      </c>
      <c r="E8" s="67"/>
      <c r="F8" s="67">
        <v>48</v>
      </c>
      <c r="G8" s="67" t="s">
        <v>83</v>
      </c>
      <c r="H8" s="67" t="s">
        <v>484</v>
      </c>
      <c r="I8" s="67" t="s">
        <v>90</v>
      </c>
      <c r="J8" s="67" t="s">
        <v>583</v>
      </c>
      <c r="K8" s="67">
        <v>3100</v>
      </c>
      <c r="L8" s="74">
        <f t="shared" si="0"/>
        <v>64.58</v>
      </c>
      <c r="M8" s="79">
        <f t="shared" ref="M8:M13" si="1">L8</f>
        <v>64.58</v>
      </c>
      <c r="N8" s="76"/>
    </row>
    <row r="9" spans="1:16">
      <c r="A9" s="67">
        <v>2</v>
      </c>
      <c r="B9" s="67" t="s">
        <v>576</v>
      </c>
      <c r="C9" s="67">
        <v>2022</v>
      </c>
      <c r="D9" s="67">
        <v>7</v>
      </c>
      <c r="E9" s="67"/>
      <c r="F9" s="67">
        <v>66.53</v>
      </c>
      <c r="G9" s="67" t="s">
        <v>88</v>
      </c>
      <c r="H9" s="67" t="s">
        <v>484</v>
      </c>
      <c r="I9" s="67" t="s">
        <v>90</v>
      </c>
      <c r="J9" s="67" t="s">
        <v>580</v>
      </c>
      <c r="K9" s="67">
        <v>4000</v>
      </c>
      <c r="L9" s="74">
        <f t="shared" si="0"/>
        <v>60.12</v>
      </c>
      <c r="M9" s="79">
        <f t="shared" si="1"/>
        <v>60.12</v>
      </c>
      <c r="N9" s="76"/>
      <c r="P9" s="65" t="s">
        <v>561</v>
      </c>
    </row>
    <row r="10" spans="1:14">
      <c r="A10" s="67">
        <v>9</v>
      </c>
      <c r="B10" s="67" t="s">
        <v>576</v>
      </c>
      <c r="C10" s="67">
        <v>2022</v>
      </c>
      <c r="D10" s="67">
        <v>5</v>
      </c>
      <c r="E10" s="67"/>
      <c r="F10" s="67">
        <v>89</v>
      </c>
      <c r="G10" s="67" t="s">
        <v>88</v>
      </c>
      <c r="H10" s="67" t="s">
        <v>484</v>
      </c>
      <c r="I10" s="67" t="s">
        <v>485</v>
      </c>
      <c r="J10" s="67" t="s">
        <v>579</v>
      </c>
      <c r="K10" s="67">
        <v>4800</v>
      </c>
      <c r="L10" s="74">
        <f t="shared" si="0"/>
        <v>53.93</v>
      </c>
      <c r="M10" s="79">
        <f t="shared" si="1"/>
        <v>53.93</v>
      </c>
      <c r="N10" s="80">
        <f>AVERAGE(M10:M12)</f>
        <v>54.33</v>
      </c>
    </row>
    <row r="11" spans="1:14">
      <c r="A11" s="67">
        <v>3</v>
      </c>
      <c r="B11" s="67" t="s">
        <v>576</v>
      </c>
      <c r="C11" s="67">
        <v>2022</v>
      </c>
      <c r="D11" s="67">
        <v>6</v>
      </c>
      <c r="E11" s="67"/>
      <c r="F11" s="67">
        <v>90</v>
      </c>
      <c r="G11" s="67" t="s">
        <v>88</v>
      </c>
      <c r="H11" s="67" t="s">
        <v>484</v>
      </c>
      <c r="I11" s="67" t="s">
        <v>485</v>
      </c>
      <c r="J11" s="67" t="s">
        <v>581</v>
      </c>
      <c r="K11" s="67">
        <v>4800</v>
      </c>
      <c r="L11" s="74">
        <f t="shared" si="0"/>
        <v>53.33</v>
      </c>
      <c r="M11" s="79">
        <f t="shared" si="1"/>
        <v>53.33</v>
      </c>
      <c r="N11" s="80"/>
    </row>
    <row r="12" spans="1:14">
      <c r="A12" s="67">
        <v>7</v>
      </c>
      <c r="B12" s="67" t="s">
        <v>576</v>
      </c>
      <c r="C12" s="67">
        <v>2022</v>
      </c>
      <c r="D12" s="67">
        <v>4</v>
      </c>
      <c r="E12" s="67"/>
      <c r="F12" s="67">
        <v>89.72</v>
      </c>
      <c r="G12" s="67" t="s">
        <v>88</v>
      </c>
      <c r="H12" s="67" t="s">
        <v>484</v>
      </c>
      <c r="I12" s="67" t="s">
        <v>90</v>
      </c>
      <c r="J12" s="67" t="s">
        <v>580</v>
      </c>
      <c r="K12" s="67">
        <v>5000</v>
      </c>
      <c r="L12" s="74">
        <f t="shared" si="0"/>
        <v>55.73</v>
      </c>
      <c r="M12" s="79">
        <f t="shared" si="1"/>
        <v>55.73</v>
      </c>
      <c r="N12" s="80"/>
    </row>
    <row r="13" spans="1:14">
      <c r="A13" s="67">
        <v>12</v>
      </c>
      <c r="B13" s="67" t="s">
        <v>576</v>
      </c>
      <c r="C13" s="67">
        <v>2022</v>
      </c>
      <c r="D13" s="67">
        <v>3</v>
      </c>
      <c r="E13" s="67"/>
      <c r="F13" s="67">
        <v>89</v>
      </c>
      <c r="G13" s="67" t="s">
        <v>88</v>
      </c>
      <c r="H13" s="67" t="s">
        <v>484</v>
      </c>
      <c r="I13" s="67" t="s">
        <v>90</v>
      </c>
      <c r="J13" s="67" t="s">
        <v>580</v>
      </c>
      <c r="K13" s="67">
        <v>5000</v>
      </c>
      <c r="L13" s="74">
        <f t="shared" si="0"/>
        <v>56.18</v>
      </c>
      <c r="M13" s="79">
        <f t="shared" si="1"/>
        <v>56.18</v>
      </c>
      <c r="N13" s="76">
        <f>AVERAGE(M13:M16)</f>
        <v>57.0016666666667</v>
      </c>
    </row>
    <row r="14" spans="1:14">
      <c r="A14" s="67">
        <v>11</v>
      </c>
      <c r="B14" s="67" t="s">
        <v>576</v>
      </c>
      <c r="C14" s="67">
        <v>2022</v>
      </c>
      <c r="D14" s="67">
        <v>2</v>
      </c>
      <c r="E14" s="67"/>
      <c r="F14" s="67">
        <v>107</v>
      </c>
      <c r="G14" s="67" t="s">
        <v>488</v>
      </c>
      <c r="H14" s="67" t="s">
        <v>484</v>
      </c>
      <c r="I14" s="67" t="s">
        <v>485</v>
      </c>
      <c r="J14" s="67" t="s">
        <v>579</v>
      </c>
      <c r="K14" s="67">
        <v>6500</v>
      </c>
      <c r="L14" s="74">
        <f t="shared" si="0"/>
        <v>60.75</v>
      </c>
      <c r="M14" s="75">
        <f>AVERAGE(L14:L15)</f>
        <v>58.155</v>
      </c>
      <c r="N14" s="76"/>
    </row>
    <row r="15" spans="1:14">
      <c r="A15" s="67">
        <v>5</v>
      </c>
      <c r="B15" s="67" t="s">
        <v>576</v>
      </c>
      <c r="C15" s="67">
        <v>2022</v>
      </c>
      <c r="D15" s="67">
        <v>2</v>
      </c>
      <c r="E15" s="67"/>
      <c r="F15" s="67">
        <v>90</v>
      </c>
      <c r="G15" s="67" t="s">
        <v>88</v>
      </c>
      <c r="H15" s="67" t="s">
        <v>484</v>
      </c>
      <c r="I15" s="67" t="s">
        <v>90</v>
      </c>
      <c r="J15" s="67" t="s">
        <v>581</v>
      </c>
      <c r="K15" s="67">
        <v>5000</v>
      </c>
      <c r="L15" s="74">
        <f t="shared" si="0"/>
        <v>55.56</v>
      </c>
      <c r="M15" s="78"/>
      <c r="N15" s="76"/>
    </row>
    <row r="16" spans="1:14">
      <c r="A16" s="67">
        <v>1</v>
      </c>
      <c r="B16" s="67" t="s">
        <v>576</v>
      </c>
      <c r="C16" s="67">
        <v>2022</v>
      </c>
      <c r="D16" s="67">
        <v>1</v>
      </c>
      <c r="E16" s="67"/>
      <c r="F16" s="67">
        <v>90</v>
      </c>
      <c r="G16" s="67" t="s">
        <v>88</v>
      </c>
      <c r="H16" s="67" t="s">
        <v>484</v>
      </c>
      <c r="I16" s="67" t="s">
        <v>485</v>
      </c>
      <c r="J16" s="67" t="s">
        <v>580</v>
      </c>
      <c r="K16" s="67">
        <v>5100</v>
      </c>
      <c r="L16" s="74">
        <f t="shared" si="0"/>
        <v>56.67</v>
      </c>
      <c r="M16" s="79">
        <f>L16</f>
        <v>56.67</v>
      </c>
      <c r="N16" s="76"/>
    </row>
    <row r="17" spans="1:14">
      <c r="A17" s="68"/>
      <c r="B17" s="69"/>
      <c r="C17" s="69"/>
      <c r="D17" s="69"/>
      <c r="E17" s="68"/>
      <c r="F17" s="68"/>
      <c r="G17" s="68"/>
      <c r="H17" s="68"/>
      <c r="I17" s="68"/>
      <c r="J17" s="68"/>
      <c r="K17" s="68"/>
      <c r="L17" s="81"/>
      <c r="M17" s="68"/>
      <c r="N17" s="82"/>
    </row>
    <row r="18" spans="1:14">
      <c r="A18" s="68"/>
      <c r="B18" s="69"/>
      <c r="C18" s="69"/>
      <c r="D18" s="69"/>
      <c r="E18" s="68"/>
      <c r="F18" s="68"/>
      <c r="G18" s="68"/>
      <c r="H18" s="68"/>
      <c r="I18" s="68"/>
      <c r="J18" s="68"/>
      <c r="K18" s="68"/>
      <c r="L18" s="81"/>
      <c r="M18" s="68"/>
      <c r="N18" s="82"/>
    </row>
    <row r="19" spans="1:14">
      <c r="A19" s="66" t="s">
        <v>0</v>
      </c>
      <c r="B19" s="66" t="s">
        <v>34</v>
      </c>
      <c r="C19" s="66" t="s">
        <v>569</v>
      </c>
      <c r="D19" s="66" t="s">
        <v>570</v>
      </c>
      <c r="E19" s="66" t="s">
        <v>571</v>
      </c>
      <c r="F19" s="66" t="s">
        <v>81</v>
      </c>
      <c r="G19" s="66" t="s">
        <v>79</v>
      </c>
      <c r="H19" s="66" t="s">
        <v>106</v>
      </c>
      <c r="I19" s="66" t="s">
        <v>78</v>
      </c>
      <c r="J19" s="66" t="s">
        <v>103</v>
      </c>
      <c r="K19" s="66" t="s">
        <v>572</v>
      </c>
      <c r="L19" s="66" t="s">
        <v>573</v>
      </c>
      <c r="M19" s="66" t="s">
        <v>574</v>
      </c>
      <c r="N19" s="82"/>
    </row>
    <row r="20" spans="1:14">
      <c r="A20" s="67">
        <v>10</v>
      </c>
      <c r="B20" s="67" t="s">
        <v>584</v>
      </c>
      <c r="C20" s="67">
        <v>2022</v>
      </c>
      <c r="D20" s="67">
        <v>12</v>
      </c>
      <c r="E20" s="67"/>
      <c r="F20" s="67">
        <v>74.32</v>
      </c>
      <c r="G20" s="67" t="s">
        <v>88</v>
      </c>
      <c r="H20" s="67" t="s">
        <v>484</v>
      </c>
      <c r="I20" s="67" t="s">
        <v>90</v>
      </c>
      <c r="J20" s="67" t="s">
        <v>585</v>
      </c>
      <c r="K20" s="67">
        <v>4500</v>
      </c>
      <c r="L20" s="83">
        <f>ROUND(K20/F20,2)</f>
        <v>60.55</v>
      </c>
      <c r="M20" s="67">
        <f>L20</f>
        <v>60.55</v>
      </c>
      <c r="N20" s="84">
        <f>AVERAGE(M20:M22)</f>
        <v>58.3866666666667</v>
      </c>
    </row>
    <row r="21" spans="1:14">
      <c r="A21" s="67">
        <v>9</v>
      </c>
      <c r="B21" s="67" t="s">
        <v>584</v>
      </c>
      <c r="C21" s="67">
        <v>2022</v>
      </c>
      <c r="D21" s="67">
        <v>11</v>
      </c>
      <c r="E21" s="67"/>
      <c r="F21" s="67">
        <v>89</v>
      </c>
      <c r="G21" s="67" t="s">
        <v>488</v>
      </c>
      <c r="H21" s="67" t="s">
        <v>484</v>
      </c>
      <c r="I21" s="67" t="s">
        <v>485</v>
      </c>
      <c r="J21" s="67" t="s">
        <v>586</v>
      </c>
      <c r="K21" s="67">
        <v>5200</v>
      </c>
      <c r="L21" s="85">
        <f>ROUND(K21/F21,2)</f>
        <v>58.43</v>
      </c>
      <c r="M21" s="67">
        <f t="shared" ref="M21:M29" si="2">L21</f>
        <v>58.43</v>
      </c>
      <c r="N21" s="86"/>
    </row>
    <row r="22" spans="1:16">
      <c r="A22" s="67">
        <v>6</v>
      </c>
      <c r="B22" s="67" t="s">
        <v>584</v>
      </c>
      <c r="C22" s="67">
        <v>2022</v>
      </c>
      <c r="D22" s="67">
        <v>10</v>
      </c>
      <c r="E22" s="67"/>
      <c r="F22" s="67">
        <v>89</v>
      </c>
      <c r="G22" s="67" t="s">
        <v>488</v>
      </c>
      <c r="H22" s="67" t="s">
        <v>484</v>
      </c>
      <c r="I22" s="67" t="s">
        <v>485</v>
      </c>
      <c r="J22" s="67" t="s">
        <v>586</v>
      </c>
      <c r="K22" s="67">
        <v>5000</v>
      </c>
      <c r="L22" s="85">
        <f>ROUND(K22/F22,2)</f>
        <v>56.18</v>
      </c>
      <c r="M22" s="67">
        <f t="shared" si="2"/>
        <v>56.18</v>
      </c>
      <c r="N22" s="87"/>
      <c r="P22" s="65" t="s">
        <v>488</v>
      </c>
    </row>
    <row r="23" spans="1:16">
      <c r="A23" s="67">
        <v>1</v>
      </c>
      <c r="B23" s="67" t="s">
        <v>584</v>
      </c>
      <c r="C23" s="67">
        <v>2022</v>
      </c>
      <c r="D23" s="67">
        <v>9</v>
      </c>
      <c r="E23" s="67"/>
      <c r="F23" s="67">
        <v>74</v>
      </c>
      <c r="G23" s="67" t="s">
        <v>88</v>
      </c>
      <c r="H23" s="67" t="s">
        <v>484</v>
      </c>
      <c r="I23" s="67" t="s">
        <v>90</v>
      </c>
      <c r="J23" s="67" t="s">
        <v>586</v>
      </c>
      <c r="K23" s="67">
        <v>4300</v>
      </c>
      <c r="L23" s="85">
        <f>ROUND(K23/F23,2)</f>
        <v>58.11</v>
      </c>
      <c r="M23" s="67">
        <f t="shared" si="2"/>
        <v>58.11</v>
      </c>
      <c r="N23" s="88">
        <f>AVERAGE(M23:M25)</f>
        <v>57.3333333333333</v>
      </c>
      <c r="P23" s="65" t="s">
        <v>485</v>
      </c>
    </row>
    <row r="24" spans="1:16">
      <c r="A24" s="67">
        <v>3</v>
      </c>
      <c r="B24" s="67" t="s">
        <v>584</v>
      </c>
      <c r="C24" s="67">
        <v>2022</v>
      </c>
      <c r="D24" s="67">
        <v>8</v>
      </c>
      <c r="E24" s="67"/>
      <c r="F24" s="67">
        <v>89</v>
      </c>
      <c r="G24" s="67" t="s">
        <v>488</v>
      </c>
      <c r="H24" s="67" t="s">
        <v>484</v>
      </c>
      <c r="I24" s="67" t="s">
        <v>90</v>
      </c>
      <c r="J24" s="67" t="s">
        <v>586</v>
      </c>
      <c r="K24" s="67">
        <v>5600</v>
      </c>
      <c r="L24" s="85">
        <f>ROUND(K27/F27,2)</f>
        <v>54.34</v>
      </c>
      <c r="M24" s="67">
        <f t="shared" si="2"/>
        <v>54.34</v>
      </c>
      <c r="N24" s="89"/>
      <c r="O24" s="90"/>
      <c r="P24" s="65" t="s">
        <v>561</v>
      </c>
    </row>
    <row r="25" spans="1:14">
      <c r="A25" s="67">
        <v>5</v>
      </c>
      <c r="B25" s="67" t="s">
        <v>584</v>
      </c>
      <c r="C25" s="67">
        <v>2022</v>
      </c>
      <c r="D25" s="67">
        <v>7</v>
      </c>
      <c r="E25" s="67"/>
      <c r="F25" s="67">
        <v>89</v>
      </c>
      <c r="G25" s="67" t="s">
        <v>488</v>
      </c>
      <c r="H25" s="67" t="s">
        <v>484</v>
      </c>
      <c r="I25" s="67" t="s">
        <v>485</v>
      </c>
      <c r="J25" s="67" t="s">
        <v>587</v>
      </c>
      <c r="K25" s="67">
        <v>5300</v>
      </c>
      <c r="L25" s="85">
        <f>ROUND(K25/F25,2)</f>
        <v>59.55</v>
      </c>
      <c r="M25" s="67">
        <f t="shared" si="2"/>
        <v>59.55</v>
      </c>
      <c r="N25" s="91"/>
    </row>
    <row r="26" spans="1:14">
      <c r="A26" s="67">
        <v>7</v>
      </c>
      <c r="B26" s="67" t="s">
        <v>584</v>
      </c>
      <c r="C26" s="67">
        <v>2022</v>
      </c>
      <c r="D26" s="67">
        <v>5</v>
      </c>
      <c r="E26" s="67"/>
      <c r="F26" s="67">
        <v>120.25</v>
      </c>
      <c r="G26" s="67" t="s">
        <v>488</v>
      </c>
      <c r="H26" s="67" t="s">
        <v>484</v>
      </c>
      <c r="I26" s="67" t="s">
        <v>90</v>
      </c>
      <c r="J26" s="67" t="s">
        <v>587</v>
      </c>
      <c r="K26" s="67">
        <v>6000</v>
      </c>
      <c r="L26" s="85">
        <f>ROUND(K24/F24,2)</f>
        <v>62.92</v>
      </c>
      <c r="M26" s="67">
        <f t="shared" si="2"/>
        <v>62.92</v>
      </c>
      <c r="N26" s="88">
        <f>AVERAGE(M26:M27)</f>
        <v>56.41</v>
      </c>
    </row>
    <row r="27" spans="1:14">
      <c r="A27" s="67">
        <v>2</v>
      </c>
      <c r="B27" s="67" t="s">
        <v>584</v>
      </c>
      <c r="C27" s="67">
        <v>2022</v>
      </c>
      <c r="D27" s="67">
        <v>4</v>
      </c>
      <c r="E27" s="67"/>
      <c r="F27" s="67">
        <v>92</v>
      </c>
      <c r="G27" s="67" t="s">
        <v>488</v>
      </c>
      <c r="H27" s="67" t="s">
        <v>484</v>
      </c>
      <c r="I27" s="67" t="s">
        <v>485</v>
      </c>
      <c r="J27" s="67" t="s">
        <v>588</v>
      </c>
      <c r="K27" s="67">
        <v>4999</v>
      </c>
      <c r="L27" s="85">
        <f>ROUND(K26/F26,2)</f>
        <v>49.9</v>
      </c>
      <c r="M27" s="67">
        <f t="shared" si="2"/>
        <v>49.9</v>
      </c>
      <c r="N27" s="91"/>
    </row>
    <row r="28" spans="1:14">
      <c r="A28" s="67">
        <v>8</v>
      </c>
      <c r="B28" s="67" t="s">
        <v>584</v>
      </c>
      <c r="C28" s="67">
        <v>2022</v>
      </c>
      <c r="D28" s="67">
        <v>2</v>
      </c>
      <c r="E28" s="67"/>
      <c r="F28" s="67">
        <v>120</v>
      </c>
      <c r="G28" s="67" t="s">
        <v>488</v>
      </c>
      <c r="H28" s="67" t="s">
        <v>484</v>
      </c>
      <c r="I28" s="67" t="s">
        <v>90</v>
      </c>
      <c r="J28" s="67" t="s">
        <v>588</v>
      </c>
      <c r="K28" s="67">
        <v>6000</v>
      </c>
      <c r="L28" s="85">
        <f>ROUND(K28/F28,2)</f>
        <v>50</v>
      </c>
      <c r="M28" s="67">
        <f t="shared" si="2"/>
        <v>50</v>
      </c>
      <c r="N28" s="88">
        <f>AVERAGE(M28:M29)</f>
        <v>52.5</v>
      </c>
    </row>
    <row r="29" spans="1:14">
      <c r="A29" s="67">
        <v>4</v>
      </c>
      <c r="B29" s="67" t="s">
        <v>584</v>
      </c>
      <c r="C29" s="67">
        <v>2022</v>
      </c>
      <c r="D29" s="67">
        <v>1</v>
      </c>
      <c r="E29" s="67">
        <v>44377</v>
      </c>
      <c r="F29" s="67">
        <v>120</v>
      </c>
      <c r="G29" s="67" t="s">
        <v>488</v>
      </c>
      <c r="H29" s="67" t="s">
        <v>484</v>
      </c>
      <c r="I29" s="67" t="s">
        <v>485</v>
      </c>
      <c r="J29" s="67" t="s">
        <v>588</v>
      </c>
      <c r="K29" s="67">
        <v>6600</v>
      </c>
      <c r="L29" s="85">
        <f>ROUND(K29/F29,2)</f>
        <v>55</v>
      </c>
      <c r="M29" s="67">
        <f t="shared" si="2"/>
        <v>55</v>
      </c>
      <c r="N29" s="91"/>
    </row>
    <row r="30" spans="1:13">
      <c r="A30" s="70"/>
      <c r="B30" s="70"/>
      <c r="C30" s="70"/>
      <c r="D30" s="70"/>
      <c r="E30" s="71"/>
      <c r="F30" s="70"/>
      <c r="G30" s="70"/>
      <c r="H30" s="70"/>
      <c r="I30" s="70"/>
      <c r="J30" s="70"/>
      <c r="K30" s="70"/>
      <c r="L30" s="92"/>
      <c r="M30" s="93"/>
    </row>
    <row r="31" spans="1:13">
      <c r="A31" s="70"/>
      <c r="B31" s="70"/>
      <c r="C31" s="70"/>
      <c r="D31" s="70"/>
      <c r="E31" s="71"/>
      <c r="F31" s="70"/>
      <c r="G31" s="70"/>
      <c r="H31" s="70"/>
      <c r="I31" s="70"/>
      <c r="J31" s="70"/>
      <c r="K31" s="70"/>
      <c r="L31" s="92"/>
      <c r="M31" s="93"/>
    </row>
    <row r="32" spans="1:14">
      <c r="A32" s="67" t="s">
        <v>0</v>
      </c>
      <c r="B32" s="72" t="s">
        <v>34</v>
      </c>
      <c r="C32" s="72" t="s">
        <v>569</v>
      </c>
      <c r="D32" s="72" t="s">
        <v>570</v>
      </c>
      <c r="E32" s="67" t="s">
        <v>571</v>
      </c>
      <c r="F32" s="67" t="s">
        <v>81</v>
      </c>
      <c r="G32" s="67" t="s">
        <v>79</v>
      </c>
      <c r="H32" s="67" t="s">
        <v>106</v>
      </c>
      <c r="I32" s="67" t="s">
        <v>78</v>
      </c>
      <c r="J32" s="67" t="s">
        <v>103</v>
      </c>
      <c r="K32" s="67" t="s">
        <v>572</v>
      </c>
      <c r="L32" s="94" t="s">
        <v>573</v>
      </c>
      <c r="M32" s="67" t="s">
        <v>574</v>
      </c>
      <c r="N32" s="66" t="s">
        <v>575</v>
      </c>
    </row>
    <row r="33" hidden="1" spans="1:14">
      <c r="A33" s="67">
        <v>23</v>
      </c>
      <c r="B33" s="67" t="s">
        <v>589</v>
      </c>
      <c r="C33" s="67">
        <v>2022</v>
      </c>
      <c r="D33" s="67">
        <v>12</v>
      </c>
      <c r="E33" s="73"/>
      <c r="F33" s="67">
        <v>55.36</v>
      </c>
      <c r="G33" s="67" t="s">
        <v>83</v>
      </c>
      <c r="H33" s="67" t="s">
        <v>489</v>
      </c>
      <c r="I33" s="67" t="s">
        <v>90</v>
      </c>
      <c r="J33" s="67" t="s">
        <v>590</v>
      </c>
      <c r="K33" s="67">
        <v>3700</v>
      </c>
      <c r="L33" s="77">
        <f t="shared" ref="L33:L63" si="3">ROUND(K33/F33,2)</f>
        <v>66.84</v>
      </c>
      <c r="M33" s="95">
        <f>AVERAGE(L33:L37)</f>
        <v>59.204</v>
      </c>
      <c r="N33" s="80">
        <f>AVERAGE(M33:M42)</f>
        <v>58.0413333333333</v>
      </c>
    </row>
    <row r="34" spans="1:14">
      <c r="A34" s="67">
        <v>30</v>
      </c>
      <c r="B34" s="67" t="s">
        <v>589</v>
      </c>
      <c r="C34" s="67">
        <v>2022</v>
      </c>
      <c r="D34" s="67">
        <v>12</v>
      </c>
      <c r="E34" s="73"/>
      <c r="F34" s="67">
        <v>84.66</v>
      </c>
      <c r="G34" s="67" t="s">
        <v>88</v>
      </c>
      <c r="H34" s="67" t="s">
        <v>484</v>
      </c>
      <c r="I34" s="67" t="s">
        <v>90</v>
      </c>
      <c r="J34" s="67" t="s">
        <v>591</v>
      </c>
      <c r="K34" s="67">
        <v>5400</v>
      </c>
      <c r="L34" s="77">
        <f t="shared" si="3"/>
        <v>63.78</v>
      </c>
      <c r="M34" s="96"/>
      <c r="N34" s="80"/>
    </row>
    <row r="35" spans="1:16">
      <c r="A35" s="67">
        <v>28</v>
      </c>
      <c r="B35" s="67" t="s">
        <v>589</v>
      </c>
      <c r="C35" s="67">
        <v>2022</v>
      </c>
      <c r="D35" s="67">
        <v>12</v>
      </c>
      <c r="E35" s="73"/>
      <c r="F35" s="67">
        <v>71.68</v>
      </c>
      <c r="G35" s="67" t="s">
        <v>88</v>
      </c>
      <c r="H35" s="67" t="s">
        <v>484</v>
      </c>
      <c r="I35" s="67" t="s">
        <v>90</v>
      </c>
      <c r="J35" s="67" t="s">
        <v>592</v>
      </c>
      <c r="K35" s="67">
        <v>4100</v>
      </c>
      <c r="L35" s="77">
        <f t="shared" si="3"/>
        <v>57.2</v>
      </c>
      <c r="M35" s="96"/>
      <c r="N35" s="80"/>
      <c r="P35" s="65" t="s">
        <v>88</v>
      </c>
    </row>
    <row r="36" hidden="1" spans="1:14">
      <c r="A36" s="67">
        <v>27</v>
      </c>
      <c r="B36" s="67" t="s">
        <v>589</v>
      </c>
      <c r="C36" s="67">
        <v>2022</v>
      </c>
      <c r="D36" s="67">
        <v>12</v>
      </c>
      <c r="E36" s="73"/>
      <c r="F36" s="67">
        <v>112.2</v>
      </c>
      <c r="G36" s="67" t="s">
        <v>488</v>
      </c>
      <c r="H36" s="67" t="s">
        <v>489</v>
      </c>
      <c r="I36" s="67" t="s">
        <v>485</v>
      </c>
      <c r="J36" s="67" t="s">
        <v>593</v>
      </c>
      <c r="K36" s="67">
        <v>6200</v>
      </c>
      <c r="L36" s="77">
        <f t="shared" si="3"/>
        <v>55.26</v>
      </c>
      <c r="M36" s="96"/>
      <c r="N36" s="80"/>
    </row>
    <row r="37" spans="1:16">
      <c r="A37" s="67">
        <v>22</v>
      </c>
      <c r="B37" s="67" t="s">
        <v>589</v>
      </c>
      <c r="C37" s="67">
        <v>2022</v>
      </c>
      <c r="D37" s="67">
        <v>12</v>
      </c>
      <c r="E37" s="73"/>
      <c r="F37" s="67">
        <v>68</v>
      </c>
      <c r="G37" s="67" t="s">
        <v>88</v>
      </c>
      <c r="H37" s="67" t="s">
        <v>484</v>
      </c>
      <c r="I37" s="67" t="s">
        <v>501</v>
      </c>
      <c r="J37" s="67" t="s">
        <v>594</v>
      </c>
      <c r="K37" s="67">
        <v>3600</v>
      </c>
      <c r="L37" s="77">
        <f t="shared" si="3"/>
        <v>52.94</v>
      </c>
      <c r="M37" s="97"/>
      <c r="N37" s="80"/>
      <c r="P37" s="65" t="s">
        <v>562</v>
      </c>
    </row>
    <row r="38" hidden="1" spans="1:14">
      <c r="A38" s="67">
        <v>25</v>
      </c>
      <c r="B38" s="67" t="s">
        <v>589</v>
      </c>
      <c r="C38" s="67">
        <v>2022</v>
      </c>
      <c r="D38" s="67">
        <v>11</v>
      </c>
      <c r="E38" s="73"/>
      <c r="F38" s="67">
        <v>55</v>
      </c>
      <c r="G38" s="67" t="s">
        <v>83</v>
      </c>
      <c r="H38" s="67" t="s">
        <v>489</v>
      </c>
      <c r="I38" s="67" t="s">
        <v>90</v>
      </c>
      <c r="J38" s="67" t="s">
        <v>590</v>
      </c>
      <c r="K38" s="67">
        <v>3300</v>
      </c>
      <c r="L38" s="77">
        <f t="shared" si="3"/>
        <v>60</v>
      </c>
      <c r="M38" s="95">
        <f>AVERAGE(L38:L40)</f>
        <v>56.33</v>
      </c>
      <c r="N38" s="80"/>
    </row>
    <row r="39" spans="1:16">
      <c r="A39" s="67">
        <v>24</v>
      </c>
      <c r="B39" s="67" t="s">
        <v>589</v>
      </c>
      <c r="C39" s="67">
        <v>2022</v>
      </c>
      <c r="D39" s="67">
        <v>11</v>
      </c>
      <c r="E39" s="73"/>
      <c r="F39" s="67">
        <v>75</v>
      </c>
      <c r="G39" s="67" t="s">
        <v>88</v>
      </c>
      <c r="H39" s="67" t="s">
        <v>484</v>
      </c>
      <c r="I39" s="67" t="s">
        <v>485</v>
      </c>
      <c r="J39" s="67" t="s">
        <v>595</v>
      </c>
      <c r="K39" s="67">
        <v>4200</v>
      </c>
      <c r="L39" s="77">
        <f t="shared" si="3"/>
        <v>56</v>
      </c>
      <c r="M39" s="96"/>
      <c r="N39" s="80"/>
      <c r="P39" s="65" t="s">
        <v>485</v>
      </c>
    </row>
    <row r="40" hidden="1" spans="1:14">
      <c r="A40" s="67">
        <v>29</v>
      </c>
      <c r="B40" s="67" t="s">
        <v>589</v>
      </c>
      <c r="C40" s="67">
        <v>2022</v>
      </c>
      <c r="D40" s="67">
        <v>11</v>
      </c>
      <c r="E40" s="73"/>
      <c r="F40" s="67">
        <v>84.92</v>
      </c>
      <c r="G40" s="67" t="s">
        <v>488</v>
      </c>
      <c r="H40" s="67" t="s">
        <v>489</v>
      </c>
      <c r="I40" s="67" t="s">
        <v>501</v>
      </c>
      <c r="J40" s="67" t="s">
        <v>596</v>
      </c>
      <c r="K40" s="67">
        <v>4500</v>
      </c>
      <c r="L40" s="77">
        <f t="shared" si="3"/>
        <v>52.99</v>
      </c>
      <c r="M40" s="97"/>
      <c r="N40" s="80"/>
    </row>
    <row r="41" spans="1:14">
      <c r="A41" s="67">
        <v>31</v>
      </c>
      <c r="B41" s="67" t="s">
        <v>589</v>
      </c>
      <c r="C41" s="67">
        <v>2022</v>
      </c>
      <c r="D41" s="67">
        <v>10</v>
      </c>
      <c r="E41" s="73"/>
      <c r="F41" s="67">
        <v>85</v>
      </c>
      <c r="G41" s="67" t="s">
        <v>88</v>
      </c>
      <c r="H41" s="67" t="s">
        <v>484</v>
      </c>
      <c r="I41" s="67" t="s">
        <v>501</v>
      </c>
      <c r="J41" s="67" t="s">
        <v>591</v>
      </c>
      <c r="K41" s="67">
        <v>4800</v>
      </c>
      <c r="L41" s="77">
        <f t="shared" si="3"/>
        <v>56.47</v>
      </c>
      <c r="M41" s="95">
        <f>AVERAGE(L41:L42)</f>
        <v>58.59</v>
      </c>
      <c r="N41" s="80"/>
    </row>
    <row r="42" hidden="1" spans="1:14">
      <c r="A42" s="67">
        <v>16</v>
      </c>
      <c r="B42" s="67" t="s">
        <v>589</v>
      </c>
      <c r="C42" s="67">
        <v>2022</v>
      </c>
      <c r="D42" s="67">
        <v>10</v>
      </c>
      <c r="E42" s="73"/>
      <c r="F42" s="67">
        <v>56</v>
      </c>
      <c r="G42" s="67" t="s">
        <v>83</v>
      </c>
      <c r="H42" s="67" t="s">
        <v>489</v>
      </c>
      <c r="I42" s="67" t="s">
        <v>90</v>
      </c>
      <c r="J42" s="67" t="s">
        <v>591</v>
      </c>
      <c r="K42" s="67">
        <v>3400</v>
      </c>
      <c r="L42" s="74">
        <f t="shared" si="3"/>
        <v>60.71</v>
      </c>
      <c r="M42" s="97"/>
      <c r="N42" s="80"/>
    </row>
    <row r="43" hidden="1" spans="1:14">
      <c r="A43" s="67">
        <v>2</v>
      </c>
      <c r="B43" s="67" t="s">
        <v>589</v>
      </c>
      <c r="C43" s="67">
        <v>2022</v>
      </c>
      <c r="D43" s="67">
        <v>9</v>
      </c>
      <c r="E43" s="73"/>
      <c r="F43" s="67">
        <v>53</v>
      </c>
      <c r="G43" s="67" t="s">
        <v>83</v>
      </c>
      <c r="H43" s="67" t="s">
        <v>489</v>
      </c>
      <c r="I43" s="67" t="s">
        <v>90</v>
      </c>
      <c r="J43" s="67" t="s">
        <v>585</v>
      </c>
      <c r="K43" s="67">
        <v>3600</v>
      </c>
      <c r="L43" s="74">
        <f t="shared" si="3"/>
        <v>67.92</v>
      </c>
      <c r="M43" s="95">
        <f>AVERAGE(L43:L44)</f>
        <v>64.98</v>
      </c>
      <c r="N43" s="80">
        <f>AVERAGE(M43:M50)</f>
        <v>60.1055555555556</v>
      </c>
    </row>
    <row r="44" hidden="1" spans="1:14">
      <c r="A44" s="67">
        <v>1</v>
      </c>
      <c r="B44" s="67" t="s">
        <v>589</v>
      </c>
      <c r="C44" s="67">
        <v>2022</v>
      </c>
      <c r="D44" s="67">
        <v>9</v>
      </c>
      <c r="E44" s="73"/>
      <c r="F44" s="67">
        <v>54</v>
      </c>
      <c r="G44" s="67" t="s">
        <v>83</v>
      </c>
      <c r="H44" s="67" t="s">
        <v>489</v>
      </c>
      <c r="I44" s="67" t="s">
        <v>90</v>
      </c>
      <c r="J44" s="98" t="s">
        <v>594</v>
      </c>
      <c r="K44" s="67">
        <v>3350</v>
      </c>
      <c r="L44" s="74">
        <f t="shared" si="3"/>
        <v>62.04</v>
      </c>
      <c r="M44" s="97"/>
      <c r="N44" s="80"/>
    </row>
    <row r="45" spans="1:14">
      <c r="A45" s="67">
        <v>11</v>
      </c>
      <c r="B45" s="67" t="s">
        <v>589</v>
      </c>
      <c r="C45" s="67">
        <v>2022</v>
      </c>
      <c r="D45" s="67">
        <v>8</v>
      </c>
      <c r="E45" s="73"/>
      <c r="F45" s="67">
        <v>84</v>
      </c>
      <c r="G45" s="67" t="s">
        <v>88</v>
      </c>
      <c r="H45" s="67" t="s">
        <v>484</v>
      </c>
      <c r="I45" s="67" t="s">
        <v>90</v>
      </c>
      <c r="J45" s="67" t="s">
        <v>597</v>
      </c>
      <c r="K45" s="67">
        <v>5800</v>
      </c>
      <c r="L45" s="74">
        <f t="shared" si="3"/>
        <v>69.05</v>
      </c>
      <c r="M45" s="95">
        <f>AVERAGE(L45:L47)</f>
        <v>58.8566666666667</v>
      </c>
      <c r="N45" s="80"/>
    </row>
    <row r="46" spans="1:14">
      <c r="A46" s="67">
        <v>8</v>
      </c>
      <c r="B46" s="67" t="s">
        <v>589</v>
      </c>
      <c r="C46" s="67">
        <v>2022</v>
      </c>
      <c r="D46" s="67">
        <v>8</v>
      </c>
      <c r="E46" s="73"/>
      <c r="F46" s="67">
        <v>74</v>
      </c>
      <c r="G46" s="67" t="s">
        <v>88</v>
      </c>
      <c r="H46" s="67" t="s">
        <v>484</v>
      </c>
      <c r="I46" s="67" t="s">
        <v>500</v>
      </c>
      <c r="J46" s="67" t="s">
        <v>598</v>
      </c>
      <c r="K46" s="67">
        <v>4300</v>
      </c>
      <c r="L46" s="74">
        <f t="shared" si="3"/>
        <v>58.11</v>
      </c>
      <c r="M46" s="96"/>
      <c r="N46" s="80"/>
    </row>
    <row r="47" hidden="1" spans="1:14">
      <c r="A47" s="67">
        <v>10</v>
      </c>
      <c r="B47" s="67" t="s">
        <v>589</v>
      </c>
      <c r="C47" s="67">
        <v>2022</v>
      </c>
      <c r="D47" s="67">
        <v>8</v>
      </c>
      <c r="E47" s="73"/>
      <c r="F47" s="67">
        <v>165.96</v>
      </c>
      <c r="G47" s="67" t="s">
        <v>599</v>
      </c>
      <c r="H47" s="67" t="s">
        <v>489</v>
      </c>
      <c r="I47" s="67" t="s">
        <v>485</v>
      </c>
      <c r="J47" s="67" t="s">
        <v>592</v>
      </c>
      <c r="K47" s="67">
        <v>8200</v>
      </c>
      <c r="L47" s="74">
        <f t="shared" si="3"/>
        <v>49.41</v>
      </c>
      <c r="M47" s="97"/>
      <c r="N47" s="80"/>
    </row>
    <row r="48" hidden="1" spans="1:14">
      <c r="A48" s="67">
        <v>12</v>
      </c>
      <c r="B48" s="67" t="s">
        <v>589</v>
      </c>
      <c r="C48" s="67">
        <v>2022</v>
      </c>
      <c r="D48" s="67">
        <v>7</v>
      </c>
      <c r="E48" s="73"/>
      <c r="F48" s="67">
        <v>108</v>
      </c>
      <c r="G48" s="67" t="s">
        <v>488</v>
      </c>
      <c r="H48" s="67" t="s">
        <v>489</v>
      </c>
      <c r="I48" s="67" t="s">
        <v>485</v>
      </c>
      <c r="J48" s="67" t="s">
        <v>597</v>
      </c>
      <c r="K48" s="67">
        <v>6300</v>
      </c>
      <c r="L48" s="74">
        <f t="shared" si="3"/>
        <v>58.33</v>
      </c>
      <c r="M48" s="95">
        <f>AVERAGE(L48:L50)</f>
        <v>56.48</v>
      </c>
      <c r="N48" s="80"/>
    </row>
    <row r="49" hidden="1" spans="1:14">
      <c r="A49" s="67">
        <v>20</v>
      </c>
      <c r="B49" s="67" t="s">
        <v>589</v>
      </c>
      <c r="C49" s="67">
        <v>2022</v>
      </c>
      <c r="D49" s="67">
        <v>7</v>
      </c>
      <c r="E49" s="73"/>
      <c r="F49" s="67">
        <v>91</v>
      </c>
      <c r="G49" s="67" t="s">
        <v>488</v>
      </c>
      <c r="H49" s="67" t="s">
        <v>489</v>
      </c>
      <c r="I49" s="67" t="s">
        <v>501</v>
      </c>
      <c r="J49" s="67" t="s">
        <v>595</v>
      </c>
      <c r="K49" s="67">
        <v>5300</v>
      </c>
      <c r="L49" s="74">
        <f t="shared" si="3"/>
        <v>58.24</v>
      </c>
      <c r="M49" s="96"/>
      <c r="N49" s="80"/>
    </row>
    <row r="50" hidden="1" spans="1:14">
      <c r="A50" s="67">
        <v>21</v>
      </c>
      <c r="B50" s="67" t="s">
        <v>589</v>
      </c>
      <c r="C50" s="67">
        <v>2022</v>
      </c>
      <c r="D50" s="67">
        <v>7</v>
      </c>
      <c r="E50" s="73"/>
      <c r="F50" s="67">
        <v>87</v>
      </c>
      <c r="G50" s="67" t="s">
        <v>488</v>
      </c>
      <c r="H50" s="67" t="s">
        <v>489</v>
      </c>
      <c r="I50" s="67" t="s">
        <v>85</v>
      </c>
      <c r="J50" s="67" t="s">
        <v>600</v>
      </c>
      <c r="K50" s="67">
        <v>4600</v>
      </c>
      <c r="L50" s="74">
        <f t="shared" si="3"/>
        <v>52.87</v>
      </c>
      <c r="M50" s="97"/>
      <c r="N50" s="80"/>
    </row>
    <row r="51" hidden="1" spans="1:14">
      <c r="A51" s="67">
        <v>3</v>
      </c>
      <c r="B51" s="67" t="s">
        <v>589</v>
      </c>
      <c r="C51" s="67">
        <v>2022</v>
      </c>
      <c r="D51" s="67">
        <v>6</v>
      </c>
      <c r="E51" s="73"/>
      <c r="F51" s="67">
        <v>49</v>
      </c>
      <c r="G51" s="67" t="s">
        <v>83</v>
      </c>
      <c r="H51" s="67" t="s">
        <v>489</v>
      </c>
      <c r="I51" s="67" t="s">
        <v>501</v>
      </c>
      <c r="J51" s="67" t="s">
        <v>585</v>
      </c>
      <c r="K51" s="67">
        <v>3200</v>
      </c>
      <c r="L51" s="74">
        <f t="shared" si="3"/>
        <v>65.31</v>
      </c>
      <c r="M51" s="95">
        <f>AVERAGE(L51:L53)</f>
        <v>57.4</v>
      </c>
      <c r="N51" s="80">
        <f>AVERAGE(M51:M56)</f>
        <v>57.03</v>
      </c>
    </row>
    <row r="52" spans="1:14">
      <c r="A52" s="67">
        <v>14</v>
      </c>
      <c r="B52" s="67" t="s">
        <v>589</v>
      </c>
      <c r="C52" s="67">
        <v>2022</v>
      </c>
      <c r="D52" s="67">
        <v>6</v>
      </c>
      <c r="E52" s="73"/>
      <c r="F52" s="67">
        <v>76</v>
      </c>
      <c r="G52" s="67" t="s">
        <v>88</v>
      </c>
      <c r="H52" s="67" t="s">
        <v>484</v>
      </c>
      <c r="I52" s="67" t="s">
        <v>485</v>
      </c>
      <c r="J52" s="67" t="s">
        <v>592</v>
      </c>
      <c r="K52" s="67">
        <v>4400</v>
      </c>
      <c r="L52" s="74">
        <f t="shared" si="3"/>
        <v>57.89</v>
      </c>
      <c r="M52" s="96"/>
      <c r="N52" s="80"/>
    </row>
    <row r="53" hidden="1" spans="1:14">
      <c r="A53" s="67">
        <v>26</v>
      </c>
      <c r="B53" s="67" t="s">
        <v>589</v>
      </c>
      <c r="C53" s="67">
        <v>2022</v>
      </c>
      <c r="D53" s="67">
        <v>6</v>
      </c>
      <c r="E53" s="73"/>
      <c r="F53" s="67">
        <v>112.24</v>
      </c>
      <c r="G53" s="67" t="s">
        <v>488</v>
      </c>
      <c r="H53" s="67" t="s">
        <v>489</v>
      </c>
      <c r="I53" s="67" t="s">
        <v>90</v>
      </c>
      <c r="J53" s="67" t="s">
        <v>591</v>
      </c>
      <c r="K53" s="67">
        <v>5500</v>
      </c>
      <c r="L53" s="77">
        <f t="shared" si="3"/>
        <v>49</v>
      </c>
      <c r="M53" s="97"/>
      <c r="N53" s="80"/>
    </row>
    <row r="54" hidden="1" spans="1:14">
      <c r="A54" s="67">
        <v>13</v>
      </c>
      <c r="B54" s="67" t="s">
        <v>589</v>
      </c>
      <c r="C54" s="67">
        <v>2022</v>
      </c>
      <c r="D54" s="67">
        <v>5</v>
      </c>
      <c r="E54" s="73"/>
      <c r="F54" s="67">
        <v>57.14</v>
      </c>
      <c r="G54" s="67" t="s">
        <v>83</v>
      </c>
      <c r="H54" s="67" t="s">
        <v>489</v>
      </c>
      <c r="I54" s="67" t="s">
        <v>90</v>
      </c>
      <c r="J54" s="67" t="s">
        <v>601</v>
      </c>
      <c r="K54" s="67">
        <v>3400</v>
      </c>
      <c r="L54" s="74">
        <f t="shared" si="3"/>
        <v>59.5</v>
      </c>
      <c r="M54" s="95">
        <f>AVERAGE(L54:L55)</f>
        <v>58.13</v>
      </c>
      <c r="N54" s="80"/>
    </row>
    <row r="55" spans="1:14">
      <c r="A55" s="67">
        <v>18</v>
      </c>
      <c r="B55" s="67" t="s">
        <v>589</v>
      </c>
      <c r="C55" s="67">
        <v>2022</v>
      </c>
      <c r="D55" s="67">
        <v>5</v>
      </c>
      <c r="E55" s="73"/>
      <c r="F55" s="67">
        <v>74</v>
      </c>
      <c r="G55" s="67" t="s">
        <v>88</v>
      </c>
      <c r="H55" s="67" t="s">
        <v>484</v>
      </c>
      <c r="I55" s="67" t="s">
        <v>485</v>
      </c>
      <c r="J55" s="67" t="s">
        <v>594</v>
      </c>
      <c r="K55" s="67">
        <v>4200</v>
      </c>
      <c r="L55" s="74">
        <f t="shared" si="3"/>
        <v>56.76</v>
      </c>
      <c r="M55" s="97"/>
      <c r="N55" s="80"/>
    </row>
    <row r="56" spans="1:14">
      <c r="A56" s="67">
        <v>5</v>
      </c>
      <c r="B56" s="67" t="s">
        <v>589</v>
      </c>
      <c r="C56" s="67">
        <v>2022</v>
      </c>
      <c r="D56" s="67">
        <v>4</v>
      </c>
      <c r="E56" s="73"/>
      <c r="F56" s="67">
        <v>72</v>
      </c>
      <c r="G56" s="67" t="s">
        <v>88</v>
      </c>
      <c r="H56" s="67" t="s">
        <v>484</v>
      </c>
      <c r="I56" s="67" t="s">
        <v>485</v>
      </c>
      <c r="J56" s="67" t="s">
        <v>590</v>
      </c>
      <c r="K56" s="67">
        <v>4000</v>
      </c>
      <c r="L56" s="74">
        <f t="shared" si="3"/>
        <v>55.56</v>
      </c>
      <c r="M56" s="99">
        <f>L56</f>
        <v>55.56</v>
      </c>
      <c r="N56" s="80"/>
    </row>
    <row r="57" hidden="1" spans="1:14">
      <c r="A57" s="67">
        <v>9</v>
      </c>
      <c r="B57" s="67" t="s">
        <v>589</v>
      </c>
      <c r="C57" s="67">
        <v>2022</v>
      </c>
      <c r="D57" s="67">
        <v>3</v>
      </c>
      <c r="E57" s="73"/>
      <c r="F57" s="67">
        <v>192</v>
      </c>
      <c r="G57" s="67" t="s">
        <v>599</v>
      </c>
      <c r="H57" s="67" t="s">
        <v>489</v>
      </c>
      <c r="I57" s="67" t="s">
        <v>485</v>
      </c>
      <c r="J57" s="67" t="s">
        <v>591</v>
      </c>
      <c r="K57" s="67">
        <v>11000</v>
      </c>
      <c r="L57" s="74">
        <f t="shared" si="3"/>
        <v>57.29</v>
      </c>
      <c r="M57" s="95">
        <f>AVERAGE(L57:L58)</f>
        <v>57.28</v>
      </c>
      <c r="N57" s="80">
        <f>AVERAGE(M57:M63)</f>
        <v>57.2272222222222</v>
      </c>
    </row>
    <row r="58" hidden="1" spans="1:14">
      <c r="A58" s="67">
        <v>17</v>
      </c>
      <c r="B58" s="67" t="s">
        <v>589</v>
      </c>
      <c r="C58" s="67">
        <v>2022</v>
      </c>
      <c r="D58" s="67">
        <v>3</v>
      </c>
      <c r="E58" s="73"/>
      <c r="F58" s="67">
        <v>55.88</v>
      </c>
      <c r="G58" s="67" t="s">
        <v>83</v>
      </c>
      <c r="H58" s="67" t="s">
        <v>489</v>
      </c>
      <c r="I58" s="67" t="s">
        <v>90</v>
      </c>
      <c r="J58" s="67" t="s">
        <v>585</v>
      </c>
      <c r="K58" s="67">
        <v>3200</v>
      </c>
      <c r="L58" s="74">
        <f t="shared" si="3"/>
        <v>57.27</v>
      </c>
      <c r="M58" s="97"/>
      <c r="N58" s="80"/>
    </row>
    <row r="59" hidden="1" spans="1:14">
      <c r="A59" s="67">
        <v>7</v>
      </c>
      <c r="B59" s="67" t="s">
        <v>589</v>
      </c>
      <c r="C59" s="67">
        <v>2022</v>
      </c>
      <c r="D59" s="67">
        <v>2</v>
      </c>
      <c r="E59" s="73"/>
      <c r="F59" s="67">
        <v>56.8</v>
      </c>
      <c r="G59" s="67" t="s">
        <v>83</v>
      </c>
      <c r="H59" s="67" t="s">
        <v>489</v>
      </c>
      <c r="I59" s="67" t="s">
        <v>95</v>
      </c>
      <c r="J59" s="67" t="s">
        <v>585</v>
      </c>
      <c r="K59" s="67">
        <v>3350</v>
      </c>
      <c r="L59" s="74">
        <f t="shared" si="3"/>
        <v>58.98</v>
      </c>
      <c r="M59" s="95">
        <f>AVERAGE(L59:L60)</f>
        <v>56.175</v>
      </c>
      <c r="N59" s="80"/>
    </row>
    <row r="60" hidden="1" spans="1:14">
      <c r="A60" s="67">
        <v>4</v>
      </c>
      <c r="B60" s="67" t="s">
        <v>589</v>
      </c>
      <c r="C60" s="67">
        <v>2022</v>
      </c>
      <c r="D60" s="67">
        <v>2</v>
      </c>
      <c r="E60" s="73"/>
      <c r="F60" s="67">
        <v>108.68</v>
      </c>
      <c r="G60" s="67" t="s">
        <v>488</v>
      </c>
      <c r="H60" s="67" t="s">
        <v>489</v>
      </c>
      <c r="I60" s="67" t="s">
        <v>485</v>
      </c>
      <c r="J60" s="67" t="s">
        <v>585</v>
      </c>
      <c r="K60" s="67">
        <v>5800</v>
      </c>
      <c r="L60" s="74">
        <f t="shared" si="3"/>
        <v>53.37</v>
      </c>
      <c r="M60" s="97"/>
      <c r="N60" s="80"/>
    </row>
    <row r="61" spans="1:14">
      <c r="A61" s="67">
        <v>6</v>
      </c>
      <c r="B61" s="67" t="s">
        <v>589</v>
      </c>
      <c r="C61" s="67">
        <v>2022</v>
      </c>
      <c r="D61" s="67">
        <v>1</v>
      </c>
      <c r="E61" s="73"/>
      <c r="F61" s="67">
        <v>84</v>
      </c>
      <c r="G61" s="67" t="s">
        <v>88</v>
      </c>
      <c r="H61" s="67" t="s">
        <v>484</v>
      </c>
      <c r="I61" s="67" t="s">
        <v>90</v>
      </c>
      <c r="J61" s="67" t="s">
        <v>591</v>
      </c>
      <c r="K61" s="67">
        <v>5500</v>
      </c>
      <c r="L61" s="74">
        <f t="shared" si="3"/>
        <v>65.48</v>
      </c>
      <c r="M61" s="95">
        <f>AVERAGE(L61:L63)</f>
        <v>58.2266666666667</v>
      </c>
      <c r="N61" s="80"/>
    </row>
    <row r="62" spans="1:14">
      <c r="A62" s="67">
        <v>19</v>
      </c>
      <c r="B62" s="67" t="s">
        <v>589</v>
      </c>
      <c r="C62" s="67">
        <v>2022</v>
      </c>
      <c r="D62" s="67">
        <v>1</v>
      </c>
      <c r="E62" s="73"/>
      <c r="F62" s="67">
        <v>74</v>
      </c>
      <c r="G62" s="67" t="s">
        <v>88</v>
      </c>
      <c r="H62" s="67" t="s">
        <v>484</v>
      </c>
      <c r="I62" s="67" t="s">
        <v>485</v>
      </c>
      <c r="J62" s="67" t="s">
        <v>598</v>
      </c>
      <c r="K62" s="67">
        <v>4300</v>
      </c>
      <c r="L62" s="74">
        <f t="shared" si="3"/>
        <v>58.11</v>
      </c>
      <c r="M62" s="96"/>
      <c r="N62" s="80"/>
    </row>
    <row r="63" hidden="1" spans="1:14">
      <c r="A63" s="67">
        <v>15</v>
      </c>
      <c r="B63" s="67" t="s">
        <v>589</v>
      </c>
      <c r="C63" s="67">
        <v>2022</v>
      </c>
      <c r="D63" s="67">
        <v>1</v>
      </c>
      <c r="E63" s="73"/>
      <c r="F63" s="67">
        <v>137</v>
      </c>
      <c r="G63" s="67" t="s">
        <v>599</v>
      </c>
      <c r="H63" s="67" t="s">
        <v>489</v>
      </c>
      <c r="I63" s="67" t="s">
        <v>485</v>
      </c>
      <c r="J63" s="67" t="s">
        <v>593</v>
      </c>
      <c r="K63" s="67">
        <v>7000</v>
      </c>
      <c r="L63" s="74">
        <f t="shared" si="3"/>
        <v>51.09</v>
      </c>
      <c r="M63" s="97"/>
      <c r="N63" s="80"/>
    </row>
    <row r="64" spans="1:13">
      <c r="A64" s="70"/>
      <c r="B64" s="70"/>
      <c r="C64" s="70"/>
      <c r="D64" s="70"/>
      <c r="E64" s="71"/>
      <c r="F64" s="70"/>
      <c r="G64" s="70"/>
      <c r="H64" s="70"/>
      <c r="I64" s="70"/>
      <c r="J64" s="70"/>
      <c r="K64" s="70"/>
      <c r="L64" s="92"/>
      <c r="M64" s="93"/>
    </row>
    <row r="65" spans="1:13">
      <c r="A65" s="70"/>
      <c r="B65" s="70"/>
      <c r="C65" s="70"/>
      <c r="D65" s="70"/>
      <c r="E65" s="71"/>
      <c r="F65" s="70"/>
      <c r="G65" s="70"/>
      <c r="H65" s="70"/>
      <c r="I65" s="70"/>
      <c r="J65" s="70"/>
      <c r="K65" s="70"/>
      <c r="L65" s="92"/>
      <c r="M65" s="93"/>
    </row>
    <row r="66" spans="1:13">
      <c r="A66" s="70"/>
      <c r="B66" s="70"/>
      <c r="C66" s="70"/>
      <c r="D66" s="70"/>
      <c r="E66" s="71"/>
      <c r="F66" s="70"/>
      <c r="G66" s="70"/>
      <c r="H66" s="70"/>
      <c r="I66" s="70"/>
      <c r="J66" s="70"/>
      <c r="K66" s="70"/>
      <c r="L66" s="92"/>
      <c r="M66" s="93"/>
    </row>
    <row r="67" ht="14.25" spans="1:15">
      <c r="A67" s="67" t="s">
        <v>0</v>
      </c>
      <c r="B67"/>
      <c r="C67"/>
      <c r="D67"/>
      <c r="E67"/>
      <c r="F67"/>
      <c r="G67"/>
      <c r="H67"/>
      <c r="I67"/>
      <c r="J67"/>
      <c r="K67"/>
      <c r="L67"/>
      <c r="M67"/>
      <c r="N67"/>
      <c r="O67"/>
    </row>
    <row r="68" ht="14.25" spans="1:15">
      <c r="A68" s="67">
        <v>1</v>
      </c>
      <c r="B68"/>
      <c r="C68"/>
      <c r="D68"/>
      <c r="E68"/>
      <c r="F68"/>
      <c r="G68"/>
      <c r="H68"/>
      <c r="I68"/>
      <c r="J68"/>
      <c r="K68"/>
      <c r="L68"/>
      <c r="M68"/>
      <c r="N68"/>
      <c r="O68"/>
    </row>
    <row r="69" ht="14.25" spans="1:15">
      <c r="A69" s="67">
        <v>2</v>
      </c>
      <c r="B69"/>
      <c r="C69"/>
      <c r="D69"/>
      <c r="E69"/>
      <c r="F69"/>
      <c r="G69"/>
      <c r="H69"/>
      <c r="I69"/>
      <c r="J69"/>
      <c r="K69"/>
      <c r="L69"/>
      <c r="M69"/>
      <c r="N69"/>
      <c r="O69"/>
    </row>
    <row r="70" ht="14.25" spans="1:15">
      <c r="A70" s="67">
        <v>3</v>
      </c>
      <c r="B70"/>
      <c r="C70"/>
      <c r="D70"/>
      <c r="E70"/>
      <c r="F70"/>
      <c r="G70"/>
      <c r="H70"/>
      <c r="I70"/>
      <c r="J70"/>
      <c r="K70"/>
      <c r="L70"/>
      <c r="M70"/>
      <c r="N70"/>
      <c r="O70"/>
    </row>
    <row r="71" ht="14.25" spans="1:15">
      <c r="A71" s="67">
        <v>4</v>
      </c>
      <c r="B71"/>
      <c r="C71"/>
      <c r="D71"/>
      <c r="E71"/>
      <c r="F71"/>
      <c r="G71"/>
      <c r="H71"/>
      <c r="I71"/>
      <c r="J71"/>
      <c r="K71"/>
      <c r="L71"/>
      <c r="M71"/>
      <c r="N71"/>
      <c r="O71"/>
    </row>
    <row r="72" ht="14.25" spans="1:15">
      <c r="A72" s="67">
        <v>5</v>
      </c>
      <c r="B72"/>
      <c r="C72"/>
      <c r="D72"/>
      <c r="E72"/>
      <c r="F72"/>
      <c r="G72"/>
      <c r="H72"/>
      <c r="I72"/>
      <c r="J72"/>
      <c r="K72"/>
      <c r="L72"/>
      <c r="M72"/>
      <c r="N72"/>
      <c r="O72"/>
    </row>
    <row r="73" ht="14.25" spans="1:15">
      <c r="A73" s="67">
        <v>6</v>
      </c>
      <c r="B73"/>
      <c r="C73"/>
      <c r="D73"/>
      <c r="E73"/>
      <c r="F73"/>
      <c r="G73"/>
      <c r="H73"/>
      <c r="I73"/>
      <c r="J73"/>
      <c r="K73"/>
      <c r="L73"/>
      <c r="M73"/>
      <c r="N73"/>
      <c r="O73"/>
    </row>
    <row r="74" ht="14.25" spans="1:15">
      <c r="A74" s="67">
        <v>7</v>
      </c>
      <c r="B74"/>
      <c r="C74"/>
      <c r="D74"/>
      <c r="E74"/>
      <c r="F74"/>
      <c r="G74"/>
      <c r="H74"/>
      <c r="I74"/>
      <c r="J74"/>
      <c r="K74"/>
      <c r="L74"/>
      <c r="M74"/>
      <c r="N74"/>
      <c r="O74"/>
    </row>
    <row r="75" ht="14.25" spans="1:15">
      <c r="A75" s="67">
        <v>8</v>
      </c>
      <c r="B75"/>
      <c r="C75"/>
      <c r="D75"/>
      <c r="E75"/>
      <c r="F75"/>
      <c r="G75"/>
      <c r="H75"/>
      <c r="I75"/>
      <c r="J75"/>
      <c r="K75"/>
      <c r="L75"/>
      <c r="M75"/>
      <c r="N75"/>
      <c r="O75"/>
    </row>
    <row r="76" ht="14.25" spans="1:15">
      <c r="A76" s="67">
        <v>9</v>
      </c>
      <c r="B76"/>
      <c r="C76"/>
      <c r="D76"/>
      <c r="E76"/>
      <c r="F76"/>
      <c r="G76"/>
      <c r="H76"/>
      <c r="I76"/>
      <c r="J76"/>
      <c r="K76"/>
      <c r="L76"/>
      <c r="M76"/>
      <c r="N76"/>
      <c r="O76"/>
    </row>
    <row r="77" ht="14.25" spans="1:15">
      <c r="A77" s="67">
        <v>10</v>
      </c>
      <c r="B77"/>
      <c r="C77"/>
      <c r="D77"/>
      <c r="E77"/>
      <c r="F77"/>
      <c r="G77"/>
      <c r="H77"/>
      <c r="I77"/>
      <c r="J77"/>
      <c r="K77"/>
      <c r="L77"/>
      <c r="M77"/>
      <c r="N77"/>
      <c r="O77"/>
    </row>
    <row r="78" ht="14.25" spans="1:15">
      <c r="A78" s="67">
        <v>11</v>
      </c>
      <c r="B78"/>
      <c r="C78"/>
      <c r="D78"/>
      <c r="E78"/>
      <c r="F78"/>
      <c r="G78"/>
      <c r="H78"/>
      <c r="I78"/>
      <c r="J78"/>
      <c r="K78"/>
      <c r="L78"/>
      <c r="M78"/>
      <c r="N78"/>
      <c r="O78"/>
    </row>
    <row r="79" ht="14.25" spans="1:15">
      <c r="A79" s="67">
        <v>12</v>
      </c>
      <c r="B79"/>
      <c r="C79"/>
      <c r="D79"/>
      <c r="E79"/>
      <c r="F79"/>
      <c r="G79"/>
      <c r="H79"/>
      <c r="I79"/>
      <c r="J79"/>
      <c r="K79"/>
      <c r="L79"/>
      <c r="M79"/>
      <c r="N79"/>
      <c r="O79"/>
    </row>
    <row r="80" ht="14.25" spans="1:15">
      <c r="A80" s="67">
        <v>13</v>
      </c>
      <c r="B80"/>
      <c r="C80"/>
      <c r="D80"/>
      <c r="E80"/>
      <c r="F80"/>
      <c r="G80"/>
      <c r="H80"/>
      <c r="I80"/>
      <c r="J80"/>
      <c r="K80"/>
      <c r="L80"/>
      <c r="M80"/>
      <c r="N80"/>
      <c r="O80"/>
    </row>
    <row r="81" ht="14.25" spans="1:15">
      <c r="A81" s="67">
        <v>14</v>
      </c>
      <c r="B81"/>
      <c r="C81"/>
      <c r="D81"/>
      <c r="E81"/>
      <c r="F81"/>
      <c r="G81"/>
      <c r="H81"/>
      <c r="I81"/>
      <c r="J81"/>
      <c r="K81"/>
      <c r="L81"/>
      <c r="M81"/>
      <c r="N81"/>
      <c r="O81"/>
    </row>
    <row r="82" ht="14.25" spans="1:15">
      <c r="A82" s="67">
        <v>15</v>
      </c>
      <c r="B82"/>
      <c r="C82"/>
      <c r="D82"/>
      <c r="E82"/>
      <c r="F82"/>
      <c r="G82"/>
      <c r="H82"/>
      <c r="I82"/>
      <c r="J82"/>
      <c r="K82"/>
      <c r="L82"/>
      <c r="M82"/>
      <c r="N82"/>
      <c r="O82"/>
    </row>
    <row r="83" ht="14.25" spans="1:15">
      <c r="A83" s="67">
        <v>16</v>
      </c>
      <c r="B83"/>
      <c r="C83"/>
      <c r="D83"/>
      <c r="E83"/>
      <c r="F83"/>
      <c r="G83"/>
      <c r="H83"/>
      <c r="I83"/>
      <c r="J83"/>
      <c r="K83"/>
      <c r="L83"/>
      <c r="M83"/>
      <c r="N83"/>
      <c r="O83"/>
    </row>
    <row r="84" ht="14.25" spans="1:15">
      <c r="A84"/>
      <c r="B84"/>
      <c r="C84"/>
      <c r="D84"/>
      <c r="E84"/>
      <c r="F84"/>
      <c r="G84"/>
      <c r="H84"/>
      <c r="I84"/>
      <c r="J84"/>
      <c r="K84"/>
      <c r="L84"/>
      <c r="M84"/>
      <c r="N84"/>
      <c r="O84"/>
    </row>
    <row r="85" ht="14.25" spans="1:15">
      <c r="A85"/>
      <c r="B85"/>
      <c r="C85"/>
      <c r="D85"/>
      <c r="E85"/>
      <c r="F85"/>
      <c r="G85"/>
      <c r="H85"/>
      <c r="I85"/>
      <c r="J85"/>
      <c r="K85"/>
      <c r="L85"/>
      <c r="M85"/>
      <c r="N85"/>
      <c r="O85"/>
    </row>
    <row r="86" ht="14.25" spans="1:12">
      <c r="A86"/>
      <c r="B86"/>
      <c r="C86"/>
      <c r="D86"/>
      <c r="E86"/>
      <c r="F86"/>
      <c r="G86"/>
      <c r="H86"/>
      <c r="I86"/>
      <c r="J86"/>
      <c r="K86"/>
      <c r="L86"/>
    </row>
    <row r="87" ht="14.25" spans="1:12">
      <c r="A87"/>
      <c r="B87"/>
      <c r="C87"/>
      <c r="D87"/>
      <c r="E87"/>
      <c r="F87"/>
      <c r="G87"/>
      <c r="H87"/>
      <c r="I87"/>
      <c r="J87"/>
      <c r="K87"/>
      <c r="L87"/>
    </row>
    <row r="88" ht="14.25" spans="1:12">
      <c r="A88"/>
      <c r="B88"/>
      <c r="C88"/>
      <c r="D88"/>
      <c r="E88"/>
      <c r="F88"/>
      <c r="G88"/>
      <c r="H88"/>
      <c r="I88"/>
      <c r="J88"/>
      <c r="K88"/>
      <c r="L88"/>
    </row>
    <row r="89" ht="14.25" spans="1:12">
      <c r="A89"/>
      <c r="B89"/>
      <c r="C89"/>
      <c r="D89"/>
      <c r="E89"/>
      <c r="F89"/>
      <c r="G89"/>
      <c r="H89"/>
      <c r="I89"/>
      <c r="J89"/>
      <c r="K89"/>
      <c r="L89"/>
    </row>
    <row r="90" ht="14.25" spans="1:12">
      <c r="A90"/>
      <c r="B90"/>
      <c r="C90"/>
      <c r="D90"/>
      <c r="E90"/>
      <c r="F90"/>
      <c r="G90"/>
      <c r="H90"/>
      <c r="I90"/>
      <c r="J90"/>
      <c r="K90"/>
      <c r="L90"/>
    </row>
    <row r="91" ht="14.25" spans="1:12">
      <c r="A91"/>
      <c r="B91"/>
      <c r="C91"/>
      <c r="D91"/>
      <c r="E91"/>
      <c r="F91"/>
      <c r="G91"/>
      <c r="H91"/>
      <c r="I91"/>
      <c r="J91"/>
      <c r="K91"/>
      <c r="L91"/>
    </row>
    <row r="92" ht="14.25" spans="1:12">
      <c r="A92"/>
      <c r="B92"/>
      <c r="C92"/>
      <c r="D92"/>
      <c r="E92"/>
      <c r="F92"/>
      <c r="G92"/>
      <c r="H92"/>
      <c r="I92"/>
      <c r="J92"/>
      <c r="K92"/>
      <c r="L92"/>
    </row>
    <row r="93" ht="14.25" spans="1:12">
      <c r="A93"/>
      <c r="B93"/>
      <c r="C93"/>
      <c r="D93"/>
      <c r="E93"/>
      <c r="F93"/>
      <c r="G93"/>
      <c r="H93"/>
      <c r="I93"/>
      <c r="J93"/>
      <c r="K93"/>
      <c r="L93"/>
    </row>
    <row r="94" ht="14.25" spans="1:12">
      <c r="A94"/>
      <c r="B94"/>
      <c r="C94"/>
      <c r="D94"/>
      <c r="E94"/>
      <c r="F94"/>
      <c r="G94"/>
      <c r="H94"/>
      <c r="I94"/>
      <c r="J94"/>
      <c r="K94"/>
      <c r="L94"/>
    </row>
    <row r="95" ht="14.25" spans="1:12">
      <c r="A95"/>
      <c r="B95"/>
      <c r="C95"/>
      <c r="D95"/>
      <c r="E95"/>
      <c r="F95"/>
      <c r="G95"/>
      <c r="H95"/>
      <c r="I95"/>
      <c r="J95"/>
      <c r="K95"/>
      <c r="L95"/>
    </row>
    <row r="96" ht="14.25" spans="1:12">
      <c r="A96"/>
      <c r="B96"/>
      <c r="C96"/>
      <c r="D96"/>
      <c r="E96"/>
      <c r="F96"/>
      <c r="G96"/>
      <c r="H96"/>
      <c r="I96"/>
      <c r="J96"/>
      <c r="K96"/>
      <c r="L96"/>
    </row>
    <row r="97" ht="14.25" spans="1:12">
      <c r="A97"/>
      <c r="B97"/>
      <c r="C97"/>
      <c r="D97"/>
      <c r="E97"/>
      <c r="F97"/>
      <c r="G97"/>
      <c r="H97"/>
      <c r="I97"/>
      <c r="J97"/>
      <c r="K97"/>
      <c r="L97"/>
    </row>
    <row r="98" ht="14.25" spans="1:12">
      <c r="A98"/>
      <c r="B98"/>
      <c r="C98"/>
      <c r="D98"/>
      <c r="E98"/>
      <c r="F98"/>
      <c r="G98"/>
      <c r="H98"/>
      <c r="I98"/>
      <c r="J98"/>
      <c r="K98"/>
      <c r="L98"/>
    </row>
  </sheetData>
  <autoFilter ref="B32:N63">
    <filterColumn colId="5">
      <customFilters>
        <customFilter operator="equal" val="二居室"/>
      </customFilters>
    </filterColumn>
    <extLst/>
  </autoFilter>
  <mergeCells count="26">
    <mergeCell ref="M2:M3"/>
    <mergeCell ref="M6:M7"/>
    <mergeCell ref="M14:M15"/>
    <mergeCell ref="M33:M37"/>
    <mergeCell ref="M38:M40"/>
    <mergeCell ref="M41:M42"/>
    <mergeCell ref="M43:M44"/>
    <mergeCell ref="M45:M47"/>
    <mergeCell ref="M48:M50"/>
    <mergeCell ref="M51:M53"/>
    <mergeCell ref="M54:M55"/>
    <mergeCell ref="M57:M58"/>
    <mergeCell ref="M59:M60"/>
    <mergeCell ref="M61:M63"/>
    <mergeCell ref="N2:N5"/>
    <mergeCell ref="N6:N9"/>
    <mergeCell ref="N10:N12"/>
    <mergeCell ref="N13:N16"/>
    <mergeCell ref="N20:N22"/>
    <mergeCell ref="N23:N25"/>
    <mergeCell ref="N26:N27"/>
    <mergeCell ref="N28:N29"/>
    <mergeCell ref="N33:N42"/>
    <mergeCell ref="N43:N50"/>
    <mergeCell ref="N51:N56"/>
    <mergeCell ref="N57:N6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theme="4" tint="0.599993896298105"/>
  </sheetPr>
  <dimension ref="A1:BF12"/>
  <sheetViews>
    <sheetView topLeftCell="A145" workbookViewId="0">
      <selection activeCell="A7" sqref="A7"/>
    </sheetView>
  </sheetViews>
  <sheetFormatPr defaultColWidth="9.125" defaultRowHeight="14.25"/>
  <cols>
    <col min="1" max="16384" width="9.125" style="62"/>
  </cols>
  <sheetData>
    <row r="1" spans="1:54">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c r="AX1" s="63">
        <v>44013.3338310185</v>
      </c>
      <c r="BB1" s="63">
        <v>43983.3338310185</v>
      </c>
    </row>
    <row r="2" spans="2:57">
      <c r="B2" s="62" t="s">
        <v>602</v>
      </c>
      <c r="C2" s="62" t="s">
        <v>603</v>
      </c>
      <c r="D2" s="62" t="s">
        <v>604</v>
      </c>
      <c r="E2" s="62" t="s">
        <v>159</v>
      </c>
      <c r="F2" s="62" t="s">
        <v>602</v>
      </c>
      <c r="G2" s="62" t="s">
        <v>603</v>
      </c>
      <c r="H2" s="62" t="s">
        <v>604</v>
      </c>
      <c r="I2" s="62" t="s">
        <v>159</v>
      </c>
      <c r="J2" s="62" t="s">
        <v>602</v>
      </c>
      <c r="K2" s="62" t="s">
        <v>603</v>
      </c>
      <c r="L2" s="62" t="s">
        <v>604</v>
      </c>
      <c r="M2" s="62" t="s">
        <v>159</v>
      </c>
      <c r="N2" s="62" t="s">
        <v>602</v>
      </c>
      <c r="O2" s="62" t="s">
        <v>603</v>
      </c>
      <c r="P2" s="62" t="s">
        <v>604</v>
      </c>
      <c r="Q2" s="62" t="s">
        <v>159</v>
      </c>
      <c r="R2" s="62" t="s">
        <v>602</v>
      </c>
      <c r="S2" s="62" t="s">
        <v>603</v>
      </c>
      <c r="T2" s="62" t="s">
        <v>604</v>
      </c>
      <c r="U2" s="62" t="s">
        <v>159</v>
      </c>
      <c r="V2" s="62" t="s">
        <v>602</v>
      </c>
      <c r="W2" s="62" t="s">
        <v>603</v>
      </c>
      <c r="X2" s="62" t="s">
        <v>604</v>
      </c>
      <c r="Y2" s="62" t="s">
        <v>159</v>
      </c>
      <c r="Z2" s="62" t="s">
        <v>602</v>
      </c>
      <c r="AA2" s="62" t="s">
        <v>603</v>
      </c>
      <c r="AB2" s="62" t="s">
        <v>604</v>
      </c>
      <c r="AC2" s="62" t="s">
        <v>159</v>
      </c>
      <c r="AD2" s="62" t="s">
        <v>602</v>
      </c>
      <c r="AE2" s="62" t="s">
        <v>603</v>
      </c>
      <c r="AF2" s="62" t="s">
        <v>604</v>
      </c>
      <c r="AG2" s="62" t="s">
        <v>159</v>
      </c>
      <c r="AH2" s="62" t="s">
        <v>602</v>
      </c>
      <c r="AI2" s="62" t="s">
        <v>603</v>
      </c>
      <c r="AJ2" s="62" t="s">
        <v>604</v>
      </c>
      <c r="AK2" s="62" t="s">
        <v>159</v>
      </c>
      <c r="AL2" s="62" t="s">
        <v>602</v>
      </c>
      <c r="AM2" s="62" t="s">
        <v>603</v>
      </c>
      <c r="AN2" s="62" t="s">
        <v>604</v>
      </c>
      <c r="AO2" s="62" t="s">
        <v>159</v>
      </c>
      <c r="AP2" s="62" t="s">
        <v>602</v>
      </c>
      <c r="AQ2" s="62" t="s">
        <v>603</v>
      </c>
      <c r="AR2" s="62" t="s">
        <v>604</v>
      </c>
      <c r="AS2" s="62" t="s">
        <v>159</v>
      </c>
      <c r="AT2" s="62" t="s">
        <v>602</v>
      </c>
      <c r="AU2" s="62" t="s">
        <v>603</v>
      </c>
      <c r="AV2" s="62" t="s">
        <v>604</v>
      </c>
      <c r="AW2" s="62" t="s">
        <v>159</v>
      </c>
      <c r="AX2" s="62" t="s">
        <v>602</v>
      </c>
      <c r="AY2" s="62" t="s">
        <v>603</v>
      </c>
      <c r="AZ2" s="62" t="s">
        <v>604</v>
      </c>
      <c r="BA2" s="62" t="s">
        <v>159</v>
      </c>
      <c r="BB2" s="62" t="s">
        <v>602</v>
      </c>
      <c r="BC2" s="62" t="s">
        <v>603</v>
      </c>
      <c r="BD2" s="62" t="s">
        <v>604</v>
      </c>
      <c r="BE2" s="62" t="s">
        <v>159</v>
      </c>
    </row>
    <row r="3" spans="1:49">
      <c r="A3" s="62" t="s">
        <v>605</v>
      </c>
      <c r="B3" s="62">
        <v>86</v>
      </c>
      <c r="C3" s="62">
        <v>31333</v>
      </c>
      <c r="D3" s="62">
        <v>47940</v>
      </c>
      <c r="E3" s="62" t="s">
        <v>606</v>
      </c>
      <c r="F3" s="62" t="s">
        <v>140</v>
      </c>
      <c r="G3" s="62" t="s">
        <v>140</v>
      </c>
      <c r="H3" s="62" t="s">
        <v>140</v>
      </c>
      <c r="I3" s="62" t="s">
        <v>140</v>
      </c>
      <c r="J3" s="62">
        <v>70.02</v>
      </c>
      <c r="K3" s="62">
        <v>30118</v>
      </c>
      <c r="L3" s="62">
        <v>45181</v>
      </c>
      <c r="M3" s="62" t="s">
        <v>269</v>
      </c>
      <c r="N3" s="62">
        <v>68.91</v>
      </c>
      <c r="O3" s="62">
        <v>30199</v>
      </c>
      <c r="P3" s="62">
        <v>42816</v>
      </c>
      <c r="Q3" s="62" t="s">
        <v>290</v>
      </c>
      <c r="R3" s="62">
        <v>61.03</v>
      </c>
      <c r="S3" s="62">
        <v>27952</v>
      </c>
      <c r="T3" s="62">
        <v>46853</v>
      </c>
      <c r="U3" s="62" t="s">
        <v>371</v>
      </c>
      <c r="V3" s="62">
        <v>61.28</v>
      </c>
      <c r="W3" s="62">
        <v>28453</v>
      </c>
      <c r="X3" s="62">
        <v>40816</v>
      </c>
      <c r="Y3" s="62" t="s">
        <v>607</v>
      </c>
      <c r="Z3" s="62">
        <v>63.7</v>
      </c>
      <c r="AA3" s="62">
        <v>29399</v>
      </c>
      <c r="AB3" s="62">
        <v>40610</v>
      </c>
      <c r="AC3" s="62" t="s">
        <v>608</v>
      </c>
      <c r="AD3" s="62">
        <v>64.77</v>
      </c>
      <c r="AE3" s="62">
        <v>29624</v>
      </c>
      <c r="AF3" s="62">
        <v>40618</v>
      </c>
      <c r="AG3" s="62" t="s">
        <v>188</v>
      </c>
      <c r="AH3" s="62">
        <v>66.8</v>
      </c>
      <c r="AI3" s="62">
        <v>30577</v>
      </c>
      <c r="AJ3" s="62">
        <v>40058</v>
      </c>
      <c r="AK3" s="62" t="s">
        <v>376</v>
      </c>
      <c r="AL3" s="62">
        <v>66.13</v>
      </c>
      <c r="AM3" s="62">
        <v>30012</v>
      </c>
      <c r="AN3" s="62">
        <v>39503</v>
      </c>
      <c r="AO3" s="62" t="s">
        <v>201</v>
      </c>
      <c r="AP3" s="62">
        <v>58.14</v>
      </c>
      <c r="AQ3" s="62">
        <v>27103</v>
      </c>
      <c r="AR3" s="62">
        <v>40064</v>
      </c>
      <c r="AS3" s="62" t="s">
        <v>609</v>
      </c>
      <c r="AT3" s="62">
        <v>63.18</v>
      </c>
      <c r="AU3" s="62">
        <v>29430</v>
      </c>
      <c r="AV3" s="62">
        <v>39317</v>
      </c>
      <c r="AW3" s="62" t="s">
        <v>382</v>
      </c>
    </row>
    <row r="4" spans="1:49">
      <c r="A4" s="62" t="s">
        <v>610</v>
      </c>
      <c r="B4" s="62">
        <v>56.72</v>
      </c>
      <c r="C4" s="62">
        <v>23333</v>
      </c>
      <c r="D4" s="62">
        <v>38897</v>
      </c>
      <c r="E4" s="62" t="s">
        <v>611</v>
      </c>
      <c r="F4" s="62">
        <v>57.91</v>
      </c>
      <c r="G4" s="62">
        <v>23574</v>
      </c>
      <c r="H4" s="62">
        <v>39143</v>
      </c>
      <c r="I4" s="62" t="s">
        <v>267</v>
      </c>
      <c r="J4" s="62">
        <v>58.26</v>
      </c>
      <c r="K4" s="62">
        <v>23522</v>
      </c>
      <c r="L4" s="62">
        <v>39534</v>
      </c>
      <c r="M4" s="62" t="s">
        <v>339</v>
      </c>
      <c r="N4" s="62">
        <v>60.11</v>
      </c>
      <c r="O4" s="62">
        <v>24589</v>
      </c>
      <c r="P4" s="62">
        <v>38529</v>
      </c>
      <c r="Q4" s="62" t="s">
        <v>612</v>
      </c>
      <c r="R4" s="62">
        <v>52.59</v>
      </c>
      <c r="S4" s="62">
        <v>21721</v>
      </c>
      <c r="T4" s="62">
        <v>38136</v>
      </c>
      <c r="U4" s="62" t="s">
        <v>166</v>
      </c>
      <c r="V4" s="62">
        <v>48.92</v>
      </c>
      <c r="W4" s="62">
        <v>20486</v>
      </c>
      <c r="X4" s="62">
        <v>37431</v>
      </c>
      <c r="Y4" s="62" t="s">
        <v>613</v>
      </c>
      <c r="Z4" s="62">
        <v>51.18</v>
      </c>
      <c r="AA4" s="62">
        <v>20892</v>
      </c>
      <c r="AB4" s="62">
        <v>37614</v>
      </c>
      <c r="AC4" s="62" t="s">
        <v>175</v>
      </c>
      <c r="AD4" s="62">
        <v>53.04</v>
      </c>
      <c r="AE4" s="62">
        <v>21283</v>
      </c>
      <c r="AF4" s="62">
        <v>37699</v>
      </c>
      <c r="AG4" s="62" t="s">
        <v>167</v>
      </c>
      <c r="AH4" s="62">
        <v>54.4</v>
      </c>
      <c r="AI4" s="62">
        <v>21500</v>
      </c>
      <c r="AJ4" s="62">
        <v>37228</v>
      </c>
      <c r="AK4" s="62" t="s">
        <v>614</v>
      </c>
      <c r="AL4" s="62">
        <v>56.54</v>
      </c>
      <c r="AM4" s="62">
        <v>20890</v>
      </c>
      <c r="AN4" s="62">
        <v>36959</v>
      </c>
      <c r="AO4" s="62" t="s">
        <v>615</v>
      </c>
      <c r="AP4" s="62">
        <v>52.44</v>
      </c>
      <c r="AQ4" s="62">
        <v>19858</v>
      </c>
      <c r="AR4" s="62">
        <v>36267</v>
      </c>
      <c r="AS4" s="62" t="s">
        <v>192</v>
      </c>
      <c r="AT4" s="62">
        <v>51.4</v>
      </c>
      <c r="AU4" s="62">
        <v>19847</v>
      </c>
      <c r="AV4" s="62">
        <v>36075</v>
      </c>
      <c r="AW4" s="62" t="s">
        <v>616</v>
      </c>
    </row>
    <row r="5" spans="1:49">
      <c r="A5" s="62" t="s">
        <v>617</v>
      </c>
      <c r="B5" s="62">
        <v>64.34</v>
      </c>
      <c r="C5" s="62">
        <v>19483</v>
      </c>
      <c r="D5" s="62">
        <v>43177</v>
      </c>
      <c r="E5" s="62" t="s">
        <v>331</v>
      </c>
      <c r="F5" s="62">
        <v>60.46</v>
      </c>
      <c r="G5" s="62">
        <v>20845</v>
      </c>
      <c r="H5" s="62">
        <v>43393</v>
      </c>
      <c r="I5" s="62" t="s">
        <v>618</v>
      </c>
      <c r="J5" s="62">
        <v>62.15</v>
      </c>
      <c r="K5" s="62">
        <v>21611</v>
      </c>
      <c r="L5" s="62">
        <v>43430</v>
      </c>
      <c r="M5" s="62" t="s">
        <v>619</v>
      </c>
      <c r="N5" s="62">
        <v>61.03</v>
      </c>
      <c r="O5" s="62">
        <v>21148</v>
      </c>
      <c r="P5" s="62">
        <v>42025</v>
      </c>
      <c r="Q5" s="62" t="s">
        <v>323</v>
      </c>
      <c r="R5" s="62">
        <v>58.5</v>
      </c>
      <c r="S5" s="62">
        <v>19827</v>
      </c>
      <c r="T5" s="62">
        <v>43065</v>
      </c>
      <c r="U5" s="62" t="s">
        <v>620</v>
      </c>
      <c r="V5" s="62">
        <v>54.29</v>
      </c>
      <c r="W5" s="62">
        <v>19618</v>
      </c>
      <c r="X5" s="62">
        <v>42242</v>
      </c>
      <c r="Y5" s="62" t="s">
        <v>621</v>
      </c>
      <c r="Z5" s="62">
        <v>56.25</v>
      </c>
      <c r="AA5" s="62">
        <v>19733</v>
      </c>
      <c r="AB5" s="62">
        <v>41242</v>
      </c>
      <c r="AC5" s="62" t="s">
        <v>316</v>
      </c>
      <c r="AD5" s="62">
        <v>56.54</v>
      </c>
      <c r="AE5" s="62">
        <v>19692</v>
      </c>
      <c r="AF5" s="62">
        <v>40526</v>
      </c>
      <c r="AG5" s="62" t="s">
        <v>622</v>
      </c>
      <c r="AH5" s="62">
        <v>53.8</v>
      </c>
      <c r="AI5" s="62">
        <v>18163</v>
      </c>
      <c r="AJ5" s="62">
        <v>40890</v>
      </c>
      <c r="AK5" s="62" t="s">
        <v>623</v>
      </c>
      <c r="AL5" s="62">
        <v>59.03</v>
      </c>
      <c r="AM5" s="62">
        <v>19013</v>
      </c>
      <c r="AN5" s="62">
        <v>39149</v>
      </c>
      <c r="AO5" s="62" t="s">
        <v>268</v>
      </c>
      <c r="AP5" s="62">
        <v>59.32</v>
      </c>
      <c r="AQ5" s="62">
        <v>19347</v>
      </c>
      <c r="AR5" s="62">
        <v>39244</v>
      </c>
      <c r="AS5" s="62" t="s">
        <v>195</v>
      </c>
      <c r="AT5" s="62">
        <v>57.46</v>
      </c>
      <c r="AU5" s="62">
        <v>19741</v>
      </c>
      <c r="AV5" s="62">
        <v>39207</v>
      </c>
      <c r="AW5" s="62" t="s">
        <v>624</v>
      </c>
    </row>
    <row r="6" s="64" customFormat="1" spans="1:58">
      <c r="A6" s="64" t="s">
        <v>625</v>
      </c>
      <c r="B6" s="64">
        <v>57.5</v>
      </c>
      <c r="C6" s="64">
        <v>11350</v>
      </c>
      <c r="D6" s="64">
        <v>45020</v>
      </c>
      <c r="E6" s="64" t="s">
        <v>626</v>
      </c>
      <c r="F6" s="64">
        <v>55.41</v>
      </c>
      <c r="G6" s="64">
        <v>10004</v>
      </c>
      <c r="H6" s="64">
        <v>38579</v>
      </c>
      <c r="I6" s="64" t="s">
        <v>627</v>
      </c>
      <c r="J6" s="64">
        <v>59.54</v>
      </c>
      <c r="K6" s="64">
        <v>10705</v>
      </c>
      <c r="L6" s="64">
        <v>39715</v>
      </c>
      <c r="M6" s="64" t="s">
        <v>628</v>
      </c>
      <c r="N6" s="64">
        <v>57.22</v>
      </c>
      <c r="O6" s="64">
        <v>11131</v>
      </c>
      <c r="P6" s="64">
        <v>36388</v>
      </c>
      <c r="Q6" s="64" t="s">
        <v>629</v>
      </c>
      <c r="R6" s="64">
        <v>48.39</v>
      </c>
      <c r="S6" s="64">
        <v>13165</v>
      </c>
      <c r="T6" s="64">
        <v>36159</v>
      </c>
      <c r="U6" s="64" t="s">
        <v>630</v>
      </c>
      <c r="V6" s="64">
        <v>45.18</v>
      </c>
      <c r="W6" s="64">
        <v>12200</v>
      </c>
      <c r="X6" s="64">
        <v>34923</v>
      </c>
      <c r="Y6" s="64" t="s">
        <v>386</v>
      </c>
      <c r="Z6" s="64">
        <v>43.48</v>
      </c>
      <c r="AA6" s="64">
        <v>10935</v>
      </c>
      <c r="AB6" s="64">
        <v>34577</v>
      </c>
      <c r="AC6" s="64" t="s">
        <v>297</v>
      </c>
      <c r="AD6" s="64">
        <v>45.8</v>
      </c>
      <c r="AE6" s="64">
        <v>11182</v>
      </c>
      <c r="AF6" s="64">
        <v>37534</v>
      </c>
      <c r="AG6" s="64" t="s">
        <v>631</v>
      </c>
      <c r="AH6" s="64">
        <v>46.67</v>
      </c>
      <c r="AI6" s="64">
        <v>11732</v>
      </c>
      <c r="AJ6" s="64">
        <v>37604</v>
      </c>
      <c r="AK6" s="64" t="s">
        <v>389</v>
      </c>
      <c r="AL6" s="64">
        <v>44.24</v>
      </c>
      <c r="AM6" s="64">
        <v>11484</v>
      </c>
      <c r="AN6" s="64">
        <v>57934</v>
      </c>
      <c r="AO6" s="64" t="s">
        <v>632</v>
      </c>
      <c r="AP6" s="64">
        <v>45.4</v>
      </c>
      <c r="AQ6" s="64">
        <v>11407</v>
      </c>
      <c r="AR6" s="64">
        <v>54801</v>
      </c>
      <c r="AS6" s="64" t="s">
        <v>633</v>
      </c>
      <c r="AT6" s="64">
        <v>48.14</v>
      </c>
      <c r="AU6" s="64">
        <v>13019</v>
      </c>
      <c r="AV6" s="64">
        <v>46944</v>
      </c>
      <c r="AW6" s="64" t="s">
        <v>634</v>
      </c>
      <c r="AX6" s="62">
        <v>50.61</v>
      </c>
      <c r="AY6" s="62">
        <v>13108</v>
      </c>
      <c r="AZ6" s="62">
        <v>46037</v>
      </c>
      <c r="BA6" s="62" t="s">
        <v>635</v>
      </c>
      <c r="BB6" s="62">
        <v>49.6</v>
      </c>
      <c r="BC6" s="62">
        <v>13694</v>
      </c>
      <c r="BD6" s="62">
        <v>46787</v>
      </c>
      <c r="BE6" s="62" t="s">
        <v>636</v>
      </c>
      <c r="BF6" s="62"/>
    </row>
    <row r="7" s="64" customFormat="1" spans="1:57">
      <c r="A7" s="64" t="s">
        <v>637</v>
      </c>
      <c r="B7" s="64">
        <v>55.9</v>
      </c>
      <c r="C7" s="64">
        <v>7574</v>
      </c>
      <c r="D7" s="64">
        <v>43078</v>
      </c>
      <c r="E7" s="64" t="s">
        <v>400</v>
      </c>
      <c r="F7" s="64">
        <v>56.78</v>
      </c>
      <c r="G7" s="64">
        <v>8162</v>
      </c>
      <c r="H7" s="64">
        <v>42579</v>
      </c>
      <c r="I7" s="64" t="s">
        <v>638</v>
      </c>
      <c r="J7" s="64">
        <v>56.68</v>
      </c>
      <c r="K7" s="64">
        <v>7641</v>
      </c>
      <c r="L7" s="64">
        <v>42271</v>
      </c>
      <c r="M7" s="64" t="s">
        <v>223</v>
      </c>
      <c r="N7" s="64">
        <v>56.27</v>
      </c>
      <c r="O7" s="64">
        <v>7251</v>
      </c>
      <c r="P7" s="64">
        <v>41930</v>
      </c>
      <c r="Q7" s="64" t="s">
        <v>223</v>
      </c>
      <c r="R7" s="64">
        <v>53.46</v>
      </c>
      <c r="S7" s="64">
        <v>7271</v>
      </c>
      <c r="T7" s="64">
        <v>41839</v>
      </c>
      <c r="U7" s="64" t="s">
        <v>626</v>
      </c>
      <c r="V7" s="64">
        <v>52.56</v>
      </c>
      <c r="W7" s="64">
        <v>7777</v>
      </c>
      <c r="X7" s="64">
        <v>41593</v>
      </c>
      <c r="Y7" s="64" t="s">
        <v>639</v>
      </c>
      <c r="Z7" s="64">
        <v>52.16</v>
      </c>
      <c r="AA7" s="64">
        <v>7450</v>
      </c>
      <c r="AB7" s="64">
        <v>41658</v>
      </c>
      <c r="AC7" s="64" t="s">
        <v>177</v>
      </c>
      <c r="AD7" s="64">
        <v>52.4</v>
      </c>
      <c r="AE7" s="64">
        <v>7620</v>
      </c>
      <c r="AF7" s="64">
        <v>41479</v>
      </c>
      <c r="AG7" s="64" t="s">
        <v>639</v>
      </c>
      <c r="AH7" s="64">
        <v>54.93</v>
      </c>
      <c r="AI7" s="64">
        <v>7723</v>
      </c>
      <c r="AJ7" s="64">
        <v>41541</v>
      </c>
      <c r="AK7" s="64" t="s">
        <v>640</v>
      </c>
      <c r="AL7" s="64">
        <v>57.5</v>
      </c>
      <c r="AM7" s="64">
        <v>7955</v>
      </c>
      <c r="AN7" s="64">
        <v>41557</v>
      </c>
      <c r="AO7" s="64" t="s">
        <v>369</v>
      </c>
      <c r="AP7" s="64">
        <v>55.74</v>
      </c>
      <c r="AQ7" s="64">
        <v>7945</v>
      </c>
      <c r="AR7" s="64">
        <v>41814</v>
      </c>
      <c r="AS7" s="64" t="s">
        <v>641</v>
      </c>
      <c r="AT7" s="64">
        <v>53.77</v>
      </c>
      <c r="AU7" s="64">
        <v>7153</v>
      </c>
      <c r="AV7" s="64">
        <v>41475</v>
      </c>
      <c r="AW7" s="64" t="s">
        <v>216</v>
      </c>
      <c r="AX7" s="62">
        <v>53.46</v>
      </c>
      <c r="AY7" s="62">
        <v>6808</v>
      </c>
      <c r="AZ7" s="62">
        <v>40798</v>
      </c>
      <c r="BA7" s="62" t="s">
        <v>190</v>
      </c>
      <c r="BB7" s="62">
        <v>54.56</v>
      </c>
      <c r="BC7" s="62">
        <v>7368</v>
      </c>
      <c r="BD7" s="62">
        <v>40672</v>
      </c>
      <c r="BE7" s="62" t="s">
        <v>223</v>
      </c>
    </row>
    <row r="8" spans="1:49">
      <c r="A8" s="62" t="s">
        <v>642</v>
      </c>
      <c r="B8" s="62">
        <v>46.42</v>
      </c>
      <c r="C8" s="62">
        <v>4939</v>
      </c>
      <c r="D8" s="62">
        <v>33070</v>
      </c>
      <c r="E8" s="62" t="s">
        <v>314</v>
      </c>
      <c r="F8" s="62">
        <v>42.73</v>
      </c>
      <c r="G8" s="62">
        <v>4760</v>
      </c>
      <c r="H8" s="62">
        <v>32925</v>
      </c>
      <c r="I8" s="62" t="s">
        <v>400</v>
      </c>
      <c r="J8" s="62">
        <v>41.42</v>
      </c>
      <c r="K8" s="62">
        <v>4171</v>
      </c>
      <c r="L8" s="62">
        <v>33128</v>
      </c>
      <c r="M8" s="62" t="s">
        <v>643</v>
      </c>
      <c r="N8" s="62">
        <v>41.21</v>
      </c>
      <c r="O8" s="62">
        <v>3520</v>
      </c>
      <c r="P8" s="62">
        <v>33005</v>
      </c>
      <c r="Q8" s="62" t="s">
        <v>644</v>
      </c>
      <c r="R8" s="62">
        <v>47.85</v>
      </c>
      <c r="S8" s="62">
        <v>3236</v>
      </c>
      <c r="T8" s="62">
        <v>32676</v>
      </c>
      <c r="U8" s="62" t="s">
        <v>624</v>
      </c>
      <c r="V8" s="62">
        <v>40.58</v>
      </c>
      <c r="W8" s="62">
        <v>3276</v>
      </c>
      <c r="X8" s="62">
        <v>34885</v>
      </c>
      <c r="Y8" s="62" t="s">
        <v>645</v>
      </c>
      <c r="Z8" s="62" t="s">
        <v>140</v>
      </c>
      <c r="AA8" s="62" t="s">
        <v>140</v>
      </c>
      <c r="AB8" s="62" t="s">
        <v>140</v>
      </c>
      <c r="AC8" s="62" t="s">
        <v>140</v>
      </c>
      <c r="AD8" s="62">
        <v>39.93</v>
      </c>
      <c r="AE8" s="62">
        <v>4189</v>
      </c>
      <c r="AF8" s="62">
        <v>31374</v>
      </c>
      <c r="AG8" s="62" t="s">
        <v>646</v>
      </c>
      <c r="AH8" s="62">
        <v>40.49</v>
      </c>
      <c r="AI8" s="62">
        <v>4137</v>
      </c>
      <c r="AJ8" s="62">
        <v>29754</v>
      </c>
      <c r="AK8" s="62" t="s">
        <v>175</v>
      </c>
      <c r="AL8" s="62">
        <v>40.92</v>
      </c>
      <c r="AM8" s="62">
        <v>3533</v>
      </c>
      <c r="AN8" s="62">
        <v>29381</v>
      </c>
      <c r="AO8" s="62" t="s">
        <v>307</v>
      </c>
      <c r="AP8" s="62">
        <v>44.21</v>
      </c>
      <c r="AQ8" s="62">
        <v>4244</v>
      </c>
      <c r="AR8" s="62">
        <v>30375</v>
      </c>
      <c r="AS8" s="62" t="s">
        <v>272</v>
      </c>
      <c r="AT8" s="62">
        <v>56.91</v>
      </c>
      <c r="AU8" s="62">
        <v>4767</v>
      </c>
      <c r="AV8" s="62">
        <v>31684</v>
      </c>
      <c r="AW8" s="62" t="s">
        <v>647</v>
      </c>
    </row>
    <row r="9" s="64" customFormat="1" spans="1:57">
      <c r="A9" s="64" t="s">
        <v>648</v>
      </c>
      <c r="B9" s="64">
        <v>43.85</v>
      </c>
      <c r="C9" s="64">
        <v>4429</v>
      </c>
      <c r="D9" s="64">
        <v>33393</v>
      </c>
      <c r="E9" s="64" t="s">
        <v>649</v>
      </c>
      <c r="F9" s="64">
        <v>42.73</v>
      </c>
      <c r="G9" s="64">
        <v>4935</v>
      </c>
      <c r="H9" s="64">
        <v>31680</v>
      </c>
      <c r="I9" s="64" t="s">
        <v>321</v>
      </c>
      <c r="J9" s="64">
        <v>44.99</v>
      </c>
      <c r="K9" s="64">
        <v>4510</v>
      </c>
      <c r="L9" s="64">
        <v>32052</v>
      </c>
      <c r="M9" s="64" t="s">
        <v>314</v>
      </c>
      <c r="N9" s="64">
        <v>43.91</v>
      </c>
      <c r="O9" s="64">
        <v>4266</v>
      </c>
      <c r="P9" s="64">
        <v>31119</v>
      </c>
      <c r="Q9" s="64" t="s">
        <v>325</v>
      </c>
      <c r="R9" s="64">
        <v>41.05</v>
      </c>
      <c r="S9" s="64">
        <v>4941</v>
      </c>
      <c r="T9" s="64">
        <v>30019</v>
      </c>
      <c r="U9" s="64" t="s">
        <v>650</v>
      </c>
      <c r="V9" s="64">
        <v>40.73</v>
      </c>
      <c r="W9" s="64">
        <v>4815</v>
      </c>
      <c r="X9" s="64">
        <v>29449</v>
      </c>
      <c r="Y9" s="64" t="s">
        <v>252</v>
      </c>
      <c r="Z9" s="64">
        <v>40.65</v>
      </c>
      <c r="AA9" s="64">
        <v>5175</v>
      </c>
      <c r="AB9" s="64">
        <v>30578</v>
      </c>
      <c r="AC9" s="64" t="s">
        <v>219</v>
      </c>
      <c r="AD9" s="64">
        <v>41.84</v>
      </c>
      <c r="AE9" s="64">
        <v>5587</v>
      </c>
      <c r="AF9" s="64">
        <v>30252</v>
      </c>
      <c r="AG9" s="64" t="s">
        <v>252</v>
      </c>
      <c r="AH9" s="64">
        <v>41.41</v>
      </c>
      <c r="AI9" s="64">
        <v>4870</v>
      </c>
      <c r="AJ9" s="64">
        <v>29941</v>
      </c>
      <c r="AK9" s="64" t="s">
        <v>252</v>
      </c>
      <c r="AL9" s="64">
        <v>39.3</v>
      </c>
      <c r="AM9" s="64">
        <v>5182</v>
      </c>
      <c r="AN9" s="64">
        <v>29775</v>
      </c>
      <c r="AO9" s="64" t="s">
        <v>221</v>
      </c>
      <c r="AP9" s="64">
        <v>41.23</v>
      </c>
      <c r="AQ9" s="64">
        <v>4915</v>
      </c>
      <c r="AR9" s="64">
        <v>29761</v>
      </c>
      <c r="AS9" s="64" t="s">
        <v>651</v>
      </c>
      <c r="AT9" s="64">
        <v>41.63</v>
      </c>
      <c r="AU9" s="64">
        <v>5060</v>
      </c>
      <c r="AV9" s="64">
        <v>27546</v>
      </c>
      <c r="AW9" s="64" t="s">
        <v>195</v>
      </c>
      <c r="AX9" s="62">
        <v>41.17</v>
      </c>
      <c r="AY9" s="62">
        <v>4782</v>
      </c>
      <c r="AZ9" s="62">
        <v>27560</v>
      </c>
      <c r="BA9" s="62" t="s">
        <v>652</v>
      </c>
      <c r="BB9" s="62">
        <v>41.45</v>
      </c>
      <c r="BC9" s="62">
        <v>4674</v>
      </c>
      <c r="BD9" s="62">
        <v>26815</v>
      </c>
      <c r="BE9" s="62" t="s">
        <v>351</v>
      </c>
    </row>
    <row r="10" s="64" customFormat="1" spans="1:57">
      <c r="A10" s="64" t="s">
        <v>653</v>
      </c>
      <c r="B10" s="64">
        <v>45.24</v>
      </c>
      <c r="C10" s="64">
        <v>3871</v>
      </c>
      <c r="D10" s="64">
        <v>30741</v>
      </c>
      <c r="E10" s="64" t="s">
        <v>654</v>
      </c>
      <c r="F10" s="64">
        <v>45.62</v>
      </c>
      <c r="G10" s="64">
        <v>3540</v>
      </c>
      <c r="H10" s="64">
        <v>30546</v>
      </c>
      <c r="I10" s="64" t="s">
        <v>652</v>
      </c>
      <c r="J10" s="64">
        <v>43.5</v>
      </c>
      <c r="K10" s="64">
        <v>3462</v>
      </c>
      <c r="L10" s="64">
        <v>30524</v>
      </c>
      <c r="M10" s="64" t="s">
        <v>616</v>
      </c>
      <c r="N10" s="64">
        <v>43.27</v>
      </c>
      <c r="O10" s="64">
        <v>3295</v>
      </c>
      <c r="P10" s="64">
        <v>30426</v>
      </c>
      <c r="Q10" s="64" t="s">
        <v>194</v>
      </c>
      <c r="R10" s="64">
        <v>41.99</v>
      </c>
      <c r="S10" s="64">
        <v>3321</v>
      </c>
      <c r="T10" s="64">
        <v>29047</v>
      </c>
      <c r="U10" s="64" t="s">
        <v>192</v>
      </c>
      <c r="V10" s="64">
        <v>40.94</v>
      </c>
      <c r="W10" s="64">
        <v>3341</v>
      </c>
      <c r="X10" s="64">
        <v>28354</v>
      </c>
      <c r="Y10" s="64" t="s">
        <v>396</v>
      </c>
      <c r="Z10" s="64">
        <v>42.1</v>
      </c>
      <c r="AA10" s="64">
        <v>3137</v>
      </c>
      <c r="AB10" s="64">
        <v>26961</v>
      </c>
      <c r="AC10" s="64" t="s">
        <v>612</v>
      </c>
      <c r="AD10" s="64">
        <v>41.41</v>
      </c>
      <c r="AE10" s="64">
        <v>3104</v>
      </c>
      <c r="AF10" s="64">
        <v>28226</v>
      </c>
      <c r="AG10" s="64" t="s">
        <v>271</v>
      </c>
      <c r="AH10" s="64">
        <v>40.91</v>
      </c>
      <c r="AI10" s="64">
        <v>2930</v>
      </c>
      <c r="AJ10" s="64">
        <v>26182</v>
      </c>
      <c r="AK10" s="64" t="s">
        <v>341</v>
      </c>
      <c r="AL10" s="64">
        <v>41.89</v>
      </c>
      <c r="AM10" s="64">
        <v>3120</v>
      </c>
      <c r="AN10" s="64">
        <v>27345</v>
      </c>
      <c r="AO10" s="64" t="s">
        <v>270</v>
      </c>
      <c r="AP10" s="64">
        <v>43.17</v>
      </c>
      <c r="AQ10" s="64">
        <v>3202</v>
      </c>
      <c r="AR10" s="64">
        <v>27684</v>
      </c>
      <c r="AS10" s="64" t="s">
        <v>333</v>
      </c>
      <c r="AT10" s="64">
        <v>42.61</v>
      </c>
      <c r="AU10" s="64">
        <v>3480</v>
      </c>
      <c r="AV10" s="64">
        <v>27295</v>
      </c>
      <c r="AW10" s="64" t="s">
        <v>612</v>
      </c>
      <c r="AX10" s="62">
        <v>41.46</v>
      </c>
      <c r="AY10" s="62">
        <v>3299</v>
      </c>
      <c r="AZ10" s="62">
        <v>25858</v>
      </c>
      <c r="BA10" s="62" t="s">
        <v>347</v>
      </c>
      <c r="BB10" s="62">
        <v>42.15</v>
      </c>
      <c r="BC10" s="62">
        <v>3382</v>
      </c>
      <c r="BD10" s="62">
        <v>26875</v>
      </c>
      <c r="BE10" s="62" t="s">
        <v>608</v>
      </c>
    </row>
    <row r="11" spans="1:49">
      <c r="A11" s="62" t="s">
        <v>655</v>
      </c>
      <c r="B11" s="62">
        <v>40.46</v>
      </c>
      <c r="C11" s="62">
        <v>3859</v>
      </c>
      <c r="D11" s="62">
        <v>35509</v>
      </c>
      <c r="E11" s="62" t="s">
        <v>656</v>
      </c>
      <c r="F11" s="62">
        <v>41.08</v>
      </c>
      <c r="G11" s="62">
        <v>3359</v>
      </c>
      <c r="H11" s="62">
        <v>35643</v>
      </c>
      <c r="I11" s="62" t="s">
        <v>657</v>
      </c>
      <c r="J11" s="62">
        <v>41.75</v>
      </c>
      <c r="K11" s="62">
        <v>3354</v>
      </c>
      <c r="L11" s="62">
        <v>35946</v>
      </c>
      <c r="M11" s="62" t="s">
        <v>658</v>
      </c>
      <c r="N11" s="62">
        <v>40.25</v>
      </c>
      <c r="O11" s="62">
        <v>3657</v>
      </c>
      <c r="P11" s="62">
        <v>36151</v>
      </c>
      <c r="Q11" s="62" t="s">
        <v>659</v>
      </c>
      <c r="R11" s="62">
        <v>40.52</v>
      </c>
      <c r="S11" s="62">
        <v>3813</v>
      </c>
      <c r="T11" s="62">
        <v>33693</v>
      </c>
      <c r="U11" s="62" t="s">
        <v>660</v>
      </c>
      <c r="V11" s="62">
        <v>40.26</v>
      </c>
      <c r="W11" s="62">
        <v>3883</v>
      </c>
      <c r="X11" s="62">
        <v>33622</v>
      </c>
      <c r="Y11" s="62" t="s">
        <v>661</v>
      </c>
      <c r="Z11" s="62">
        <v>41.1</v>
      </c>
      <c r="AA11" s="62">
        <v>3579</v>
      </c>
      <c r="AB11" s="62">
        <v>33289</v>
      </c>
      <c r="AC11" s="62" t="s">
        <v>662</v>
      </c>
      <c r="AD11" s="62">
        <v>39.98</v>
      </c>
      <c r="AE11" s="62">
        <v>3464</v>
      </c>
      <c r="AF11" s="62">
        <v>33495</v>
      </c>
      <c r="AG11" s="62" t="s">
        <v>218</v>
      </c>
      <c r="AH11" s="62">
        <v>41.92</v>
      </c>
      <c r="AI11" s="62">
        <v>3730</v>
      </c>
      <c r="AJ11" s="62">
        <v>32930</v>
      </c>
      <c r="AK11" s="62" t="s">
        <v>646</v>
      </c>
      <c r="AL11" s="62">
        <v>40.68</v>
      </c>
      <c r="AM11" s="62">
        <v>3608</v>
      </c>
      <c r="AN11" s="62">
        <v>34330</v>
      </c>
      <c r="AO11" s="62" t="s">
        <v>663</v>
      </c>
      <c r="AP11" s="62">
        <v>45.87</v>
      </c>
      <c r="AQ11" s="62">
        <v>3895</v>
      </c>
      <c r="AR11" s="62">
        <v>33203</v>
      </c>
      <c r="AS11" s="62" t="s">
        <v>252</v>
      </c>
      <c r="AT11" s="62">
        <v>39.68</v>
      </c>
      <c r="AU11" s="62">
        <v>3556</v>
      </c>
      <c r="AV11" s="62">
        <v>33544</v>
      </c>
      <c r="AW11" s="62" t="s">
        <v>664</v>
      </c>
    </row>
    <row r="12" spans="1:49">
      <c r="A12" s="62" t="s">
        <v>665</v>
      </c>
      <c r="B12" s="62">
        <v>38.54</v>
      </c>
      <c r="C12" s="62">
        <v>2590</v>
      </c>
      <c r="D12" s="62">
        <v>27943</v>
      </c>
      <c r="E12" s="62" t="s">
        <v>166</v>
      </c>
      <c r="F12" s="62" t="s">
        <v>140</v>
      </c>
      <c r="G12" s="62" t="s">
        <v>140</v>
      </c>
      <c r="H12" s="62" t="s">
        <v>140</v>
      </c>
      <c r="I12" s="62" t="s">
        <v>140</v>
      </c>
      <c r="J12" s="62">
        <v>37.75</v>
      </c>
      <c r="K12" s="62">
        <v>2379</v>
      </c>
      <c r="L12" s="62">
        <v>27852</v>
      </c>
      <c r="M12" s="62" t="s">
        <v>666</v>
      </c>
      <c r="N12" s="62">
        <v>39.41</v>
      </c>
      <c r="O12" s="62">
        <v>3521</v>
      </c>
      <c r="P12" s="62">
        <v>27606</v>
      </c>
      <c r="Q12" s="62" t="s">
        <v>185</v>
      </c>
      <c r="R12" s="62">
        <v>36.63</v>
      </c>
      <c r="S12" s="62">
        <v>2200</v>
      </c>
      <c r="T12" s="62">
        <v>28809</v>
      </c>
      <c r="U12" s="62" t="s">
        <v>667</v>
      </c>
      <c r="V12" s="62">
        <v>39.56</v>
      </c>
      <c r="W12" s="62">
        <v>2378</v>
      </c>
      <c r="X12" s="62">
        <v>30083</v>
      </c>
      <c r="Y12" s="62" t="s">
        <v>623</v>
      </c>
      <c r="Z12" s="62">
        <v>39.12</v>
      </c>
      <c r="AA12" s="62">
        <v>2480</v>
      </c>
      <c r="AB12" s="62">
        <v>28033</v>
      </c>
      <c r="AC12" s="62" t="s">
        <v>622</v>
      </c>
      <c r="AD12" s="62">
        <v>38.26</v>
      </c>
      <c r="AE12" s="62">
        <v>2337</v>
      </c>
      <c r="AF12" s="62">
        <v>29076</v>
      </c>
      <c r="AG12" s="62" t="s">
        <v>668</v>
      </c>
      <c r="AH12" s="62">
        <v>39.9</v>
      </c>
      <c r="AI12" s="62">
        <v>2439</v>
      </c>
      <c r="AJ12" s="62">
        <v>26900</v>
      </c>
      <c r="AK12" s="62" t="s">
        <v>332</v>
      </c>
      <c r="AL12" s="62">
        <v>43.11</v>
      </c>
      <c r="AM12" s="62">
        <v>2649</v>
      </c>
      <c r="AN12" s="62">
        <v>27235</v>
      </c>
      <c r="AO12" s="62" t="s">
        <v>204</v>
      </c>
      <c r="AP12" s="62">
        <v>37.38</v>
      </c>
      <c r="AQ12" s="62">
        <v>2423</v>
      </c>
      <c r="AR12" s="62">
        <v>26702</v>
      </c>
      <c r="AS12" s="62" t="s">
        <v>309</v>
      </c>
      <c r="AT12" s="62" t="s">
        <v>140</v>
      </c>
      <c r="AU12" s="62" t="s">
        <v>140</v>
      </c>
      <c r="AV12" s="62" t="s">
        <v>140</v>
      </c>
      <c r="AW12" s="62" t="s">
        <v>140</v>
      </c>
    </row>
  </sheetData>
  <mergeCells count="15">
    <mergeCell ref="B1:E1"/>
    <mergeCell ref="F1:I1"/>
    <mergeCell ref="J1:M1"/>
    <mergeCell ref="N1:Q1"/>
    <mergeCell ref="R1:U1"/>
    <mergeCell ref="V1:Y1"/>
    <mergeCell ref="Z1:AC1"/>
    <mergeCell ref="AD1:AG1"/>
    <mergeCell ref="AH1:AK1"/>
    <mergeCell ref="AL1:AO1"/>
    <mergeCell ref="AP1:AS1"/>
    <mergeCell ref="AT1:AW1"/>
    <mergeCell ref="AX1:BA1"/>
    <mergeCell ref="BB1:BE1"/>
    <mergeCell ref="A1:A2"/>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theme="4" tint="0.599993896298105"/>
  </sheetPr>
  <dimension ref="A1:AW102"/>
  <sheetViews>
    <sheetView workbookViewId="0">
      <selection activeCell="A24" sqref="A24"/>
    </sheetView>
  </sheetViews>
  <sheetFormatPr defaultColWidth="8.875" defaultRowHeight="14.25"/>
  <cols>
    <col min="1" max="1" width="33.625" style="62" customWidth="1"/>
    <col min="2" max="13" width="20" style="62" customWidth="1"/>
    <col min="14" max="16384" width="8.875" style="62"/>
  </cols>
  <sheetData>
    <row r="1" spans="1:46">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row>
    <row r="2" spans="2:49">
      <c r="B2" s="62" t="s">
        <v>602</v>
      </c>
      <c r="C2" s="62" t="s">
        <v>603</v>
      </c>
      <c r="D2" s="62" t="s">
        <v>604</v>
      </c>
      <c r="E2" s="62" t="s">
        <v>159</v>
      </c>
      <c r="F2" s="62" t="s">
        <v>602</v>
      </c>
      <c r="G2" s="62" t="s">
        <v>603</v>
      </c>
      <c r="H2" s="62" t="s">
        <v>604</v>
      </c>
      <c r="I2" s="62" t="s">
        <v>159</v>
      </c>
      <c r="J2" s="62" t="s">
        <v>602</v>
      </c>
      <c r="K2" s="62" t="s">
        <v>603</v>
      </c>
      <c r="L2" s="62" t="s">
        <v>604</v>
      </c>
      <c r="M2" s="62" t="s">
        <v>159</v>
      </c>
      <c r="N2" s="62" t="s">
        <v>602</v>
      </c>
      <c r="O2" s="62" t="s">
        <v>603</v>
      </c>
      <c r="P2" s="62" t="s">
        <v>604</v>
      </c>
      <c r="Q2" s="62" t="s">
        <v>159</v>
      </c>
      <c r="R2" s="62" t="s">
        <v>602</v>
      </c>
      <c r="S2" s="62" t="s">
        <v>603</v>
      </c>
      <c r="T2" s="62" t="s">
        <v>604</v>
      </c>
      <c r="U2" s="62" t="s">
        <v>159</v>
      </c>
      <c r="V2" s="62" t="s">
        <v>602</v>
      </c>
      <c r="W2" s="62" t="s">
        <v>603</v>
      </c>
      <c r="X2" s="62" t="s">
        <v>604</v>
      </c>
      <c r="Y2" s="62" t="s">
        <v>159</v>
      </c>
      <c r="Z2" s="62" t="s">
        <v>602</v>
      </c>
      <c r="AA2" s="62" t="s">
        <v>603</v>
      </c>
      <c r="AB2" s="62" t="s">
        <v>604</v>
      </c>
      <c r="AC2" s="62" t="s">
        <v>159</v>
      </c>
      <c r="AD2" s="62" t="s">
        <v>602</v>
      </c>
      <c r="AE2" s="62" t="s">
        <v>603</v>
      </c>
      <c r="AF2" s="62" t="s">
        <v>604</v>
      </c>
      <c r="AG2" s="62" t="s">
        <v>159</v>
      </c>
      <c r="AH2" s="62" t="s">
        <v>602</v>
      </c>
      <c r="AI2" s="62" t="s">
        <v>603</v>
      </c>
      <c r="AJ2" s="62" t="s">
        <v>604</v>
      </c>
      <c r="AK2" s="62" t="s">
        <v>159</v>
      </c>
      <c r="AL2" s="62" t="s">
        <v>602</v>
      </c>
      <c r="AM2" s="62" t="s">
        <v>603</v>
      </c>
      <c r="AN2" s="62" t="s">
        <v>604</v>
      </c>
      <c r="AO2" s="62" t="s">
        <v>159</v>
      </c>
      <c r="AP2" s="62" t="s">
        <v>602</v>
      </c>
      <c r="AQ2" s="62" t="s">
        <v>603</v>
      </c>
      <c r="AR2" s="62" t="s">
        <v>604</v>
      </c>
      <c r="AS2" s="62" t="s">
        <v>159</v>
      </c>
      <c r="AT2" s="62" t="s">
        <v>602</v>
      </c>
      <c r="AU2" s="62" t="s">
        <v>603</v>
      </c>
      <c r="AV2" s="62" t="s">
        <v>604</v>
      </c>
      <c r="AW2" s="62" t="s">
        <v>159</v>
      </c>
    </row>
    <row r="3" spans="1:49">
      <c r="A3" s="62" t="s">
        <v>665</v>
      </c>
      <c r="B3" s="62">
        <v>38.54</v>
      </c>
      <c r="C3" s="62">
        <v>2590</v>
      </c>
      <c r="D3" s="62">
        <v>27943</v>
      </c>
      <c r="E3" s="62" t="s">
        <v>166</v>
      </c>
      <c r="F3" s="62" t="s">
        <v>140</v>
      </c>
      <c r="G3" s="62" t="s">
        <v>140</v>
      </c>
      <c r="H3" s="62" t="s">
        <v>140</v>
      </c>
      <c r="I3" s="62" t="s">
        <v>140</v>
      </c>
      <c r="J3" s="62">
        <v>37.75</v>
      </c>
      <c r="K3" s="62">
        <v>2379</v>
      </c>
      <c r="L3" s="62">
        <v>27852</v>
      </c>
      <c r="M3" s="62" t="s">
        <v>666</v>
      </c>
      <c r="N3" s="62">
        <v>39.41</v>
      </c>
      <c r="O3" s="62">
        <v>3521</v>
      </c>
      <c r="P3" s="62">
        <v>27606</v>
      </c>
      <c r="Q3" s="62" t="s">
        <v>185</v>
      </c>
      <c r="R3" s="62">
        <v>36.63</v>
      </c>
      <c r="S3" s="62">
        <v>2200</v>
      </c>
      <c r="T3" s="62">
        <v>28809</v>
      </c>
      <c r="U3" s="62" t="s">
        <v>667</v>
      </c>
      <c r="V3" s="62">
        <v>39.56</v>
      </c>
      <c r="W3" s="62">
        <v>2378</v>
      </c>
      <c r="X3" s="62">
        <v>30083</v>
      </c>
      <c r="Y3" s="62" t="s">
        <v>623</v>
      </c>
      <c r="Z3" s="62">
        <v>39.12</v>
      </c>
      <c r="AA3" s="62">
        <v>2480</v>
      </c>
      <c r="AB3" s="62">
        <v>28033</v>
      </c>
      <c r="AC3" s="62" t="s">
        <v>622</v>
      </c>
      <c r="AD3" s="62">
        <v>38.26</v>
      </c>
      <c r="AE3" s="62">
        <v>2337</v>
      </c>
      <c r="AF3" s="62">
        <v>29076</v>
      </c>
      <c r="AG3" s="62" t="s">
        <v>668</v>
      </c>
      <c r="AH3" s="62">
        <v>39.9</v>
      </c>
      <c r="AI3" s="62">
        <v>2439</v>
      </c>
      <c r="AJ3" s="62">
        <v>26900</v>
      </c>
      <c r="AK3" s="62" t="s">
        <v>332</v>
      </c>
      <c r="AL3" s="62">
        <v>43.11</v>
      </c>
      <c r="AM3" s="62">
        <v>2649</v>
      </c>
      <c r="AN3" s="62">
        <v>27235</v>
      </c>
      <c r="AO3" s="62" t="s">
        <v>204</v>
      </c>
      <c r="AP3" s="62">
        <v>37.38</v>
      </c>
      <c r="AQ3" s="62">
        <v>2423</v>
      </c>
      <c r="AR3" s="62">
        <v>26702</v>
      </c>
      <c r="AS3" s="62" t="s">
        <v>309</v>
      </c>
      <c r="AT3" s="62" t="s">
        <v>140</v>
      </c>
      <c r="AU3" s="62" t="s">
        <v>140</v>
      </c>
      <c r="AV3" s="62" t="s">
        <v>140</v>
      </c>
      <c r="AW3" s="62" t="s">
        <v>140</v>
      </c>
    </row>
    <row r="4" spans="1:49">
      <c r="A4" s="62" t="s">
        <v>655</v>
      </c>
      <c r="B4" s="62">
        <v>40.46</v>
      </c>
      <c r="C4" s="62">
        <v>3859</v>
      </c>
      <c r="D4" s="62">
        <v>35509</v>
      </c>
      <c r="E4" s="62" t="s">
        <v>656</v>
      </c>
      <c r="F4" s="62">
        <v>41.08</v>
      </c>
      <c r="G4" s="62">
        <v>3359</v>
      </c>
      <c r="H4" s="62">
        <v>35643</v>
      </c>
      <c r="I4" s="62" t="s">
        <v>657</v>
      </c>
      <c r="J4" s="62">
        <v>41.75</v>
      </c>
      <c r="K4" s="62">
        <v>3354</v>
      </c>
      <c r="L4" s="62">
        <v>35946</v>
      </c>
      <c r="M4" s="62" t="s">
        <v>658</v>
      </c>
      <c r="N4" s="62">
        <v>40.25</v>
      </c>
      <c r="O4" s="62">
        <v>3657</v>
      </c>
      <c r="P4" s="62">
        <v>36151</v>
      </c>
      <c r="Q4" s="62" t="s">
        <v>659</v>
      </c>
      <c r="R4" s="62">
        <v>40.52</v>
      </c>
      <c r="S4" s="62">
        <v>3813</v>
      </c>
      <c r="T4" s="62">
        <v>33693</v>
      </c>
      <c r="U4" s="62" t="s">
        <v>660</v>
      </c>
      <c r="V4" s="62">
        <v>40.26</v>
      </c>
      <c r="W4" s="62">
        <v>3883</v>
      </c>
      <c r="X4" s="62">
        <v>33622</v>
      </c>
      <c r="Y4" s="62" t="s">
        <v>661</v>
      </c>
      <c r="Z4" s="62">
        <v>41.1</v>
      </c>
      <c r="AA4" s="62">
        <v>3579</v>
      </c>
      <c r="AB4" s="62">
        <v>33289</v>
      </c>
      <c r="AC4" s="62" t="s">
        <v>662</v>
      </c>
      <c r="AD4" s="62">
        <v>39.98</v>
      </c>
      <c r="AE4" s="62">
        <v>3464</v>
      </c>
      <c r="AF4" s="62">
        <v>33495</v>
      </c>
      <c r="AG4" s="62" t="s">
        <v>218</v>
      </c>
      <c r="AH4" s="62">
        <v>41.92</v>
      </c>
      <c r="AI4" s="62">
        <v>3730</v>
      </c>
      <c r="AJ4" s="62">
        <v>32930</v>
      </c>
      <c r="AK4" s="62" t="s">
        <v>646</v>
      </c>
      <c r="AL4" s="62">
        <v>40.68</v>
      </c>
      <c r="AM4" s="62">
        <v>3608</v>
      </c>
      <c r="AN4" s="62">
        <v>34330</v>
      </c>
      <c r="AO4" s="62" t="s">
        <v>663</v>
      </c>
      <c r="AP4" s="62">
        <v>45.87</v>
      </c>
      <c r="AQ4" s="62">
        <v>3895</v>
      </c>
      <c r="AR4" s="62">
        <v>33203</v>
      </c>
      <c r="AS4" s="62" t="s">
        <v>252</v>
      </c>
      <c r="AT4" s="62">
        <v>39.68</v>
      </c>
      <c r="AU4" s="62">
        <v>3556</v>
      </c>
      <c r="AV4" s="62">
        <v>33544</v>
      </c>
      <c r="AW4" s="62" t="s">
        <v>664</v>
      </c>
    </row>
    <row r="5" spans="1:49">
      <c r="A5" s="62" t="s">
        <v>669</v>
      </c>
      <c r="B5" s="62">
        <v>40.9</v>
      </c>
      <c r="C5" s="62">
        <v>3914</v>
      </c>
      <c r="D5" s="62">
        <v>27128</v>
      </c>
      <c r="E5" s="62" t="s">
        <v>268</v>
      </c>
      <c r="F5" s="62" t="s">
        <v>140</v>
      </c>
      <c r="G5" s="62" t="s">
        <v>140</v>
      </c>
      <c r="H5" s="62" t="s">
        <v>140</v>
      </c>
      <c r="I5" s="62" t="s">
        <v>140</v>
      </c>
      <c r="J5" s="62">
        <v>40.22</v>
      </c>
      <c r="K5" s="62">
        <v>3715</v>
      </c>
      <c r="L5" s="62">
        <v>26883</v>
      </c>
      <c r="M5" s="62" t="s">
        <v>670</v>
      </c>
      <c r="N5" s="62">
        <v>43.43</v>
      </c>
      <c r="O5" s="62">
        <v>3586</v>
      </c>
      <c r="P5" s="62">
        <v>26452</v>
      </c>
      <c r="Q5" s="62" t="s">
        <v>164</v>
      </c>
      <c r="R5" s="62" t="s">
        <v>140</v>
      </c>
      <c r="S5" s="62" t="s">
        <v>140</v>
      </c>
      <c r="T5" s="62" t="s">
        <v>140</v>
      </c>
      <c r="U5" s="62" t="s">
        <v>140</v>
      </c>
      <c r="V5" s="62" t="s">
        <v>140</v>
      </c>
      <c r="W5" s="62" t="s">
        <v>140</v>
      </c>
      <c r="X5" s="62" t="s">
        <v>140</v>
      </c>
      <c r="Y5" s="62" t="s">
        <v>140</v>
      </c>
      <c r="Z5" s="62">
        <v>39.86</v>
      </c>
      <c r="AA5" s="62">
        <v>3420</v>
      </c>
      <c r="AB5" s="62">
        <v>27330</v>
      </c>
      <c r="AC5" s="62" t="s">
        <v>611</v>
      </c>
      <c r="AD5" s="62">
        <v>36.93</v>
      </c>
      <c r="AE5" s="62">
        <v>3660</v>
      </c>
      <c r="AF5" s="62">
        <v>26903</v>
      </c>
      <c r="AG5" s="62" t="s">
        <v>671</v>
      </c>
      <c r="AH5" s="62">
        <v>40.16</v>
      </c>
      <c r="AI5" s="62">
        <v>3601</v>
      </c>
      <c r="AJ5" s="62">
        <v>27221</v>
      </c>
      <c r="AK5" s="62" t="s">
        <v>202</v>
      </c>
      <c r="AL5" s="62" t="s">
        <v>140</v>
      </c>
      <c r="AM5" s="62" t="s">
        <v>140</v>
      </c>
      <c r="AN5" s="62" t="s">
        <v>140</v>
      </c>
      <c r="AO5" s="62" t="s">
        <v>140</v>
      </c>
      <c r="AP5" s="62">
        <v>56.43</v>
      </c>
      <c r="AQ5" s="62">
        <v>3071</v>
      </c>
      <c r="AR5" s="62">
        <v>25593</v>
      </c>
      <c r="AS5" s="62" t="s">
        <v>672</v>
      </c>
      <c r="AT5" s="62" t="s">
        <v>140</v>
      </c>
      <c r="AU5" s="62" t="s">
        <v>140</v>
      </c>
      <c r="AV5" s="62" t="s">
        <v>140</v>
      </c>
      <c r="AW5" s="62" t="s">
        <v>140</v>
      </c>
    </row>
    <row r="6" spans="1:49">
      <c r="A6" s="62" t="s">
        <v>673</v>
      </c>
      <c r="B6" s="62">
        <v>41.65</v>
      </c>
      <c r="C6" s="62">
        <v>5983</v>
      </c>
      <c r="D6" s="62">
        <v>40348</v>
      </c>
      <c r="E6" s="62" t="s">
        <v>674</v>
      </c>
      <c r="F6" s="62" t="s">
        <v>140</v>
      </c>
      <c r="G6" s="62" t="s">
        <v>140</v>
      </c>
      <c r="H6" s="62" t="s">
        <v>140</v>
      </c>
      <c r="I6" s="62" t="s">
        <v>140</v>
      </c>
      <c r="J6" s="62" t="s">
        <v>140</v>
      </c>
      <c r="K6" s="62" t="s">
        <v>140</v>
      </c>
      <c r="L6" s="62" t="s">
        <v>140</v>
      </c>
      <c r="M6" s="62" t="s">
        <v>140</v>
      </c>
      <c r="N6" s="62">
        <v>40.47</v>
      </c>
      <c r="O6" s="62">
        <v>5041</v>
      </c>
      <c r="P6" s="62">
        <v>36841</v>
      </c>
      <c r="Q6" s="62" t="s">
        <v>675</v>
      </c>
      <c r="R6" s="62" t="s">
        <v>140</v>
      </c>
      <c r="S6" s="62" t="s">
        <v>140</v>
      </c>
      <c r="T6" s="62" t="s">
        <v>140</v>
      </c>
      <c r="U6" s="62" t="s">
        <v>140</v>
      </c>
      <c r="V6" s="62" t="s">
        <v>140</v>
      </c>
      <c r="W6" s="62" t="s">
        <v>140</v>
      </c>
      <c r="X6" s="62" t="s">
        <v>140</v>
      </c>
      <c r="Y6" s="62" t="s">
        <v>140</v>
      </c>
      <c r="Z6" s="62">
        <v>38.49</v>
      </c>
      <c r="AA6" s="62">
        <v>5413</v>
      </c>
      <c r="AB6" s="62">
        <v>34488</v>
      </c>
      <c r="AC6" s="62" t="s">
        <v>676</v>
      </c>
      <c r="AD6" s="62">
        <v>38.47</v>
      </c>
      <c r="AE6" s="62">
        <v>5453</v>
      </c>
      <c r="AF6" s="62">
        <v>33283</v>
      </c>
      <c r="AG6" s="62" t="s">
        <v>677</v>
      </c>
      <c r="AH6" s="62">
        <v>40.53</v>
      </c>
      <c r="AI6" s="62">
        <v>4436</v>
      </c>
      <c r="AJ6" s="62">
        <v>36326</v>
      </c>
      <c r="AK6" s="62" t="s">
        <v>676</v>
      </c>
      <c r="AL6" s="62">
        <v>40.36</v>
      </c>
      <c r="AM6" s="62">
        <v>5167</v>
      </c>
      <c r="AN6" s="62">
        <v>38327</v>
      </c>
      <c r="AO6" s="62" t="s">
        <v>678</v>
      </c>
      <c r="AP6" s="62">
        <v>39.9</v>
      </c>
      <c r="AQ6" s="62">
        <v>4886</v>
      </c>
      <c r="AR6" s="62">
        <v>37384</v>
      </c>
      <c r="AS6" s="62" t="s">
        <v>679</v>
      </c>
      <c r="AT6" s="62">
        <v>39.69</v>
      </c>
      <c r="AU6" s="62">
        <v>5343</v>
      </c>
      <c r="AV6" s="62">
        <v>37476</v>
      </c>
      <c r="AW6" s="62" t="s">
        <v>680</v>
      </c>
    </row>
    <row r="7" spans="1:49">
      <c r="A7" s="62" t="s">
        <v>681</v>
      </c>
      <c r="B7" s="62">
        <v>41.89</v>
      </c>
      <c r="C7" s="62">
        <v>4130</v>
      </c>
      <c r="D7" s="62">
        <v>36735</v>
      </c>
      <c r="E7" s="62" t="s">
        <v>682</v>
      </c>
      <c r="F7" s="62">
        <v>43.47</v>
      </c>
      <c r="G7" s="62">
        <v>4060</v>
      </c>
      <c r="H7" s="62">
        <v>37831</v>
      </c>
      <c r="I7" s="62" t="s">
        <v>683</v>
      </c>
      <c r="J7" s="62">
        <v>42.46</v>
      </c>
      <c r="K7" s="62">
        <v>4550</v>
      </c>
      <c r="L7" s="62">
        <v>36408</v>
      </c>
      <c r="M7" s="62" t="s">
        <v>684</v>
      </c>
      <c r="N7" s="62" t="s">
        <v>140</v>
      </c>
      <c r="O7" s="62" t="s">
        <v>140</v>
      </c>
      <c r="P7" s="62" t="s">
        <v>140</v>
      </c>
      <c r="Q7" s="62" t="s">
        <v>140</v>
      </c>
      <c r="R7" s="62" t="s">
        <v>140</v>
      </c>
      <c r="S7" s="62" t="s">
        <v>140</v>
      </c>
      <c r="T7" s="62" t="s">
        <v>140</v>
      </c>
      <c r="U7" s="62" t="s">
        <v>140</v>
      </c>
      <c r="V7" s="62" t="s">
        <v>140</v>
      </c>
      <c r="W7" s="62" t="s">
        <v>140</v>
      </c>
      <c r="X7" s="62" t="s">
        <v>140</v>
      </c>
      <c r="Y7" s="62" t="s">
        <v>140</v>
      </c>
      <c r="Z7" s="62">
        <v>40.87</v>
      </c>
      <c r="AA7" s="62">
        <v>3583</v>
      </c>
      <c r="AB7" s="62">
        <v>34378</v>
      </c>
      <c r="AC7" s="62" t="s">
        <v>685</v>
      </c>
      <c r="AD7" s="62" t="s">
        <v>140</v>
      </c>
      <c r="AE7" s="62" t="s">
        <v>140</v>
      </c>
      <c r="AF7" s="62" t="s">
        <v>140</v>
      </c>
      <c r="AG7" s="62" t="s">
        <v>140</v>
      </c>
      <c r="AH7" s="62" t="s">
        <v>140</v>
      </c>
      <c r="AI7" s="62" t="s">
        <v>140</v>
      </c>
      <c r="AJ7" s="62" t="s">
        <v>140</v>
      </c>
      <c r="AK7" s="62" t="s">
        <v>140</v>
      </c>
      <c r="AL7" s="62" t="s">
        <v>140</v>
      </c>
      <c r="AM7" s="62" t="s">
        <v>140</v>
      </c>
      <c r="AN7" s="62" t="s">
        <v>140</v>
      </c>
      <c r="AO7" s="62" t="s">
        <v>140</v>
      </c>
      <c r="AP7" s="62" t="s">
        <v>140</v>
      </c>
      <c r="AQ7" s="62" t="s">
        <v>140</v>
      </c>
      <c r="AR7" s="62" t="s">
        <v>140</v>
      </c>
      <c r="AS7" s="62" t="s">
        <v>140</v>
      </c>
      <c r="AT7" s="62" t="s">
        <v>140</v>
      </c>
      <c r="AU7" s="62" t="s">
        <v>140</v>
      </c>
      <c r="AV7" s="62" t="s">
        <v>140</v>
      </c>
      <c r="AW7" s="62" t="s">
        <v>140</v>
      </c>
    </row>
    <row r="8" spans="1:49">
      <c r="A8" s="62" t="s">
        <v>686</v>
      </c>
      <c r="B8" s="62">
        <v>43.85</v>
      </c>
      <c r="C8" s="62">
        <v>4429</v>
      </c>
      <c r="D8" s="62">
        <v>33393</v>
      </c>
      <c r="E8" s="62" t="s">
        <v>649</v>
      </c>
      <c r="F8" s="62">
        <v>42.73</v>
      </c>
      <c r="G8" s="62">
        <v>4935</v>
      </c>
      <c r="H8" s="62">
        <v>31680</v>
      </c>
      <c r="I8" s="62" t="s">
        <v>321</v>
      </c>
      <c r="J8" s="62">
        <v>44.99</v>
      </c>
      <c r="K8" s="62">
        <v>4510</v>
      </c>
      <c r="L8" s="62">
        <v>32052</v>
      </c>
      <c r="M8" s="62" t="s">
        <v>314</v>
      </c>
      <c r="N8" s="62">
        <v>43.91</v>
      </c>
      <c r="O8" s="62">
        <v>4266</v>
      </c>
      <c r="P8" s="62">
        <v>31119</v>
      </c>
      <c r="Q8" s="62" t="s">
        <v>325</v>
      </c>
      <c r="R8" s="62">
        <v>41.05</v>
      </c>
      <c r="S8" s="62">
        <v>4941</v>
      </c>
      <c r="T8" s="62">
        <v>30019</v>
      </c>
      <c r="U8" s="62" t="s">
        <v>650</v>
      </c>
      <c r="V8" s="62">
        <v>40.73</v>
      </c>
      <c r="W8" s="62">
        <v>4815</v>
      </c>
      <c r="X8" s="62">
        <v>29449</v>
      </c>
      <c r="Y8" s="62" t="s">
        <v>252</v>
      </c>
      <c r="Z8" s="62">
        <v>40.65</v>
      </c>
      <c r="AA8" s="62">
        <v>5175</v>
      </c>
      <c r="AB8" s="62">
        <v>30578</v>
      </c>
      <c r="AC8" s="62" t="s">
        <v>219</v>
      </c>
      <c r="AD8" s="62">
        <v>41.84</v>
      </c>
      <c r="AE8" s="62">
        <v>5587</v>
      </c>
      <c r="AF8" s="62">
        <v>30252</v>
      </c>
      <c r="AG8" s="62" t="s">
        <v>252</v>
      </c>
      <c r="AH8" s="62">
        <v>41.41</v>
      </c>
      <c r="AI8" s="62">
        <v>4870</v>
      </c>
      <c r="AJ8" s="62">
        <v>29941</v>
      </c>
      <c r="AK8" s="62" t="s">
        <v>252</v>
      </c>
      <c r="AL8" s="62">
        <v>39.3</v>
      </c>
      <c r="AM8" s="62">
        <v>5182</v>
      </c>
      <c r="AN8" s="62">
        <v>29775</v>
      </c>
      <c r="AO8" s="62" t="s">
        <v>221</v>
      </c>
      <c r="AP8" s="62">
        <v>41.23</v>
      </c>
      <c r="AQ8" s="62">
        <v>4915</v>
      </c>
      <c r="AR8" s="62">
        <v>29761</v>
      </c>
      <c r="AS8" s="62" t="s">
        <v>651</v>
      </c>
      <c r="AT8" s="62">
        <v>41.63</v>
      </c>
      <c r="AU8" s="62">
        <v>5060</v>
      </c>
      <c r="AV8" s="62">
        <v>27546</v>
      </c>
      <c r="AW8" s="62" t="s">
        <v>195</v>
      </c>
    </row>
    <row r="9" spans="1:49">
      <c r="A9" s="62" t="s">
        <v>687</v>
      </c>
      <c r="B9" s="62">
        <v>43.86</v>
      </c>
      <c r="C9" s="62">
        <v>4989</v>
      </c>
      <c r="D9" s="62">
        <v>38222</v>
      </c>
      <c r="E9" s="62" t="s">
        <v>688</v>
      </c>
      <c r="F9" s="62" t="s">
        <v>140</v>
      </c>
      <c r="G9" s="62" t="s">
        <v>140</v>
      </c>
      <c r="H9" s="62" t="s">
        <v>140</v>
      </c>
      <c r="I9" s="62" t="s">
        <v>140</v>
      </c>
      <c r="J9" s="62">
        <v>45.89</v>
      </c>
      <c r="K9" s="62">
        <v>4451</v>
      </c>
      <c r="L9" s="62">
        <v>37832</v>
      </c>
      <c r="M9" s="62" t="s">
        <v>689</v>
      </c>
      <c r="N9" s="62">
        <v>45.97</v>
      </c>
      <c r="O9" s="62">
        <v>4317</v>
      </c>
      <c r="P9" s="62">
        <v>36306</v>
      </c>
      <c r="Q9" s="62" t="s">
        <v>690</v>
      </c>
      <c r="R9" s="62">
        <v>45.04</v>
      </c>
      <c r="S9" s="62">
        <v>4246</v>
      </c>
      <c r="T9" s="62">
        <v>36013</v>
      </c>
      <c r="U9" s="62" t="s">
        <v>643</v>
      </c>
      <c r="V9" s="62">
        <v>45.75</v>
      </c>
      <c r="W9" s="62">
        <v>4001</v>
      </c>
      <c r="X9" s="62">
        <v>35400</v>
      </c>
      <c r="Y9" s="62" t="s">
        <v>224</v>
      </c>
      <c r="Z9" s="62">
        <v>42.65</v>
      </c>
      <c r="AA9" s="62">
        <v>4003</v>
      </c>
      <c r="AB9" s="62">
        <v>34994</v>
      </c>
      <c r="AC9" s="62" t="s">
        <v>691</v>
      </c>
      <c r="AD9" s="62">
        <v>43.68</v>
      </c>
      <c r="AE9" s="62">
        <v>4000</v>
      </c>
      <c r="AF9" s="62">
        <v>35062</v>
      </c>
      <c r="AG9" s="62" t="s">
        <v>692</v>
      </c>
      <c r="AH9" s="62">
        <v>43.89</v>
      </c>
      <c r="AI9" s="62">
        <v>4611</v>
      </c>
      <c r="AJ9" s="62">
        <v>35737</v>
      </c>
      <c r="AK9" s="62" t="s">
        <v>178</v>
      </c>
      <c r="AL9" s="62">
        <v>45.01</v>
      </c>
      <c r="AM9" s="62">
        <v>4303</v>
      </c>
      <c r="AN9" s="62">
        <v>35916</v>
      </c>
      <c r="AO9" s="62" t="s">
        <v>693</v>
      </c>
      <c r="AP9" s="62">
        <v>46.01</v>
      </c>
      <c r="AQ9" s="62">
        <v>4187</v>
      </c>
      <c r="AR9" s="62">
        <v>35898</v>
      </c>
      <c r="AS9" s="62" t="s">
        <v>215</v>
      </c>
      <c r="AT9" s="62">
        <v>44.73</v>
      </c>
      <c r="AU9" s="62">
        <v>4238</v>
      </c>
      <c r="AV9" s="62">
        <v>34786</v>
      </c>
      <c r="AW9" s="62" t="s">
        <v>694</v>
      </c>
    </row>
    <row r="10" spans="1:49">
      <c r="A10" s="62" t="s">
        <v>695</v>
      </c>
      <c r="B10" s="62">
        <v>44.2</v>
      </c>
      <c r="C10" s="62">
        <v>4686</v>
      </c>
      <c r="D10" s="62">
        <v>36965</v>
      </c>
      <c r="E10" s="62" t="s">
        <v>247</v>
      </c>
      <c r="F10" s="62" t="s">
        <v>140</v>
      </c>
      <c r="G10" s="62" t="s">
        <v>140</v>
      </c>
      <c r="H10" s="62" t="s">
        <v>140</v>
      </c>
      <c r="I10" s="62" t="s">
        <v>140</v>
      </c>
      <c r="J10" s="62" t="s">
        <v>140</v>
      </c>
      <c r="K10" s="62" t="s">
        <v>140</v>
      </c>
      <c r="L10" s="62" t="s">
        <v>140</v>
      </c>
      <c r="M10" s="62" t="s">
        <v>140</v>
      </c>
      <c r="N10" s="62" t="s">
        <v>140</v>
      </c>
      <c r="O10" s="62" t="s">
        <v>140</v>
      </c>
      <c r="P10" s="62" t="s">
        <v>140</v>
      </c>
      <c r="Q10" s="62" t="s">
        <v>140</v>
      </c>
      <c r="R10" s="62">
        <v>43.3</v>
      </c>
      <c r="S10" s="62">
        <v>4843</v>
      </c>
      <c r="T10" s="62">
        <v>35314</v>
      </c>
      <c r="U10" s="62" t="s">
        <v>696</v>
      </c>
      <c r="V10" s="62" t="s">
        <v>140</v>
      </c>
      <c r="W10" s="62" t="s">
        <v>140</v>
      </c>
      <c r="X10" s="62" t="s">
        <v>140</v>
      </c>
      <c r="Y10" s="62" t="s">
        <v>140</v>
      </c>
      <c r="Z10" s="62">
        <v>41.94</v>
      </c>
      <c r="AA10" s="62">
        <v>3590</v>
      </c>
      <c r="AB10" s="62">
        <v>36759</v>
      </c>
      <c r="AC10" s="62" t="s">
        <v>682</v>
      </c>
      <c r="AD10" s="62" t="s">
        <v>140</v>
      </c>
      <c r="AE10" s="62" t="s">
        <v>140</v>
      </c>
      <c r="AF10" s="62" t="s">
        <v>140</v>
      </c>
      <c r="AG10" s="62" t="s">
        <v>140</v>
      </c>
      <c r="AH10" s="62" t="s">
        <v>140</v>
      </c>
      <c r="AI10" s="62" t="s">
        <v>140</v>
      </c>
      <c r="AJ10" s="62" t="s">
        <v>140</v>
      </c>
      <c r="AK10" s="62" t="s">
        <v>140</v>
      </c>
      <c r="AL10" s="62" t="s">
        <v>140</v>
      </c>
      <c r="AM10" s="62" t="s">
        <v>140</v>
      </c>
      <c r="AN10" s="62" t="s">
        <v>140</v>
      </c>
      <c r="AO10" s="62" t="s">
        <v>140</v>
      </c>
      <c r="AP10" s="62" t="s">
        <v>140</v>
      </c>
      <c r="AQ10" s="62" t="s">
        <v>140</v>
      </c>
      <c r="AR10" s="62" t="s">
        <v>140</v>
      </c>
      <c r="AS10" s="62" t="s">
        <v>140</v>
      </c>
      <c r="AT10" s="62" t="s">
        <v>140</v>
      </c>
      <c r="AU10" s="62" t="s">
        <v>140</v>
      </c>
      <c r="AV10" s="62" t="s">
        <v>140</v>
      </c>
      <c r="AW10" s="62" t="s">
        <v>140</v>
      </c>
    </row>
    <row r="11" spans="1:49">
      <c r="A11" s="62" t="s">
        <v>697</v>
      </c>
      <c r="B11" s="62">
        <v>44.66</v>
      </c>
      <c r="C11" s="62">
        <v>3853</v>
      </c>
      <c r="D11" s="62">
        <v>37215</v>
      </c>
      <c r="E11" s="62" t="s">
        <v>698</v>
      </c>
      <c r="F11" s="62">
        <v>46.92</v>
      </c>
      <c r="G11" s="62">
        <v>3795</v>
      </c>
      <c r="H11" s="62">
        <v>37008</v>
      </c>
      <c r="I11" s="62" t="s">
        <v>699</v>
      </c>
      <c r="J11" s="62">
        <v>44.4</v>
      </c>
      <c r="K11" s="62">
        <v>3604</v>
      </c>
      <c r="L11" s="62">
        <v>37003</v>
      </c>
      <c r="M11" s="62" t="s">
        <v>698</v>
      </c>
      <c r="N11" s="62">
        <v>43.32</v>
      </c>
      <c r="O11" s="62">
        <v>3768</v>
      </c>
      <c r="P11" s="62">
        <v>37726</v>
      </c>
      <c r="Q11" s="62" t="s">
        <v>683</v>
      </c>
      <c r="R11" s="62">
        <v>42.14</v>
      </c>
      <c r="S11" s="62">
        <v>3946</v>
      </c>
      <c r="T11" s="62">
        <v>37234</v>
      </c>
      <c r="U11" s="62" t="s">
        <v>700</v>
      </c>
      <c r="V11" s="62">
        <v>42.96</v>
      </c>
      <c r="W11" s="62">
        <v>3729</v>
      </c>
      <c r="X11" s="62">
        <v>36701</v>
      </c>
      <c r="Y11" s="62" t="s">
        <v>295</v>
      </c>
      <c r="Z11" s="62">
        <v>41.58</v>
      </c>
      <c r="AA11" s="62">
        <v>3672</v>
      </c>
      <c r="AB11" s="62">
        <v>35034</v>
      </c>
      <c r="AC11" s="62" t="s">
        <v>701</v>
      </c>
      <c r="AD11" s="62">
        <v>41.76</v>
      </c>
      <c r="AE11" s="62">
        <v>3407</v>
      </c>
      <c r="AF11" s="62">
        <v>36145</v>
      </c>
      <c r="AG11" s="62" t="s">
        <v>677</v>
      </c>
      <c r="AH11" s="62">
        <v>43.63</v>
      </c>
      <c r="AI11" s="62">
        <v>3616</v>
      </c>
      <c r="AJ11" s="62">
        <v>35834</v>
      </c>
      <c r="AK11" s="62" t="s">
        <v>702</v>
      </c>
      <c r="AL11" s="62">
        <v>43.82</v>
      </c>
      <c r="AM11" s="62">
        <v>3509</v>
      </c>
      <c r="AN11" s="62">
        <v>36164</v>
      </c>
      <c r="AO11" s="62" t="s">
        <v>703</v>
      </c>
      <c r="AP11" s="62">
        <v>44.4</v>
      </c>
      <c r="AQ11" s="62">
        <v>3625</v>
      </c>
      <c r="AR11" s="62">
        <v>36536</v>
      </c>
      <c r="AS11" s="62" t="s">
        <v>298</v>
      </c>
      <c r="AT11" s="62">
        <v>44.83</v>
      </c>
      <c r="AU11" s="62">
        <v>3467</v>
      </c>
      <c r="AV11" s="62">
        <v>36691</v>
      </c>
      <c r="AW11" s="62" t="s">
        <v>704</v>
      </c>
    </row>
    <row r="12" spans="1:49">
      <c r="A12" s="62" t="s">
        <v>705</v>
      </c>
      <c r="B12" s="62">
        <v>44.69</v>
      </c>
      <c r="C12" s="62">
        <v>4380</v>
      </c>
      <c r="D12" s="62">
        <v>36731</v>
      </c>
      <c r="E12" s="62" t="s">
        <v>702</v>
      </c>
      <c r="F12" s="62">
        <v>53.84</v>
      </c>
      <c r="G12" s="62">
        <v>3422</v>
      </c>
      <c r="H12" s="62">
        <v>37552</v>
      </c>
      <c r="I12" s="62" t="s">
        <v>330</v>
      </c>
      <c r="J12" s="62">
        <v>44.89</v>
      </c>
      <c r="K12" s="62">
        <v>3836</v>
      </c>
      <c r="L12" s="62">
        <v>37759</v>
      </c>
      <c r="M12" s="62" t="s">
        <v>685</v>
      </c>
      <c r="N12" s="62">
        <v>45.64</v>
      </c>
      <c r="O12" s="62">
        <v>3449</v>
      </c>
      <c r="P12" s="62">
        <v>37286</v>
      </c>
      <c r="Q12" s="62" t="s">
        <v>706</v>
      </c>
      <c r="R12" s="62">
        <v>45.13</v>
      </c>
      <c r="S12" s="62">
        <v>3829</v>
      </c>
      <c r="T12" s="62">
        <v>38343</v>
      </c>
      <c r="U12" s="62" t="s">
        <v>183</v>
      </c>
      <c r="V12" s="62">
        <v>48.15</v>
      </c>
      <c r="W12" s="62">
        <v>3181</v>
      </c>
      <c r="X12" s="62">
        <v>36552</v>
      </c>
      <c r="Y12" s="62" t="s">
        <v>668</v>
      </c>
      <c r="Z12" s="62">
        <v>43.78</v>
      </c>
      <c r="AA12" s="62">
        <v>3646</v>
      </c>
      <c r="AB12" s="62">
        <v>36931</v>
      </c>
      <c r="AC12" s="62" t="s">
        <v>663</v>
      </c>
      <c r="AD12" s="62">
        <v>45.76</v>
      </c>
      <c r="AE12" s="62">
        <v>3641</v>
      </c>
      <c r="AF12" s="62">
        <v>37581</v>
      </c>
      <c r="AG12" s="62" t="s">
        <v>702</v>
      </c>
      <c r="AH12" s="62">
        <v>47.17</v>
      </c>
      <c r="AI12" s="62">
        <v>3408</v>
      </c>
      <c r="AJ12" s="62">
        <v>38093</v>
      </c>
      <c r="AK12" s="62" t="s">
        <v>707</v>
      </c>
      <c r="AL12" s="62">
        <v>45.68</v>
      </c>
      <c r="AM12" s="62">
        <v>3504</v>
      </c>
      <c r="AN12" s="62">
        <v>37864</v>
      </c>
      <c r="AO12" s="62" t="s">
        <v>708</v>
      </c>
      <c r="AP12" s="62">
        <v>45.81</v>
      </c>
      <c r="AQ12" s="62">
        <v>3603</v>
      </c>
      <c r="AR12" s="62">
        <v>38222</v>
      </c>
      <c r="AS12" s="62" t="s">
        <v>709</v>
      </c>
      <c r="AT12" s="62">
        <v>46.73</v>
      </c>
      <c r="AU12" s="62">
        <v>3936</v>
      </c>
      <c r="AV12" s="62">
        <v>37672</v>
      </c>
      <c r="AW12" s="62" t="s">
        <v>176</v>
      </c>
    </row>
    <row r="13" spans="1:49">
      <c r="A13" s="62" t="s">
        <v>710</v>
      </c>
      <c r="B13" s="62">
        <v>44.82</v>
      </c>
      <c r="C13" s="62">
        <v>5800</v>
      </c>
      <c r="D13" s="62">
        <v>40685</v>
      </c>
      <c r="E13" s="62" t="s">
        <v>711</v>
      </c>
      <c r="F13" s="62">
        <v>41.27</v>
      </c>
      <c r="G13" s="62">
        <v>4967</v>
      </c>
      <c r="H13" s="62">
        <v>40427</v>
      </c>
      <c r="I13" s="62" t="s">
        <v>712</v>
      </c>
      <c r="J13" s="62" t="s">
        <v>140</v>
      </c>
      <c r="K13" s="62" t="s">
        <v>140</v>
      </c>
      <c r="L13" s="62" t="s">
        <v>140</v>
      </c>
      <c r="M13" s="62" t="s">
        <v>140</v>
      </c>
      <c r="N13" s="62">
        <v>50.12</v>
      </c>
      <c r="O13" s="62">
        <v>7600</v>
      </c>
      <c r="P13" s="62">
        <v>41642</v>
      </c>
      <c r="Q13" s="62" t="s">
        <v>713</v>
      </c>
      <c r="R13" s="62">
        <v>44.19</v>
      </c>
      <c r="S13" s="62">
        <v>5500</v>
      </c>
      <c r="T13" s="62">
        <v>39306</v>
      </c>
      <c r="U13" s="62" t="s">
        <v>714</v>
      </c>
      <c r="V13" s="62">
        <v>42.01</v>
      </c>
      <c r="W13" s="62">
        <v>5614</v>
      </c>
      <c r="X13" s="62">
        <v>38109</v>
      </c>
      <c r="Y13" s="62" t="s">
        <v>711</v>
      </c>
      <c r="Z13" s="62">
        <v>41.77</v>
      </c>
      <c r="AA13" s="62">
        <v>5300</v>
      </c>
      <c r="AB13" s="62">
        <v>37520</v>
      </c>
      <c r="AC13" s="62" t="s">
        <v>659</v>
      </c>
      <c r="AD13" s="62">
        <v>48.42</v>
      </c>
      <c r="AE13" s="62">
        <v>6133</v>
      </c>
      <c r="AF13" s="62">
        <v>37312</v>
      </c>
      <c r="AG13" s="62" t="s">
        <v>400</v>
      </c>
      <c r="AH13" s="62" t="s">
        <v>140</v>
      </c>
      <c r="AI13" s="62" t="s">
        <v>140</v>
      </c>
      <c r="AJ13" s="62" t="s">
        <v>140</v>
      </c>
      <c r="AK13" s="62" t="s">
        <v>140</v>
      </c>
      <c r="AL13" s="62">
        <v>47.84</v>
      </c>
      <c r="AM13" s="62">
        <v>6083</v>
      </c>
      <c r="AN13" s="62">
        <v>38862</v>
      </c>
      <c r="AO13" s="62" t="s">
        <v>715</v>
      </c>
      <c r="AP13" s="62">
        <v>50.24</v>
      </c>
      <c r="AQ13" s="62">
        <v>6286</v>
      </c>
      <c r="AR13" s="62">
        <v>39924</v>
      </c>
      <c r="AS13" s="62" t="s">
        <v>180</v>
      </c>
      <c r="AT13" s="62">
        <v>42.62</v>
      </c>
      <c r="AU13" s="62">
        <v>5400</v>
      </c>
      <c r="AV13" s="62">
        <v>38469</v>
      </c>
      <c r="AW13" s="62" t="s">
        <v>716</v>
      </c>
    </row>
    <row r="14" spans="1:49">
      <c r="A14" s="62" t="s">
        <v>717</v>
      </c>
      <c r="B14" s="62">
        <v>45.24</v>
      </c>
      <c r="C14" s="62">
        <v>3871</v>
      </c>
      <c r="D14" s="62">
        <v>30741</v>
      </c>
      <c r="E14" s="62" t="s">
        <v>654</v>
      </c>
      <c r="F14" s="62">
        <v>45.62</v>
      </c>
      <c r="G14" s="62">
        <v>3540</v>
      </c>
      <c r="H14" s="62">
        <v>30546</v>
      </c>
      <c r="I14" s="62" t="s">
        <v>652</v>
      </c>
      <c r="J14" s="62">
        <v>43.5</v>
      </c>
      <c r="K14" s="62">
        <v>3462</v>
      </c>
      <c r="L14" s="62">
        <v>30524</v>
      </c>
      <c r="M14" s="62" t="s">
        <v>616</v>
      </c>
      <c r="N14" s="62">
        <v>43.27</v>
      </c>
      <c r="O14" s="62">
        <v>3295</v>
      </c>
      <c r="P14" s="62">
        <v>30426</v>
      </c>
      <c r="Q14" s="62" t="s">
        <v>194</v>
      </c>
      <c r="R14" s="62">
        <v>41.99</v>
      </c>
      <c r="S14" s="62">
        <v>3321</v>
      </c>
      <c r="T14" s="62">
        <v>29047</v>
      </c>
      <c r="U14" s="62" t="s">
        <v>192</v>
      </c>
      <c r="V14" s="62">
        <v>40.94</v>
      </c>
      <c r="W14" s="62">
        <v>3341</v>
      </c>
      <c r="X14" s="62">
        <v>28354</v>
      </c>
      <c r="Y14" s="62" t="s">
        <v>396</v>
      </c>
      <c r="Z14" s="62">
        <v>42.1</v>
      </c>
      <c r="AA14" s="62">
        <v>3137</v>
      </c>
      <c r="AB14" s="62">
        <v>26961</v>
      </c>
      <c r="AC14" s="62" t="s">
        <v>612</v>
      </c>
      <c r="AD14" s="62">
        <v>41.41</v>
      </c>
      <c r="AE14" s="62">
        <v>3104</v>
      </c>
      <c r="AF14" s="62">
        <v>28226</v>
      </c>
      <c r="AG14" s="62" t="s">
        <v>271</v>
      </c>
      <c r="AH14" s="62">
        <v>40.91</v>
      </c>
      <c r="AI14" s="62">
        <v>2930</v>
      </c>
      <c r="AJ14" s="62">
        <v>26182</v>
      </c>
      <c r="AK14" s="62" t="s">
        <v>341</v>
      </c>
      <c r="AL14" s="62">
        <v>41.89</v>
      </c>
      <c r="AM14" s="62">
        <v>3120</v>
      </c>
      <c r="AN14" s="62">
        <v>27345</v>
      </c>
      <c r="AO14" s="62" t="s">
        <v>270</v>
      </c>
      <c r="AP14" s="62">
        <v>43.17</v>
      </c>
      <c r="AQ14" s="62">
        <v>3202</v>
      </c>
      <c r="AR14" s="62">
        <v>27684</v>
      </c>
      <c r="AS14" s="62" t="s">
        <v>333</v>
      </c>
      <c r="AT14" s="62">
        <v>42.61</v>
      </c>
      <c r="AU14" s="62">
        <v>3480</v>
      </c>
      <c r="AV14" s="62">
        <v>27295</v>
      </c>
      <c r="AW14" s="62" t="s">
        <v>612</v>
      </c>
    </row>
    <row r="15" spans="1:49">
      <c r="A15" s="62" t="s">
        <v>718</v>
      </c>
      <c r="B15" s="62">
        <v>45.76</v>
      </c>
      <c r="C15" s="62">
        <v>3544</v>
      </c>
      <c r="D15" s="62">
        <v>35981</v>
      </c>
      <c r="E15" s="62" t="s">
        <v>667</v>
      </c>
      <c r="F15" s="62">
        <v>45.95</v>
      </c>
      <c r="G15" s="62">
        <v>3783</v>
      </c>
      <c r="H15" s="62">
        <v>35332</v>
      </c>
      <c r="I15" s="62" t="s">
        <v>719</v>
      </c>
      <c r="J15" s="62">
        <v>44.89</v>
      </c>
      <c r="K15" s="62">
        <v>3554</v>
      </c>
      <c r="L15" s="62">
        <v>34198</v>
      </c>
      <c r="M15" s="62" t="s">
        <v>649</v>
      </c>
      <c r="N15" s="62">
        <v>45.11</v>
      </c>
      <c r="O15" s="62">
        <v>3536</v>
      </c>
      <c r="P15" s="62">
        <v>32439</v>
      </c>
      <c r="Q15" s="62" t="s">
        <v>720</v>
      </c>
      <c r="R15" s="62">
        <v>44.8</v>
      </c>
      <c r="S15" s="62">
        <v>3393</v>
      </c>
      <c r="T15" s="62">
        <v>33202</v>
      </c>
      <c r="U15" s="62" t="s">
        <v>321</v>
      </c>
      <c r="V15" s="62">
        <v>45.08</v>
      </c>
      <c r="W15" s="62">
        <v>3375</v>
      </c>
      <c r="X15" s="62">
        <v>33632</v>
      </c>
      <c r="Y15" s="62" t="s">
        <v>318</v>
      </c>
      <c r="Z15" s="62">
        <v>44.71</v>
      </c>
      <c r="AA15" s="62">
        <v>3283</v>
      </c>
      <c r="AB15" s="62">
        <v>34108</v>
      </c>
      <c r="AC15" s="62" t="s">
        <v>317</v>
      </c>
      <c r="AD15" s="62">
        <v>44.8</v>
      </c>
      <c r="AE15" s="62">
        <v>3309</v>
      </c>
      <c r="AF15" s="62">
        <v>33216</v>
      </c>
      <c r="AG15" s="62" t="s">
        <v>321</v>
      </c>
      <c r="AH15" s="62">
        <v>44.9</v>
      </c>
      <c r="AI15" s="62">
        <v>3339</v>
      </c>
      <c r="AJ15" s="62">
        <v>33091</v>
      </c>
      <c r="AK15" s="62" t="s">
        <v>620</v>
      </c>
      <c r="AL15" s="62">
        <v>45.79</v>
      </c>
      <c r="AM15" s="62">
        <v>3394</v>
      </c>
      <c r="AN15" s="62">
        <v>33322</v>
      </c>
      <c r="AO15" s="62" t="s">
        <v>721</v>
      </c>
      <c r="AP15" s="62">
        <v>45.17</v>
      </c>
      <c r="AQ15" s="62">
        <v>3624</v>
      </c>
      <c r="AR15" s="62">
        <v>33661</v>
      </c>
      <c r="AS15" s="62" t="s">
        <v>223</v>
      </c>
      <c r="AT15" s="62">
        <v>47.41</v>
      </c>
      <c r="AU15" s="62">
        <v>3257</v>
      </c>
      <c r="AV15" s="62">
        <v>32218</v>
      </c>
      <c r="AW15" s="62" t="s">
        <v>654</v>
      </c>
    </row>
    <row r="16" spans="1:49">
      <c r="A16" s="62" t="s">
        <v>722</v>
      </c>
      <c r="B16" s="62">
        <v>45.81</v>
      </c>
      <c r="C16" s="62">
        <v>5218</v>
      </c>
      <c r="D16" s="62">
        <v>39503</v>
      </c>
      <c r="E16" s="62" t="s">
        <v>723</v>
      </c>
      <c r="F16" s="62">
        <v>46.74</v>
      </c>
      <c r="G16" s="62">
        <v>5435</v>
      </c>
      <c r="H16" s="62">
        <v>39777</v>
      </c>
      <c r="I16" s="62" t="s">
        <v>724</v>
      </c>
      <c r="J16" s="62">
        <v>42.36</v>
      </c>
      <c r="K16" s="62">
        <v>4788</v>
      </c>
      <c r="L16" s="62">
        <v>38840</v>
      </c>
      <c r="M16" s="62" t="s">
        <v>725</v>
      </c>
      <c r="N16" s="62">
        <v>43.21</v>
      </c>
      <c r="O16" s="62">
        <v>3908</v>
      </c>
      <c r="P16" s="62">
        <v>39322</v>
      </c>
      <c r="Q16" s="62" t="s">
        <v>675</v>
      </c>
      <c r="R16" s="62">
        <v>42.36</v>
      </c>
      <c r="S16" s="62">
        <v>4227</v>
      </c>
      <c r="T16" s="62">
        <v>36150</v>
      </c>
      <c r="U16" s="62" t="s">
        <v>726</v>
      </c>
      <c r="V16" s="62">
        <v>44.61</v>
      </c>
      <c r="W16" s="62">
        <v>4620</v>
      </c>
      <c r="X16" s="62">
        <v>36187</v>
      </c>
      <c r="Y16" s="62" t="s">
        <v>220</v>
      </c>
      <c r="Z16" s="62">
        <v>44.21</v>
      </c>
      <c r="AA16" s="62">
        <v>4720</v>
      </c>
      <c r="AB16" s="62">
        <v>37157</v>
      </c>
      <c r="AC16" s="62" t="s">
        <v>727</v>
      </c>
      <c r="AD16" s="62">
        <v>44.25</v>
      </c>
      <c r="AE16" s="62">
        <v>4938</v>
      </c>
      <c r="AF16" s="62">
        <v>37435</v>
      </c>
      <c r="AG16" s="62" t="s">
        <v>664</v>
      </c>
      <c r="AH16" s="62">
        <v>43.97</v>
      </c>
      <c r="AI16" s="62">
        <v>5259</v>
      </c>
      <c r="AJ16" s="62">
        <v>37975</v>
      </c>
      <c r="AK16" s="62" t="s">
        <v>728</v>
      </c>
      <c r="AL16" s="62">
        <v>43.44</v>
      </c>
      <c r="AM16" s="62">
        <v>5202</v>
      </c>
      <c r="AN16" s="62">
        <v>38136</v>
      </c>
      <c r="AO16" s="62" t="s">
        <v>656</v>
      </c>
      <c r="AP16" s="62">
        <v>43.57</v>
      </c>
      <c r="AQ16" s="62">
        <v>5535</v>
      </c>
      <c r="AR16" s="62">
        <v>39472</v>
      </c>
      <c r="AS16" s="62" t="s">
        <v>729</v>
      </c>
      <c r="AT16" s="62">
        <v>43.72</v>
      </c>
      <c r="AU16" s="62">
        <v>4919</v>
      </c>
      <c r="AV16" s="62">
        <v>39845</v>
      </c>
      <c r="AW16" s="62" t="s">
        <v>730</v>
      </c>
    </row>
    <row r="17" spans="1:49">
      <c r="A17" s="62" t="s">
        <v>642</v>
      </c>
      <c r="B17" s="62">
        <v>46.42</v>
      </c>
      <c r="C17" s="62">
        <v>4939</v>
      </c>
      <c r="D17" s="62">
        <v>33070</v>
      </c>
      <c r="E17" s="62" t="s">
        <v>314</v>
      </c>
      <c r="F17" s="62">
        <v>42.73</v>
      </c>
      <c r="G17" s="62">
        <v>4760</v>
      </c>
      <c r="H17" s="62">
        <v>32925</v>
      </c>
      <c r="I17" s="62" t="s">
        <v>400</v>
      </c>
      <c r="J17" s="62">
        <v>41.42</v>
      </c>
      <c r="K17" s="62">
        <v>4171</v>
      </c>
      <c r="L17" s="62">
        <v>33128</v>
      </c>
      <c r="M17" s="62" t="s">
        <v>643</v>
      </c>
      <c r="N17" s="62">
        <v>41.21</v>
      </c>
      <c r="O17" s="62">
        <v>3520</v>
      </c>
      <c r="P17" s="62">
        <v>33005</v>
      </c>
      <c r="Q17" s="62" t="s">
        <v>644</v>
      </c>
      <c r="R17" s="62">
        <v>47.85</v>
      </c>
      <c r="S17" s="62">
        <v>3236</v>
      </c>
      <c r="T17" s="62">
        <v>32676</v>
      </c>
      <c r="U17" s="62" t="s">
        <v>624</v>
      </c>
      <c r="V17" s="62">
        <v>40.58</v>
      </c>
      <c r="W17" s="62">
        <v>3276</v>
      </c>
      <c r="X17" s="62">
        <v>34885</v>
      </c>
      <c r="Y17" s="62" t="s">
        <v>645</v>
      </c>
      <c r="Z17" s="62" t="s">
        <v>140</v>
      </c>
      <c r="AA17" s="62" t="s">
        <v>140</v>
      </c>
      <c r="AB17" s="62" t="s">
        <v>140</v>
      </c>
      <c r="AC17" s="62" t="s">
        <v>140</v>
      </c>
      <c r="AD17" s="62">
        <v>39.93</v>
      </c>
      <c r="AE17" s="62">
        <v>4189</v>
      </c>
      <c r="AF17" s="62">
        <v>31374</v>
      </c>
      <c r="AG17" s="62" t="s">
        <v>646</v>
      </c>
      <c r="AH17" s="62">
        <v>40.49</v>
      </c>
      <c r="AI17" s="62">
        <v>4137</v>
      </c>
      <c r="AJ17" s="62">
        <v>29754</v>
      </c>
      <c r="AK17" s="62" t="s">
        <v>175</v>
      </c>
      <c r="AL17" s="62">
        <v>40.92</v>
      </c>
      <c r="AM17" s="62">
        <v>3533</v>
      </c>
      <c r="AN17" s="62">
        <v>29381</v>
      </c>
      <c r="AO17" s="62" t="s">
        <v>307</v>
      </c>
      <c r="AP17" s="62">
        <v>44.21</v>
      </c>
      <c r="AQ17" s="62">
        <v>4244</v>
      </c>
      <c r="AR17" s="62">
        <v>30375</v>
      </c>
      <c r="AS17" s="62" t="s">
        <v>272</v>
      </c>
      <c r="AT17" s="62">
        <v>56.91</v>
      </c>
      <c r="AU17" s="62">
        <v>4767</v>
      </c>
      <c r="AV17" s="62">
        <v>31684</v>
      </c>
      <c r="AW17" s="62" t="s">
        <v>647</v>
      </c>
    </row>
    <row r="18" spans="1:49">
      <c r="A18" s="62" t="s">
        <v>731</v>
      </c>
      <c r="B18" s="62">
        <v>46.93</v>
      </c>
      <c r="C18" s="62">
        <v>4842</v>
      </c>
      <c r="D18" s="62">
        <v>35963</v>
      </c>
      <c r="E18" s="62" t="s">
        <v>390</v>
      </c>
      <c r="F18" s="62">
        <v>49.72</v>
      </c>
      <c r="G18" s="62">
        <v>4723</v>
      </c>
      <c r="H18" s="62">
        <v>37296</v>
      </c>
      <c r="I18" s="62" t="s">
        <v>641</v>
      </c>
      <c r="J18" s="62">
        <v>47.8</v>
      </c>
      <c r="K18" s="62">
        <v>4632</v>
      </c>
      <c r="L18" s="62">
        <v>36780</v>
      </c>
      <c r="M18" s="62" t="s">
        <v>732</v>
      </c>
      <c r="N18" s="62">
        <v>45.14</v>
      </c>
      <c r="O18" s="62">
        <v>4448</v>
      </c>
      <c r="P18" s="62">
        <v>34773</v>
      </c>
      <c r="Q18" s="62" t="s">
        <v>400</v>
      </c>
      <c r="R18" s="62">
        <v>44.17</v>
      </c>
      <c r="S18" s="62">
        <v>4609</v>
      </c>
      <c r="T18" s="62">
        <v>33339</v>
      </c>
      <c r="U18" s="62" t="s">
        <v>182</v>
      </c>
      <c r="V18" s="62">
        <v>44.47</v>
      </c>
      <c r="W18" s="62">
        <v>4850</v>
      </c>
      <c r="X18" s="62">
        <v>34551</v>
      </c>
      <c r="Y18" s="62" t="s">
        <v>733</v>
      </c>
      <c r="Z18" s="62">
        <v>44.46</v>
      </c>
      <c r="AA18" s="62">
        <v>4683</v>
      </c>
      <c r="AB18" s="62">
        <v>33810</v>
      </c>
      <c r="AC18" s="62" t="s">
        <v>623</v>
      </c>
      <c r="AD18" s="62">
        <v>43.82</v>
      </c>
      <c r="AE18" s="62">
        <v>5201</v>
      </c>
      <c r="AF18" s="62">
        <v>35062</v>
      </c>
      <c r="AG18" s="62" t="s">
        <v>644</v>
      </c>
      <c r="AH18" s="62">
        <v>45.93</v>
      </c>
      <c r="AI18" s="62">
        <v>5121</v>
      </c>
      <c r="AJ18" s="62">
        <v>33893</v>
      </c>
      <c r="AK18" s="62" t="s">
        <v>666</v>
      </c>
      <c r="AL18" s="62">
        <v>45.68</v>
      </c>
      <c r="AM18" s="62">
        <v>5099</v>
      </c>
      <c r="AN18" s="62">
        <v>34189</v>
      </c>
      <c r="AO18" s="62" t="s">
        <v>293</v>
      </c>
      <c r="AP18" s="62">
        <v>44.12</v>
      </c>
      <c r="AQ18" s="62">
        <v>5223</v>
      </c>
      <c r="AR18" s="62">
        <v>34580</v>
      </c>
      <c r="AS18" s="62" t="s">
        <v>734</v>
      </c>
      <c r="AT18" s="62">
        <v>43.62</v>
      </c>
      <c r="AU18" s="62">
        <v>5359</v>
      </c>
      <c r="AV18" s="62">
        <v>33372</v>
      </c>
      <c r="AW18" s="62" t="s">
        <v>613</v>
      </c>
    </row>
    <row r="19" spans="1:49">
      <c r="A19" s="62" t="s">
        <v>735</v>
      </c>
      <c r="B19" s="62">
        <v>47.05</v>
      </c>
      <c r="C19" s="62">
        <v>5740</v>
      </c>
      <c r="D19" s="62">
        <v>39634</v>
      </c>
      <c r="E19" s="62" t="s">
        <v>701</v>
      </c>
      <c r="F19" s="62">
        <v>48.09</v>
      </c>
      <c r="G19" s="62">
        <v>7371</v>
      </c>
      <c r="H19" s="62">
        <v>37861</v>
      </c>
      <c r="I19" s="62" t="s">
        <v>736</v>
      </c>
      <c r="J19" s="62">
        <v>44.24</v>
      </c>
      <c r="K19" s="62">
        <v>4922</v>
      </c>
      <c r="L19" s="62">
        <v>37367</v>
      </c>
      <c r="M19" s="62" t="s">
        <v>737</v>
      </c>
      <c r="N19" s="62">
        <v>44.41</v>
      </c>
      <c r="O19" s="62">
        <v>4741</v>
      </c>
      <c r="P19" s="62">
        <v>38491</v>
      </c>
      <c r="Q19" s="62" t="s">
        <v>738</v>
      </c>
      <c r="R19" s="62">
        <v>43.37</v>
      </c>
      <c r="S19" s="62">
        <v>4765</v>
      </c>
      <c r="T19" s="62">
        <v>38565</v>
      </c>
      <c r="U19" s="62" t="s">
        <v>714</v>
      </c>
      <c r="V19" s="62">
        <v>43.12</v>
      </c>
      <c r="W19" s="62">
        <v>4924</v>
      </c>
      <c r="X19" s="62">
        <v>39317</v>
      </c>
      <c r="Y19" s="62" t="s">
        <v>730</v>
      </c>
      <c r="Z19" s="62" t="s">
        <v>140</v>
      </c>
      <c r="AA19" s="62" t="s">
        <v>140</v>
      </c>
      <c r="AB19" s="62" t="s">
        <v>140</v>
      </c>
      <c r="AC19" s="62" t="s">
        <v>140</v>
      </c>
      <c r="AD19" s="62" t="s">
        <v>140</v>
      </c>
      <c r="AE19" s="62" t="s">
        <v>140</v>
      </c>
      <c r="AF19" s="62" t="s">
        <v>140</v>
      </c>
      <c r="AG19" s="62" t="s">
        <v>140</v>
      </c>
      <c r="AH19" s="62" t="s">
        <v>140</v>
      </c>
      <c r="AI19" s="62" t="s">
        <v>140</v>
      </c>
      <c r="AJ19" s="62" t="s">
        <v>140</v>
      </c>
      <c r="AK19" s="62" t="s">
        <v>140</v>
      </c>
      <c r="AL19" s="62" t="s">
        <v>140</v>
      </c>
      <c r="AM19" s="62" t="s">
        <v>140</v>
      </c>
      <c r="AN19" s="62" t="s">
        <v>140</v>
      </c>
      <c r="AO19" s="62" t="s">
        <v>140</v>
      </c>
      <c r="AP19" s="62" t="s">
        <v>140</v>
      </c>
      <c r="AQ19" s="62" t="s">
        <v>140</v>
      </c>
      <c r="AR19" s="62" t="s">
        <v>140</v>
      </c>
      <c r="AS19" s="62" t="s">
        <v>140</v>
      </c>
      <c r="AT19" s="62" t="s">
        <v>140</v>
      </c>
      <c r="AU19" s="62" t="s">
        <v>140</v>
      </c>
      <c r="AV19" s="62" t="s">
        <v>140</v>
      </c>
      <c r="AW19" s="62" t="s">
        <v>140</v>
      </c>
    </row>
    <row r="20" spans="1:49">
      <c r="A20" s="62" t="s">
        <v>739</v>
      </c>
      <c r="B20" s="62">
        <v>47.5</v>
      </c>
      <c r="C20" s="62">
        <v>4055</v>
      </c>
      <c r="D20" s="62">
        <v>41569</v>
      </c>
      <c r="E20" s="62" t="s">
        <v>740</v>
      </c>
      <c r="F20" s="62">
        <v>50</v>
      </c>
      <c r="G20" s="62">
        <v>4467</v>
      </c>
      <c r="H20" s="62">
        <v>45173</v>
      </c>
      <c r="I20" s="62" t="s">
        <v>741</v>
      </c>
      <c r="J20" s="62">
        <v>47.88</v>
      </c>
      <c r="K20" s="62">
        <v>3981</v>
      </c>
      <c r="L20" s="62">
        <v>37295</v>
      </c>
      <c r="M20" s="62" t="s">
        <v>621</v>
      </c>
      <c r="N20" s="62">
        <v>47.5</v>
      </c>
      <c r="O20" s="62">
        <v>3827</v>
      </c>
      <c r="P20" s="62">
        <v>34793</v>
      </c>
      <c r="Q20" s="62" t="s">
        <v>742</v>
      </c>
      <c r="R20" s="62">
        <v>47.05</v>
      </c>
      <c r="S20" s="62">
        <v>3771</v>
      </c>
      <c r="T20" s="62">
        <v>35912</v>
      </c>
      <c r="U20" s="62" t="s">
        <v>190</v>
      </c>
      <c r="V20" s="62">
        <v>43.45</v>
      </c>
      <c r="W20" s="62">
        <v>3859</v>
      </c>
      <c r="X20" s="62">
        <v>34569</v>
      </c>
      <c r="Y20" s="62" t="s">
        <v>297</v>
      </c>
      <c r="Z20" s="62">
        <v>44.02</v>
      </c>
      <c r="AA20" s="62">
        <v>3673</v>
      </c>
      <c r="AB20" s="62">
        <v>34398</v>
      </c>
      <c r="AC20" s="62" t="s">
        <v>374</v>
      </c>
      <c r="AD20" s="62">
        <v>42.15</v>
      </c>
      <c r="AE20" s="62">
        <v>4123</v>
      </c>
      <c r="AF20" s="62">
        <v>36794</v>
      </c>
      <c r="AG20" s="62" t="s">
        <v>743</v>
      </c>
      <c r="AH20" s="62">
        <v>46.03</v>
      </c>
      <c r="AI20" s="62">
        <v>3786</v>
      </c>
      <c r="AJ20" s="62">
        <v>37418</v>
      </c>
      <c r="AK20" s="62" t="s">
        <v>715</v>
      </c>
      <c r="AL20" s="62">
        <v>50.81</v>
      </c>
      <c r="AM20" s="62">
        <v>4380</v>
      </c>
      <c r="AN20" s="62">
        <v>37451</v>
      </c>
      <c r="AO20" s="62" t="s">
        <v>666</v>
      </c>
      <c r="AP20" s="62">
        <v>46.37</v>
      </c>
      <c r="AQ20" s="62">
        <v>3837</v>
      </c>
      <c r="AR20" s="62">
        <v>36552</v>
      </c>
      <c r="AS20" s="62" t="s">
        <v>699</v>
      </c>
      <c r="AT20" s="62">
        <v>44.32</v>
      </c>
      <c r="AU20" s="62">
        <v>3592</v>
      </c>
      <c r="AV20" s="62">
        <v>35886</v>
      </c>
      <c r="AW20" s="62" t="s">
        <v>662</v>
      </c>
    </row>
    <row r="21" spans="1:49">
      <c r="A21" s="62" t="s">
        <v>744</v>
      </c>
      <c r="B21" s="62">
        <v>48.18</v>
      </c>
      <c r="C21" s="62">
        <v>3964</v>
      </c>
      <c r="D21" s="62">
        <v>30613</v>
      </c>
      <c r="E21" s="62" t="s">
        <v>629</v>
      </c>
      <c r="F21" s="62">
        <v>43.87</v>
      </c>
      <c r="G21" s="62">
        <v>4650</v>
      </c>
      <c r="H21" s="62">
        <v>33424</v>
      </c>
      <c r="I21" s="62" t="s">
        <v>649</v>
      </c>
      <c r="J21" s="62">
        <v>43.86</v>
      </c>
      <c r="K21" s="62">
        <v>4196</v>
      </c>
      <c r="L21" s="62">
        <v>31732</v>
      </c>
      <c r="M21" s="62" t="s">
        <v>252</v>
      </c>
      <c r="N21" s="62">
        <v>44.93</v>
      </c>
      <c r="O21" s="62">
        <v>4175</v>
      </c>
      <c r="P21" s="62">
        <v>33268</v>
      </c>
      <c r="Q21" s="62" t="s">
        <v>253</v>
      </c>
      <c r="R21" s="62">
        <v>43.21</v>
      </c>
      <c r="S21" s="62">
        <v>3779</v>
      </c>
      <c r="T21" s="62">
        <v>35005</v>
      </c>
      <c r="U21" s="62" t="s">
        <v>745</v>
      </c>
      <c r="V21" s="62">
        <v>44.43</v>
      </c>
      <c r="W21" s="62">
        <v>3680</v>
      </c>
      <c r="X21" s="62">
        <v>31349</v>
      </c>
      <c r="Y21" s="62" t="s">
        <v>191</v>
      </c>
      <c r="Z21" s="62">
        <v>44.1</v>
      </c>
      <c r="AA21" s="62">
        <v>3233</v>
      </c>
      <c r="AB21" s="62">
        <v>30485</v>
      </c>
      <c r="AC21" s="62" t="s">
        <v>192</v>
      </c>
      <c r="AD21" s="62">
        <v>45.52</v>
      </c>
      <c r="AE21" s="62">
        <v>3512</v>
      </c>
      <c r="AF21" s="62">
        <v>33274</v>
      </c>
      <c r="AG21" s="62" t="s">
        <v>746</v>
      </c>
      <c r="AH21" s="62">
        <v>43.76</v>
      </c>
      <c r="AI21" s="62">
        <v>4021</v>
      </c>
      <c r="AJ21" s="62">
        <v>30378</v>
      </c>
      <c r="AK21" s="62" t="s">
        <v>319</v>
      </c>
      <c r="AL21" s="62">
        <v>46.11</v>
      </c>
      <c r="AM21" s="62">
        <v>3925</v>
      </c>
      <c r="AN21" s="62">
        <v>32268</v>
      </c>
      <c r="AO21" s="62" t="s">
        <v>328</v>
      </c>
      <c r="AP21" s="62">
        <v>46.58</v>
      </c>
      <c r="AQ21" s="62">
        <v>4048</v>
      </c>
      <c r="AR21" s="62">
        <v>32490</v>
      </c>
      <c r="AS21" s="62" t="s">
        <v>330</v>
      </c>
      <c r="AT21" s="62">
        <v>47.07</v>
      </c>
      <c r="AU21" s="62">
        <v>3592</v>
      </c>
      <c r="AV21" s="62">
        <v>32035</v>
      </c>
      <c r="AW21" s="62" t="s">
        <v>747</v>
      </c>
    </row>
    <row r="22" spans="1:49">
      <c r="A22" s="62" t="s">
        <v>748</v>
      </c>
      <c r="B22" s="62">
        <v>48.22</v>
      </c>
      <c r="C22" s="62">
        <v>3568</v>
      </c>
      <c r="D22" s="62">
        <v>40093</v>
      </c>
      <c r="E22" s="62" t="s">
        <v>660</v>
      </c>
      <c r="F22" s="62">
        <v>64.39</v>
      </c>
      <c r="G22" s="62">
        <v>3300</v>
      </c>
      <c r="H22" s="62">
        <v>38924</v>
      </c>
      <c r="I22" s="62" t="s">
        <v>749</v>
      </c>
      <c r="J22" s="62" t="s">
        <v>140</v>
      </c>
      <c r="K22" s="62" t="s">
        <v>140</v>
      </c>
      <c r="L22" s="62" t="s">
        <v>140</v>
      </c>
      <c r="M22" s="62" t="s">
        <v>140</v>
      </c>
      <c r="N22" s="62">
        <v>60.13</v>
      </c>
      <c r="O22" s="62">
        <v>3017</v>
      </c>
      <c r="P22" s="62">
        <v>37860</v>
      </c>
      <c r="Q22" s="62" t="s">
        <v>205</v>
      </c>
      <c r="R22" s="62">
        <v>56.11</v>
      </c>
      <c r="S22" s="62">
        <v>3367</v>
      </c>
      <c r="T22" s="62">
        <v>38727</v>
      </c>
      <c r="U22" s="62" t="s">
        <v>750</v>
      </c>
      <c r="V22" s="62">
        <v>53.98</v>
      </c>
      <c r="W22" s="62">
        <v>2800</v>
      </c>
      <c r="X22" s="62">
        <v>37850</v>
      </c>
      <c r="Y22" s="62" t="s">
        <v>616</v>
      </c>
      <c r="Z22" s="62">
        <v>47.34</v>
      </c>
      <c r="AA22" s="62">
        <v>2980</v>
      </c>
      <c r="AB22" s="62">
        <v>39041</v>
      </c>
      <c r="AC22" s="62" t="s">
        <v>689</v>
      </c>
      <c r="AD22" s="62">
        <v>52.23</v>
      </c>
      <c r="AE22" s="62">
        <v>2982</v>
      </c>
      <c r="AF22" s="62">
        <v>39421</v>
      </c>
      <c r="AG22" s="62" t="s">
        <v>182</v>
      </c>
      <c r="AH22" s="62" t="s">
        <v>140</v>
      </c>
      <c r="AI22" s="62" t="s">
        <v>140</v>
      </c>
      <c r="AJ22" s="62" t="s">
        <v>140</v>
      </c>
      <c r="AK22" s="62" t="s">
        <v>140</v>
      </c>
      <c r="AL22" s="62">
        <v>63.85</v>
      </c>
      <c r="AM22" s="62">
        <v>2767</v>
      </c>
      <c r="AN22" s="62">
        <v>39256</v>
      </c>
      <c r="AO22" s="62" t="s">
        <v>345</v>
      </c>
      <c r="AP22" s="62">
        <v>57.75</v>
      </c>
      <c r="AQ22" s="62">
        <v>3023</v>
      </c>
      <c r="AR22" s="62">
        <v>37891</v>
      </c>
      <c r="AS22" s="62" t="s">
        <v>329</v>
      </c>
      <c r="AT22" s="62">
        <v>57.44</v>
      </c>
      <c r="AU22" s="62">
        <v>2990</v>
      </c>
      <c r="AV22" s="62">
        <v>36994</v>
      </c>
      <c r="AW22" s="62" t="s">
        <v>165</v>
      </c>
    </row>
    <row r="23" spans="1:49">
      <c r="A23" s="62" t="s">
        <v>751</v>
      </c>
      <c r="B23" s="62">
        <v>48.34</v>
      </c>
      <c r="C23" s="62">
        <v>5650</v>
      </c>
      <c r="D23" s="62">
        <v>42246</v>
      </c>
      <c r="E23" s="62" t="s">
        <v>399</v>
      </c>
      <c r="F23" s="62">
        <v>48.37</v>
      </c>
      <c r="G23" s="62">
        <v>3614</v>
      </c>
      <c r="H23" s="62">
        <v>39119</v>
      </c>
      <c r="I23" s="62" t="s">
        <v>752</v>
      </c>
      <c r="J23" s="62">
        <v>50.4</v>
      </c>
      <c r="K23" s="62">
        <v>4232</v>
      </c>
      <c r="L23" s="62">
        <v>39266</v>
      </c>
      <c r="M23" s="62" t="s">
        <v>294</v>
      </c>
      <c r="N23" s="62">
        <v>52.14</v>
      </c>
      <c r="O23" s="62">
        <v>3978</v>
      </c>
      <c r="P23" s="62">
        <v>39070</v>
      </c>
      <c r="Q23" s="62" t="s">
        <v>638</v>
      </c>
      <c r="R23" s="62">
        <v>50.43</v>
      </c>
      <c r="S23" s="62">
        <v>4002</v>
      </c>
      <c r="T23" s="62">
        <v>38890</v>
      </c>
      <c r="U23" s="62" t="s">
        <v>216</v>
      </c>
      <c r="V23" s="62">
        <v>50.89</v>
      </c>
      <c r="W23" s="62">
        <v>3579</v>
      </c>
      <c r="X23" s="62">
        <v>38499</v>
      </c>
      <c r="Y23" s="62" t="s">
        <v>640</v>
      </c>
      <c r="Z23" s="62">
        <v>52.72</v>
      </c>
      <c r="AA23" s="62">
        <v>3573</v>
      </c>
      <c r="AB23" s="62">
        <v>40394</v>
      </c>
      <c r="AC23" s="62" t="s">
        <v>390</v>
      </c>
      <c r="AD23" s="62">
        <v>53.13</v>
      </c>
      <c r="AE23" s="62">
        <v>4089</v>
      </c>
      <c r="AF23" s="62">
        <v>39163</v>
      </c>
      <c r="AG23" s="62" t="s">
        <v>666</v>
      </c>
      <c r="AH23" s="62">
        <v>48.71</v>
      </c>
      <c r="AI23" s="62">
        <v>4321</v>
      </c>
      <c r="AJ23" s="62">
        <v>40255</v>
      </c>
      <c r="AK23" s="62" t="s">
        <v>753</v>
      </c>
      <c r="AL23" s="62">
        <v>48.3</v>
      </c>
      <c r="AM23" s="62">
        <v>4092</v>
      </c>
      <c r="AN23" s="62">
        <v>39576</v>
      </c>
      <c r="AO23" s="62" t="s">
        <v>631</v>
      </c>
      <c r="AP23" s="62">
        <v>49.05</v>
      </c>
      <c r="AQ23" s="62">
        <v>4230</v>
      </c>
      <c r="AR23" s="62">
        <v>38226</v>
      </c>
      <c r="AS23" s="62" t="s">
        <v>294</v>
      </c>
      <c r="AT23" s="62">
        <v>50.49</v>
      </c>
      <c r="AU23" s="62">
        <v>3565</v>
      </c>
      <c r="AV23" s="62">
        <v>38601</v>
      </c>
      <c r="AW23" s="62" t="s">
        <v>222</v>
      </c>
    </row>
    <row r="24" spans="1:49">
      <c r="A24" s="62" t="s">
        <v>754</v>
      </c>
      <c r="B24" s="62">
        <v>48.65</v>
      </c>
      <c r="C24" s="62">
        <v>3300</v>
      </c>
      <c r="D24" s="62">
        <v>36832</v>
      </c>
      <c r="E24" s="62" t="s">
        <v>221</v>
      </c>
      <c r="F24" s="62">
        <v>42.24</v>
      </c>
      <c r="G24" s="62">
        <v>3725</v>
      </c>
      <c r="H24" s="62">
        <v>37971</v>
      </c>
      <c r="I24" s="62" t="s">
        <v>659</v>
      </c>
      <c r="J24" s="62">
        <v>45.25</v>
      </c>
      <c r="K24" s="62">
        <v>3413</v>
      </c>
      <c r="L24" s="62">
        <v>37333</v>
      </c>
      <c r="M24" s="62" t="s">
        <v>703</v>
      </c>
      <c r="N24" s="62">
        <v>45.27</v>
      </c>
      <c r="O24" s="62">
        <v>3217</v>
      </c>
      <c r="P24" s="62">
        <v>34377</v>
      </c>
      <c r="Q24" s="62" t="s">
        <v>668</v>
      </c>
      <c r="R24" s="62">
        <v>46.65</v>
      </c>
      <c r="S24" s="62">
        <v>3148</v>
      </c>
      <c r="T24" s="62">
        <v>35378</v>
      </c>
      <c r="U24" s="62" t="s">
        <v>387</v>
      </c>
      <c r="V24" s="62">
        <v>45.28</v>
      </c>
      <c r="W24" s="62">
        <v>3059</v>
      </c>
      <c r="X24" s="62">
        <v>33809</v>
      </c>
      <c r="Y24" s="62" t="s">
        <v>318</v>
      </c>
      <c r="Z24" s="62">
        <v>44.85</v>
      </c>
      <c r="AA24" s="62">
        <v>3123</v>
      </c>
      <c r="AB24" s="62">
        <v>33664</v>
      </c>
      <c r="AC24" s="62" t="s">
        <v>641</v>
      </c>
      <c r="AD24" s="62">
        <v>47.64</v>
      </c>
      <c r="AE24" s="62">
        <v>3050</v>
      </c>
      <c r="AF24" s="62">
        <v>34371</v>
      </c>
      <c r="AG24" s="62" t="s">
        <v>651</v>
      </c>
      <c r="AH24" s="62">
        <v>44.76</v>
      </c>
      <c r="AI24" s="62">
        <v>3038</v>
      </c>
      <c r="AJ24" s="62">
        <v>35443</v>
      </c>
      <c r="AK24" s="62" t="s">
        <v>639</v>
      </c>
      <c r="AL24" s="62">
        <v>46.5</v>
      </c>
      <c r="AM24" s="62">
        <v>3273</v>
      </c>
      <c r="AN24" s="62">
        <v>37323</v>
      </c>
      <c r="AO24" s="62" t="s">
        <v>692</v>
      </c>
      <c r="AP24" s="62">
        <v>47.31</v>
      </c>
      <c r="AQ24" s="62">
        <v>3211</v>
      </c>
      <c r="AR24" s="62">
        <v>35074</v>
      </c>
      <c r="AS24" s="62" t="s">
        <v>321</v>
      </c>
      <c r="AT24" s="62">
        <v>46.63</v>
      </c>
      <c r="AU24" s="62">
        <v>3174</v>
      </c>
      <c r="AV24" s="62">
        <v>34730</v>
      </c>
      <c r="AW24" s="62" t="s">
        <v>250</v>
      </c>
    </row>
    <row r="25" spans="1:49">
      <c r="A25" s="62" t="s">
        <v>755</v>
      </c>
      <c r="B25" s="62">
        <v>48.99</v>
      </c>
      <c r="C25" s="62">
        <v>3637</v>
      </c>
      <c r="D25" s="62">
        <v>35107</v>
      </c>
      <c r="E25" s="62" t="s">
        <v>622</v>
      </c>
      <c r="F25" s="62">
        <v>46.91</v>
      </c>
      <c r="G25" s="62">
        <v>3421</v>
      </c>
      <c r="H25" s="62">
        <v>34133</v>
      </c>
      <c r="I25" s="62" t="s">
        <v>721</v>
      </c>
      <c r="J25" s="62">
        <v>47.78</v>
      </c>
      <c r="K25" s="62">
        <v>3504</v>
      </c>
      <c r="L25" s="62">
        <v>34639</v>
      </c>
      <c r="M25" s="62" t="s">
        <v>756</v>
      </c>
      <c r="N25" s="62">
        <v>45.96</v>
      </c>
      <c r="O25" s="62">
        <v>3612</v>
      </c>
      <c r="P25" s="62">
        <v>32978</v>
      </c>
      <c r="Q25" s="62" t="s">
        <v>618</v>
      </c>
      <c r="R25" s="62">
        <v>44.34</v>
      </c>
      <c r="S25" s="62">
        <v>3471</v>
      </c>
      <c r="T25" s="62">
        <v>34581</v>
      </c>
      <c r="U25" s="62" t="s">
        <v>294</v>
      </c>
      <c r="V25" s="62">
        <v>46.91</v>
      </c>
      <c r="W25" s="62">
        <v>3215</v>
      </c>
      <c r="X25" s="62">
        <v>33988</v>
      </c>
      <c r="Y25" s="62" t="s">
        <v>756</v>
      </c>
      <c r="Z25" s="62">
        <v>47.77</v>
      </c>
      <c r="AA25" s="62">
        <v>3257</v>
      </c>
      <c r="AB25" s="62">
        <v>34397</v>
      </c>
      <c r="AC25" s="62" t="s">
        <v>170</v>
      </c>
      <c r="AD25" s="62">
        <v>47.74</v>
      </c>
      <c r="AE25" s="62">
        <v>3520</v>
      </c>
      <c r="AF25" s="62">
        <v>35850</v>
      </c>
      <c r="AG25" s="62" t="s">
        <v>641</v>
      </c>
      <c r="AH25" s="62">
        <v>47.32</v>
      </c>
      <c r="AI25" s="62">
        <v>3821</v>
      </c>
      <c r="AJ25" s="62">
        <v>36391</v>
      </c>
      <c r="AK25" s="62" t="s">
        <v>732</v>
      </c>
      <c r="AL25" s="62">
        <v>51.98</v>
      </c>
      <c r="AM25" s="62">
        <v>3287</v>
      </c>
      <c r="AN25" s="62">
        <v>35154</v>
      </c>
      <c r="AO25" s="62" t="s">
        <v>757</v>
      </c>
      <c r="AP25" s="62">
        <v>47.66</v>
      </c>
      <c r="AQ25" s="62">
        <v>3571</v>
      </c>
      <c r="AR25" s="62">
        <v>35316</v>
      </c>
      <c r="AS25" s="62" t="s">
        <v>253</v>
      </c>
      <c r="AT25" s="62">
        <v>47.75</v>
      </c>
      <c r="AU25" s="62">
        <v>3331</v>
      </c>
      <c r="AV25" s="62">
        <v>35223</v>
      </c>
      <c r="AW25" s="62" t="s">
        <v>666</v>
      </c>
    </row>
    <row r="26" spans="1:49">
      <c r="A26" s="62" t="s">
        <v>758</v>
      </c>
      <c r="B26" s="62">
        <v>49.43</v>
      </c>
      <c r="C26" s="62">
        <v>3753</v>
      </c>
      <c r="D26" s="62">
        <v>39261</v>
      </c>
      <c r="E26" s="62" t="s">
        <v>180</v>
      </c>
      <c r="F26" s="62">
        <v>52.2</v>
      </c>
      <c r="G26" s="62">
        <v>3391</v>
      </c>
      <c r="H26" s="62">
        <v>38758</v>
      </c>
      <c r="I26" s="62" t="s">
        <v>181</v>
      </c>
      <c r="J26" s="62">
        <v>46.17</v>
      </c>
      <c r="K26" s="62">
        <v>3287</v>
      </c>
      <c r="L26" s="62">
        <v>39379</v>
      </c>
      <c r="M26" s="62" t="s">
        <v>759</v>
      </c>
      <c r="N26" s="62">
        <v>45.98</v>
      </c>
      <c r="O26" s="62">
        <v>3299</v>
      </c>
      <c r="P26" s="62">
        <v>38184</v>
      </c>
      <c r="Q26" s="62" t="s">
        <v>713</v>
      </c>
      <c r="R26" s="62">
        <v>47.21</v>
      </c>
      <c r="S26" s="62">
        <v>3198</v>
      </c>
      <c r="T26" s="62">
        <v>38851</v>
      </c>
      <c r="U26" s="62" t="s">
        <v>298</v>
      </c>
      <c r="V26" s="62">
        <v>50.06</v>
      </c>
      <c r="W26" s="62">
        <v>3485</v>
      </c>
      <c r="X26" s="62">
        <v>37613</v>
      </c>
      <c r="Y26" s="62" t="s">
        <v>326</v>
      </c>
      <c r="Z26" s="62">
        <v>47.72</v>
      </c>
      <c r="AA26" s="62">
        <v>3211</v>
      </c>
      <c r="AB26" s="62">
        <v>38654</v>
      </c>
      <c r="AC26" s="62" t="s">
        <v>745</v>
      </c>
      <c r="AD26" s="62">
        <v>47.07</v>
      </c>
      <c r="AE26" s="62">
        <v>3851</v>
      </c>
      <c r="AF26" s="62">
        <v>38675</v>
      </c>
      <c r="AG26" s="62" t="s">
        <v>702</v>
      </c>
      <c r="AH26" s="62">
        <v>46.69</v>
      </c>
      <c r="AI26" s="62">
        <v>3343</v>
      </c>
      <c r="AJ26" s="62">
        <v>39028</v>
      </c>
      <c r="AK26" s="62" t="s">
        <v>661</v>
      </c>
      <c r="AL26" s="62">
        <v>45.02</v>
      </c>
      <c r="AM26" s="62">
        <v>3250</v>
      </c>
      <c r="AN26" s="62">
        <v>37981</v>
      </c>
      <c r="AO26" s="62" t="s">
        <v>663</v>
      </c>
      <c r="AP26" s="62">
        <v>50.47</v>
      </c>
      <c r="AQ26" s="62">
        <v>3325</v>
      </c>
      <c r="AR26" s="62">
        <v>37589</v>
      </c>
      <c r="AS26" s="62" t="s">
        <v>250</v>
      </c>
      <c r="AT26" s="62">
        <v>50.23</v>
      </c>
      <c r="AU26" s="62">
        <v>3128</v>
      </c>
      <c r="AV26" s="62">
        <v>38193</v>
      </c>
      <c r="AW26" s="62" t="s">
        <v>623</v>
      </c>
    </row>
    <row r="27" spans="1:49">
      <c r="A27" s="62" t="s">
        <v>760</v>
      </c>
      <c r="B27" s="62">
        <v>49.46</v>
      </c>
      <c r="C27" s="62">
        <v>3050</v>
      </c>
      <c r="D27" s="62">
        <v>37454</v>
      </c>
      <c r="E27" s="62" t="s">
        <v>221</v>
      </c>
      <c r="F27" s="62">
        <v>49.33</v>
      </c>
      <c r="G27" s="62">
        <v>3171</v>
      </c>
      <c r="H27" s="62">
        <v>37528</v>
      </c>
      <c r="I27" s="62" t="s">
        <v>623</v>
      </c>
      <c r="J27" s="62">
        <v>47.56</v>
      </c>
      <c r="K27" s="62">
        <v>2954</v>
      </c>
      <c r="L27" s="62">
        <v>36403</v>
      </c>
      <c r="M27" s="62" t="s">
        <v>613</v>
      </c>
      <c r="N27" s="62">
        <v>48.63</v>
      </c>
      <c r="O27" s="62">
        <v>2774</v>
      </c>
      <c r="P27" s="62">
        <v>34866</v>
      </c>
      <c r="Q27" s="62" t="s">
        <v>622</v>
      </c>
      <c r="R27" s="62">
        <v>50.98</v>
      </c>
      <c r="S27" s="62">
        <v>2862</v>
      </c>
      <c r="T27" s="62">
        <v>34053</v>
      </c>
      <c r="U27" s="62" t="s">
        <v>628</v>
      </c>
      <c r="V27" s="62">
        <v>46.62</v>
      </c>
      <c r="W27" s="62">
        <v>2952</v>
      </c>
      <c r="X27" s="62">
        <v>34198</v>
      </c>
      <c r="Y27" s="62" t="s">
        <v>316</v>
      </c>
      <c r="Z27" s="62">
        <v>46.87</v>
      </c>
      <c r="AA27" s="62">
        <v>2951</v>
      </c>
      <c r="AB27" s="62">
        <v>33409</v>
      </c>
      <c r="AC27" s="62" t="s">
        <v>314</v>
      </c>
      <c r="AD27" s="62">
        <v>47.66</v>
      </c>
      <c r="AE27" s="62">
        <v>2876</v>
      </c>
      <c r="AF27" s="62">
        <v>35661</v>
      </c>
      <c r="AG27" s="62" t="s">
        <v>293</v>
      </c>
      <c r="AH27" s="62">
        <v>50.13</v>
      </c>
      <c r="AI27" s="62">
        <v>2799</v>
      </c>
      <c r="AJ27" s="62">
        <v>35431</v>
      </c>
      <c r="AK27" s="62" t="s">
        <v>761</v>
      </c>
      <c r="AL27" s="62">
        <v>47.82</v>
      </c>
      <c r="AM27" s="62">
        <v>2992</v>
      </c>
      <c r="AN27" s="62">
        <v>36223</v>
      </c>
      <c r="AO27" s="62" t="s">
        <v>221</v>
      </c>
      <c r="AP27" s="62">
        <v>48.33</v>
      </c>
      <c r="AQ27" s="62">
        <v>2898</v>
      </c>
      <c r="AR27" s="62">
        <v>35101</v>
      </c>
      <c r="AS27" s="62" t="s">
        <v>299</v>
      </c>
      <c r="AT27" s="62">
        <v>45.44</v>
      </c>
      <c r="AU27" s="62">
        <v>2901</v>
      </c>
      <c r="AV27" s="62">
        <v>34107</v>
      </c>
      <c r="AW27" s="62" t="s">
        <v>641</v>
      </c>
    </row>
    <row r="28" spans="1:49">
      <c r="A28" s="62" t="s">
        <v>762</v>
      </c>
      <c r="B28" s="62">
        <v>49.75</v>
      </c>
      <c r="C28" s="62">
        <v>3949</v>
      </c>
      <c r="D28" s="62">
        <v>38512</v>
      </c>
      <c r="E28" s="62" t="s">
        <v>372</v>
      </c>
      <c r="F28" s="62">
        <v>50.8</v>
      </c>
      <c r="G28" s="62">
        <v>3847</v>
      </c>
      <c r="H28" s="62">
        <v>38396</v>
      </c>
      <c r="I28" s="62" t="s">
        <v>370</v>
      </c>
      <c r="J28" s="62">
        <v>46.23</v>
      </c>
      <c r="K28" s="62">
        <v>3626</v>
      </c>
      <c r="L28" s="62">
        <v>38522</v>
      </c>
      <c r="M28" s="62" t="s">
        <v>698</v>
      </c>
      <c r="N28" s="62">
        <v>44.96</v>
      </c>
      <c r="O28" s="62">
        <v>3556</v>
      </c>
      <c r="P28" s="62">
        <v>38334</v>
      </c>
      <c r="Q28" s="62" t="s">
        <v>759</v>
      </c>
      <c r="R28" s="62">
        <v>44.63</v>
      </c>
      <c r="S28" s="62">
        <v>3533</v>
      </c>
      <c r="T28" s="62">
        <v>35771</v>
      </c>
      <c r="U28" s="62" t="s">
        <v>763</v>
      </c>
      <c r="V28" s="62">
        <v>43.22</v>
      </c>
      <c r="W28" s="62">
        <v>3433</v>
      </c>
      <c r="X28" s="62">
        <v>35058</v>
      </c>
      <c r="Y28" s="62" t="s">
        <v>220</v>
      </c>
      <c r="Z28" s="62">
        <v>43.23</v>
      </c>
      <c r="AA28" s="62">
        <v>3378</v>
      </c>
      <c r="AB28" s="62">
        <v>34948</v>
      </c>
      <c r="AC28" s="62" t="s">
        <v>752</v>
      </c>
      <c r="AD28" s="62">
        <v>43.59</v>
      </c>
      <c r="AE28" s="62">
        <v>3465</v>
      </c>
      <c r="AF28" s="62">
        <v>34896</v>
      </c>
      <c r="AG28" s="62" t="s">
        <v>644</v>
      </c>
      <c r="AH28" s="62">
        <v>43.72</v>
      </c>
      <c r="AI28" s="62">
        <v>3360</v>
      </c>
      <c r="AJ28" s="62">
        <v>35604</v>
      </c>
      <c r="AK28" s="62" t="s">
        <v>178</v>
      </c>
      <c r="AL28" s="62">
        <v>44.04</v>
      </c>
      <c r="AM28" s="62">
        <v>3360</v>
      </c>
      <c r="AN28" s="62">
        <v>35268</v>
      </c>
      <c r="AO28" s="62" t="s">
        <v>644</v>
      </c>
      <c r="AP28" s="62">
        <v>45.91</v>
      </c>
      <c r="AQ28" s="62">
        <v>3562</v>
      </c>
      <c r="AR28" s="62">
        <v>35269</v>
      </c>
      <c r="AS28" s="62" t="s">
        <v>719</v>
      </c>
      <c r="AT28" s="62">
        <v>45.11</v>
      </c>
      <c r="AU28" s="62">
        <v>3561</v>
      </c>
      <c r="AV28" s="62">
        <v>35391</v>
      </c>
      <c r="AW28" s="62" t="s">
        <v>764</v>
      </c>
    </row>
    <row r="29" spans="1:49">
      <c r="A29" s="62" t="s">
        <v>765</v>
      </c>
      <c r="B29" s="62">
        <v>49.77</v>
      </c>
      <c r="C29" s="62">
        <v>4021</v>
      </c>
      <c r="D29" s="62">
        <v>38094</v>
      </c>
      <c r="E29" s="62" t="s">
        <v>613</v>
      </c>
      <c r="F29" s="62">
        <v>53.26</v>
      </c>
      <c r="G29" s="62">
        <v>4215</v>
      </c>
      <c r="H29" s="62">
        <v>38458</v>
      </c>
      <c r="I29" s="62" t="s">
        <v>369</v>
      </c>
      <c r="J29" s="62">
        <v>47.15</v>
      </c>
      <c r="K29" s="62">
        <v>3946</v>
      </c>
      <c r="L29" s="62">
        <v>37170</v>
      </c>
      <c r="M29" s="62" t="s">
        <v>699</v>
      </c>
      <c r="N29" s="62">
        <v>47.57</v>
      </c>
      <c r="O29" s="62">
        <v>3776</v>
      </c>
      <c r="P29" s="62">
        <v>36764</v>
      </c>
      <c r="Q29" s="62" t="s">
        <v>386</v>
      </c>
      <c r="R29" s="62">
        <v>46.66</v>
      </c>
      <c r="S29" s="62">
        <v>3577</v>
      </c>
      <c r="T29" s="62">
        <v>35638</v>
      </c>
      <c r="U29" s="62" t="s">
        <v>190</v>
      </c>
      <c r="V29" s="62">
        <v>45.92</v>
      </c>
      <c r="W29" s="62">
        <v>3575</v>
      </c>
      <c r="X29" s="62">
        <v>35530</v>
      </c>
      <c r="Y29" s="62" t="s">
        <v>224</v>
      </c>
      <c r="Z29" s="62">
        <v>45.91</v>
      </c>
      <c r="AA29" s="62">
        <v>3444</v>
      </c>
      <c r="AB29" s="62">
        <v>36128</v>
      </c>
      <c r="AC29" s="62" t="s">
        <v>667</v>
      </c>
      <c r="AD29" s="62">
        <v>46.42</v>
      </c>
      <c r="AE29" s="62">
        <v>3221</v>
      </c>
      <c r="AF29" s="62">
        <v>37718</v>
      </c>
      <c r="AG29" s="62" t="s">
        <v>715</v>
      </c>
      <c r="AH29" s="62">
        <v>46.41</v>
      </c>
      <c r="AI29" s="62">
        <v>3461</v>
      </c>
      <c r="AJ29" s="62">
        <v>38210</v>
      </c>
      <c r="AK29" s="62" t="s">
        <v>766</v>
      </c>
      <c r="AL29" s="62">
        <v>45.39</v>
      </c>
      <c r="AM29" s="62">
        <v>3694</v>
      </c>
      <c r="AN29" s="62">
        <v>36322</v>
      </c>
      <c r="AO29" s="62" t="s">
        <v>644</v>
      </c>
      <c r="AP29" s="62">
        <v>45.41</v>
      </c>
      <c r="AQ29" s="62">
        <v>3724</v>
      </c>
      <c r="AR29" s="62">
        <v>37189</v>
      </c>
      <c r="AS29" s="62" t="s">
        <v>704</v>
      </c>
      <c r="AT29" s="62">
        <v>49.06</v>
      </c>
      <c r="AU29" s="62">
        <v>3436</v>
      </c>
      <c r="AV29" s="62">
        <v>37255</v>
      </c>
      <c r="AW29" s="62" t="s">
        <v>668</v>
      </c>
    </row>
    <row r="30" spans="1:49">
      <c r="A30" s="62" t="s">
        <v>767</v>
      </c>
      <c r="B30" s="62">
        <v>49.82</v>
      </c>
      <c r="C30" s="62">
        <v>4030</v>
      </c>
      <c r="D30" s="62">
        <v>46546</v>
      </c>
      <c r="E30" s="62" t="s">
        <v>768</v>
      </c>
      <c r="F30" s="62">
        <v>47.18</v>
      </c>
      <c r="G30" s="62">
        <v>3984</v>
      </c>
      <c r="H30" s="62">
        <v>46428</v>
      </c>
      <c r="I30" s="62" t="s">
        <v>769</v>
      </c>
      <c r="J30" s="62">
        <v>46.31</v>
      </c>
      <c r="K30" s="62">
        <v>4067</v>
      </c>
      <c r="L30" s="62">
        <v>46428</v>
      </c>
      <c r="M30" s="62" t="s">
        <v>770</v>
      </c>
      <c r="N30" s="62">
        <v>45.59</v>
      </c>
      <c r="O30" s="62">
        <v>4091</v>
      </c>
      <c r="P30" s="62">
        <v>46126</v>
      </c>
      <c r="Q30" s="62" t="s">
        <v>771</v>
      </c>
      <c r="R30" s="62">
        <v>45.48</v>
      </c>
      <c r="S30" s="62">
        <v>4126</v>
      </c>
      <c r="T30" s="62">
        <v>44562</v>
      </c>
      <c r="U30" s="62" t="s">
        <v>712</v>
      </c>
      <c r="V30" s="62">
        <v>44.89</v>
      </c>
      <c r="W30" s="62">
        <v>4084</v>
      </c>
      <c r="X30" s="62">
        <v>44303</v>
      </c>
      <c r="Y30" s="62" t="s">
        <v>772</v>
      </c>
      <c r="Z30" s="62">
        <v>43.95</v>
      </c>
      <c r="AA30" s="62">
        <v>4281</v>
      </c>
      <c r="AB30" s="62">
        <v>44426</v>
      </c>
      <c r="AC30" s="62" t="s">
        <v>773</v>
      </c>
      <c r="AD30" s="62">
        <v>45.11</v>
      </c>
      <c r="AE30" s="62">
        <v>4025</v>
      </c>
      <c r="AF30" s="62">
        <v>44440</v>
      </c>
      <c r="AG30" s="62" t="s">
        <v>774</v>
      </c>
      <c r="AH30" s="62">
        <v>45.12</v>
      </c>
      <c r="AI30" s="62">
        <v>3949</v>
      </c>
      <c r="AJ30" s="62">
        <v>42239</v>
      </c>
      <c r="AK30" s="62" t="s">
        <v>679</v>
      </c>
      <c r="AL30" s="62">
        <v>44.4</v>
      </c>
      <c r="AM30" s="62">
        <v>4063</v>
      </c>
      <c r="AN30" s="62">
        <v>42658</v>
      </c>
      <c r="AO30" s="62" t="s">
        <v>775</v>
      </c>
      <c r="AP30" s="62">
        <v>43.66</v>
      </c>
      <c r="AQ30" s="62">
        <v>4162</v>
      </c>
      <c r="AR30" s="62">
        <v>42535</v>
      </c>
      <c r="AS30" s="62" t="s">
        <v>776</v>
      </c>
      <c r="AT30" s="62">
        <v>44.92</v>
      </c>
      <c r="AU30" s="62">
        <v>3887</v>
      </c>
      <c r="AV30" s="62">
        <v>43430</v>
      </c>
      <c r="AW30" s="62" t="s">
        <v>777</v>
      </c>
    </row>
    <row r="31" spans="1:49">
      <c r="A31" s="62" t="s">
        <v>778</v>
      </c>
      <c r="B31" s="62">
        <v>50.51</v>
      </c>
      <c r="C31" s="62">
        <v>4597</v>
      </c>
      <c r="D31" s="62">
        <v>39354</v>
      </c>
      <c r="E31" s="62" t="s">
        <v>294</v>
      </c>
      <c r="F31" s="62">
        <v>62.29</v>
      </c>
      <c r="G31" s="62">
        <v>4655</v>
      </c>
      <c r="H31" s="62">
        <v>38481</v>
      </c>
      <c r="I31" s="62" t="s">
        <v>779</v>
      </c>
      <c r="J31" s="62">
        <v>59.17</v>
      </c>
      <c r="K31" s="62">
        <v>4841</v>
      </c>
      <c r="L31" s="62">
        <v>36194</v>
      </c>
      <c r="M31" s="62" t="s">
        <v>359</v>
      </c>
      <c r="N31" s="62">
        <v>56.12</v>
      </c>
      <c r="O31" s="62">
        <v>4853</v>
      </c>
      <c r="P31" s="62">
        <v>35837</v>
      </c>
      <c r="Q31" s="62" t="s">
        <v>780</v>
      </c>
      <c r="R31" s="62">
        <v>51.64</v>
      </c>
      <c r="S31" s="62">
        <v>4745</v>
      </c>
      <c r="T31" s="62">
        <v>35682</v>
      </c>
      <c r="U31" s="62" t="s">
        <v>750</v>
      </c>
      <c r="V31" s="62">
        <v>53.3</v>
      </c>
      <c r="W31" s="62">
        <v>4733</v>
      </c>
      <c r="X31" s="62">
        <v>35329</v>
      </c>
      <c r="Y31" s="62" t="s">
        <v>266</v>
      </c>
      <c r="Z31" s="62">
        <v>52.73</v>
      </c>
      <c r="AA31" s="62">
        <v>4527</v>
      </c>
      <c r="AB31" s="62">
        <v>36245</v>
      </c>
      <c r="AC31" s="62" t="s">
        <v>272</v>
      </c>
      <c r="AD31" s="62">
        <v>52.92</v>
      </c>
      <c r="AE31" s="62">
        <v>4561</v>
      </c>
      <c r="AF31" s="62">
        <v>36245</v>
      </c>
      <c r="AG31" s="62" t="s">
        <v>614</v>
      </c>
      <c r="AH31" s="62">
        <v>55.86</v>
      </c>
      <c r="AI31" s="62">
        <v>4540</v>
      </c>
      <c r="AJ31" s="62">
        <v>36762</v>
      </c>
      <c r="AK31" s="62" t="s">
        <v>265</v>
      </c>
      <c r="AL31" s="62">
        <v>50.33</v>
      </c>
      <c r="AM31" s="62">
        <v>4644</v>
      </c>
      <c r="AN31" s="62">
        <v>38295</v>
      </c>
      <c r="AO31" s="62" t="s">
        <v>623</v>
      </c>
      <c r="AP31" s="62">
        <v>49.06</v>
      </c>
      <c r="AQ31" s="62">
        <v>4673</v>
      </c>
      <c r="AR31" s="62">
        <v>39135</v>
      </c>
      <c r="AS31" s="62" t="s">
        <v>693</v>
      </c>
      <c r="AT31" s="62">
        <v>46.74</v>
      </c>
      <c r="AU31" s="62">
        <v>4823</v>
      </c>
      <c r="AV31" s="62">
        <v>41475</v>
      </c>
      <c r="AW31" s="62" t="s">
        <v>781</v>
      </c>
    </row>
    <row r="32" spans="1:49">
      <c r="A32" s="62" t="s">
        <v>782</v>
      </c>
      <c r="B32" s="62">
        <v>50.83</v>
      </c>
      <c r="C32" s="62">
        <v>4467</v>
      </c>
      <c r="D32" s="62">
        <v>38599</v>
      </c>
      <c r="E32" s="62" t="s">
        <v>668</v>
      </c>
      <c r="F32" s="62">
        <v>50.41</v>
      </c>
      <c r="G32" s="62">
        <v>4078</v>
      </c>
      <c r="H32" s="62">
        <v>38834</v>
      </c>
      <c r="I32" s="62" t="s">
        <v>400</v>
      </c>
      <c r="J32" s="62">
        <v>48.93</v>
      </c>
      <c r="K32" s="62">
        <v>3658</v>
      </c>
      <c r="L32" s="62">
        <v>39159</v>
      </c>
      <c r="M32" s="62" t="s">
        <v>644</v>
      </c>
      <c r="N32" s="62">
        <v>49.4</v>
      </c>
      <c r="O32" s="62">
        <v>3528</v>
      </c>
      <c r="P32" s="62">
        <v>37639</v>
      </c>
      <c r="Q32" s="62" t="s">
        <v>649</v>
      </c>
      <c r="R32" s="62">
        <v>49.61</v>
      </c>
      <c r="S32" s="62">
        <v>3412</v>
      </c>
      <c r="T32" s="62">
        <v>38672</v>
      </c>
      <c r="U32" s="62" t="s">
        <v>294</v>
      </c>
      <c r="V32" s="62">
        <v>46.9</v>
      </c>
      <c r="W32" s="62">
        <v>3542</v>
      </c>
      <c r="X32" s="62">
        <v>38471</v>
      </c>
      <c r="Y32" s="62" t="s">
        <v>691</v>
      </c>
      <c r="Z32" s="62">
        <v>47.36</v>
      </c>
      <c r="AA32" s="62">
        <v>3306</v>
      </c>
      <c r="AB32" s="62">
        <v>37359</v>
      </c>
      <c r="AC32" s="62" t="s">
        <v>699</v>
      </c>
      <c r="AD32" s="62">
        <v>46.13</v>
      </c>
      <c r="AE32" s="62">
        <v>3419</v>
      </c>
      <c r="AF32" s="62">
        <v>37349</v>
      </c>
      <c r="AG32" s="62" t="s">
        <v>662</v>
      </c>
      <c r="AH32" s="62">
        <v>47.56</v>
      </c>
      <c r="AI32" s="62">
        <v>3619</v>
      </c>
      <c r="AJ32" s="62">
        <v>36396</v>
      </c>
      <c r="AK32" s="62" t="s">
        <v>613</v>
      </c>
      <c r="AL32" s="62">
        <v>49.31</v>
      </c>
      <c r="AM32" s="62">
        <v>3560</v>
      </c>
      <c r="AN32" s="62">
        <v>35818</v>
      </c>
      <c r="AO32" s="62" t="s">
        <v>299</v>
      </c>
      <c r="AP32" s="62">
        <v>48.37</v>
      </c>
      <c r="AQ32" s="62">
        <v>3903</v>
      </c>
      <c r="AR32" s="62">
        <v>36263</v>
      </c>
      <c r="AS32" s="62" t="s">
        <v>638</v>
      </c>
      <c r="AT32" s="62">
        <v>50.35</v>
      </c>
      <c r="AU32" s="62">
        <v>3514</v>
      </c>
      <c r="AV32" s="62">
        <v>34746</v>
      </c>
      <c r="AW32" s="62" t="s">
        <v>750</v>
      </c>
    </row>
    <row r="33" spans="1:49">
      <c r="A33" s="62" t="s">
        <v>783</v>
      </c>
      <c r="B33" s="62">
        <v>51.03</v>
      </c>
      <c r="C33" s="62">
        <v>4273</v>
      </c>
      <c r="D33" s="62">
        <v>44840</v>
      </c>
      <c r="E33" s="62" t="s">
        <v>784</v>
      </c>
      <c r="F33" s="62">
        <v>49.84</v>
      </c>
      <c r="G33" s="62">
        <v>3876</v>
      </c>
      <c r="H33" s="62">
        <v>46053</v>
      </c>
      <c r="I33" s="62" t="s">
        <v>785</v>
      </c>
      <c r="J33" s="62">
        <v>48.93</v>
      </c>
      <c r="K33" s="62">
        <v>3576</v>
      </c>
      <c r="L33" s="62">
        <v>46053</v>
      </c>
      <c r="M33" s="62" t="s">
        <v>786</v>
      </c>
      <c r="N33" s="62">
        <v>48.53</v>
      </c>
      <c r="O33" s="62">
        <v>3671</v>
      </c>
      <c r="P33" s="62">
        <v>42053</v>
      </c>
      <c r="Q33" s="62" t="s">
        <v>738</v>
      </c>
      <c r="R33" s="62">
        <v>49.26</v>
      </c>
      <c r="S33" s="62">
        <v>3713</v>
      </c>
      <c r="T33" s="62">
        <v>42053</v>
      </c>
      <c r="U33" s="62" t="s">
        <v>726</v>
      </c>
      <c r="V33" s="62">
        <v>46.54</v>
      </c>
      <c r="W33" s="62">
        <v>3353</v>
      </c>
      <c r="X33" s="62">
        <v>36678</v>
      </c>
      <c r="Y33" s="62" t="s">
        <v>699</v>
      </c>
      <c r="Z33" s="62">
        <v>48.7</v>
      </c>
      <c r="AA33" s="62">
        <v>3770</v>
      </c>
      <c r="AB33" s="62">
        <v>41753</v>
      </c>
      <c r="AC33" s="62" t="s">
        <v>684</v>
      </c>
      <c r="AD33" s="62">
        <v>49.48</v>
      </c>
      <c r="AE33" s="62">
        <v>3809</v>
      </c>
      <c r="AF33" s="62">
        <v>39141</v>
      </c>
      <c r="AG33" s="62" t="s">
        <v>639</v>
      </c>
      <c r="AH33" s="62">
        <v>49.61</v>
      </c>
      <c r="AI33" s="62">
        <v>3907</v>
      </c>
      <c r="AJ33" s="62">
        <v>40858</v>
      </c>
      <c r="AK33" s="62" t="s">
        <v>766</v>
      </c>
      <c r="AL33" s="62">
        <v>51.49</v>
      </c>
      <c r="AM33" s="62">
        <v>3942</v>
      </c>
      <c r="AN33" s="62">
        <v>41821</v>
      </c>
      <c r="AO33" s="62" t="s">
        <v>715</v>
      </c>
      <c r="AP33" s="62">
        <v>51.61</v>
      </c>
      <c r="AQ33" s="62">
        <v>3881</v>
      </c>
      <c r="AR33" s="62">
        <v>41350</v>
      </c>
      <c r="AS33" s="62" t="s">
        <v>763</v>
      </c>
      <c r="AT33" s="62">
        <v>49.87</v>
      </c>
      <c r="AU33" s="62">
        <v>3589</v>
      </c>
      <c r="AV33" s="62">
        <v>41413</v>
      </c>
      <c r="AW33" s="62" t="s">
        <v>713</v>
      </c>
    </row>
    <row r="34" spans="1:49">
      <c r="A34" s="62" t="s">
        <v>787</v>
      </c>
      <c r="B34" s="62">
        <v>51.68</v>
      </c>
      <c r="C34" s="62">
        <v>3785</v>
      </c>
      <c r="D34" s="62">
        <v>42025</v>
      </c>
      <c r="E34" s="62" t="s">
        <v>788</v>
      </c>
      <c r="F34" s="62" t="s">
        <v>140</v>
      </c>
      <c r="G34" s="62" t="s">
        <v>140</v>
      </c>
      <c r="H34" s="62" t="s">
        <v>140</v>
      </c>
      <c r="I34" s="62" t="s">
        <v>140</v>
      </c>
      <c r="J34" s="62" t="s">
        <v>140</v>
      </c>
      <c r="K34" s="62" t="s">
        <v>140</v>
      </c>
      <c r="L34" s="62" t="s">
        <v>140</v>
      </c>
      <c r="M34" s="62" t="s">
        <v>140</v>
      </c>
      <c r="N34" s="62" t="s">
        <v>140</v>
      </c>
      <c r="O34" s="62" t="s">
        <v>140</v>
      </c>
      <c r="P34" s="62" t="s">
        <v>140</v>
      </c>
      <c r="Q34" s="62" t="s">
        <v>140</v>
      </c>
      <c r="R34" s="62" t="s">
        <v>140</v>
      </c>
      <c r="S34" s="62" t="s">
        <v>140</v>
      </c>
      <c r="T34" s="62" t="s">
        <v>140</v>
      </c>
      <c r="U34" s="62" t="s">
        <v>140</v>
      </c>
      <c r="V34" s="62" t="s">
        <v>140</v>
      </c>
      <c r="W34" s="62" t="s">
        <v>140</v>
      </c>
      <c r="X34" s="62" t="s">
        <v>140</v>
      </c>
      <c r="Y34" s="62" t="s">
        <v>140</v>
      </c>
      <c r="Z34" s="62">
        <v>49.47</v>
      </c>
      <c r="AA34" s="62">
        <v>3654</v>
      </c>
      <c r="AB34" s="62">
        <v>37836</v>
      </c>
      <c r="AC34" s="62" t="s">
        <v>222</v>
      </c>
      <c r="AD34" s="62" t="s">
        <v>140</v>
      </c>
      <c r="AE34" s="62" t="s">
        <v>140</v>
      </c>
      <c r="AF34" s="62" t="s">
        <v>140</v>
      </c>
      <c r="AG34" s="62" t="s">
        <v>140</v>
      </c>
      <c r="AH34" s="62" t="s">
        <v>140</v>
      </c>
      <c r="AI34" s="62" t="s">
        <v>140</v>
      </c>
      <c r="AJ34" s="62" t="s">
        <v>140</v>
      </c>
      <c r="AK34" s="62" t="s">
        <v>140</v>
      </c>
      <c r="AL34" s="62" t="s">
        <v>140</v>
      </c>
      <c r="AM34" s="62" t="s">
        <v>140</v>
      </c>
      <c r="AN34" s="62" t="s">
        <v>140</v>
      </c>
      <c r="AO34" s="62" t="s">
        <v>140</v>
      </c>
      <c r="AP34" s="62">
        <v>55.7</v>
      </c>
      <c r="AQ34" s="62">
        <v>3629</v>
      </c>
      <c r="AR34" s="62">
        <v>38848</v>
      </c>
      <c r="AS34" s="62" t="s">
        <v>330</v>
      </c>
      <c r="AT34" s="62">
        <v>50.54</v>
      </c>
      <c r="AU34" s="62">
        <v>3460</v>
      </c>
      <c r="AV34" s="62">
        <v>38399</v>
      </c>
      <c r="AW34" s="62" t="s">
        <v>668</v>
      </c>
    </row>
    <row r="35" spans="1:49">
      <c r="A35" s="62" t="s">
        <v>789</v>
      </c>
      <c r="B35" s="62">
        <v>51.96</v>
      </c>
      <c r="C35" s="62">
        <v>5235</v>
      </c>
      <c r="D35" s="62">
        <v>40384</v>
      </c>
      <c r="E35" s="62" t="s">
        <v>694</v>
      </c>
      <c r="F35" s="62">
        <v>55.3</v>
      </c>
      <c r="G35" s="62">
        <v>5319</v>
      </c>
      <c r="H35" s="62">
        <v>40188</v>
      </c>
      <c r="I35" s="62" t="s">
        <v>299</v>
      </c>
      <c r="J35" s="62">
        <v>51.7</v>
      </c>
      <c r="K35" s="62">
        <v>5196</v>
      </c>
      <c r="L35" s="62">
        <v>40289</v>
      </c>
      <c r="M35" s="62" t="s">
        <v>294</v>
      </c>
      <c r="N35" s="62">
        <v>49.31</v>
      </c>
      <c r="O35" s="62">
        <v>4994</v>
      </c>
      <c r="P35" s="62">
        <v>39156</v>
      </c>
      <c r="Q35" s="62" t="s">
        <v>180</v>
      </c>
      <c r="R35" s="62">
        <v>49.65</v>
      </c>
      <c r="S35" s="62">
        <v>5465</v>
      </c>
      <c r="T35" s="62">
        <v>39297</v>
      </c>
      <c r="U35" s="62" t="s">
        <v>639</v>
      </c>
      <c r="V35" s="62">
        <v>47.55</v>
      </c>
      <c r="W35" s="62">
        <v>4843</v>
      </c>
      <c r="X35" s="62">
        <v>38578</v>
      </c>
      <c r="Y35" s="62" t="s">
        <v>220</v>
      </c>
      <c r="Z35" s="62">
        <v>45.13</v>
      </c>
      <c r="AA35" s="62">
        <v>4603</v>
      </c>
      <c r="AB35" s="62">
        <v>38885</v>
      </c>
      <c r="AC35" s="62" t="s">
        <v>790</v>
      </c>
      <c r="AD35" s="62">
        <v>46.65</v>
      </c>
      <c r="AE35" s="62">
        <v>4501</v>
      </c>
      <c r="AF35" s="62">
        <v>38503</v>
      </c>
      <c r="AG35" s="62" t="s">
        <v>703</v>
      </c>
      <c r="AH35" s="62">
        <v>45.77</v>
      </c>
      <c r="AI35" s="62">
        <v>4496</v>
      </c>
      <c r="AJ35" s="62">
        <v>39411</v>
      </c>
      <c r="AK35" s="62" t="s">
        <v>790</v>
      </c>
      <c r="AL35" s="62">
        <v>47.86</v>
      </c>
      <c r="AM35" s="62">
        <v>4754</v>
      </c>
      <c r="AN35" s="62">
        <v>39206</v>
      </c>
      <c r="AO35" s="62" t="s">
        <v>631</v>
      </c>
      <c r="AP35" s="62">
        <v>46.81</v>
      </c>
      <c r="AQ35" s="62">
        <v>4586</v>
      </c>
      <c r="AR35" s="62">
        <v>38854</v>
      </c>
      <c r="AS35" s="62" t="s">
        <v>713</v>
      </c>
      <c r="AT35" s="62">
        <v>46.84</v>
      </c>
      <c r="AU35" s="62">
        <v>4717</v>
      </c>
      <c r="AV35" s="62">
        <v>38892</v>
      </c>
      <c r="AW35" s="62" t="s">
        <v>713</v>
      </c>
    </row>
    <row r="36" spans="1:49">
      <c r="A36" s="62" t="s">
        <v>791</v>
      </c>
      <c r="B36" s="62">
        <v>52.2</v>
      </c>
      <c r="C36" s="62">
        <v>3236</v>
      </c>
      <c r="D36" s="62">
        <v>39196</v>
      </c>
      <c r="E36" s="62" t="s">
        <v>641</v>
      </c>
      <c r="F36" s="62">
        <v>54.45</v>
      </c>
      <c r="G36" s="62">
        <v>3347</v>
      </c>
      <c r="H36" s="62">
        <v>39561</v>
      </c>
      <c r="I36" s="62" t="s">
        <v>299</v>
      </c>
      <c r="J36" s="62">
        <v>51.76</v>
      </c>
      <c r="K36" s="62">
        <v>3078</v>
      </c>
      <c r="L36" s="62">
        <v>39748</v>
      </c>
      <c r="M36" s="62" t="s">
        <v>371</v>
      </c>
      <c r="N36" s="62">
        <v>51.36</v>
      </c>
      <c r="O36" s="62">
        <v>2947</v>
      </c>
      <c r="P36" s="62">
        <v>38284</v>
      </c>
      <c r="Q36" s="62" t="s">
        <v>223</v>
      </c>
      <c r="R36" s="62">
        <v>48.27</v>
      </c>
      <c r="S36" s="62">
        <v>2887</v>
      </c>
      <c r="T36" s="62">
        <v>37684</v>
      </c>
      <c r="U36" s="62" t="s">
        <v>215</v>
      </c>
      <c r="V36" s="62">
        <v>46.41</v>
      </c>
      <c r="W36" s="62">
        <v>2930</v>
      </c>
      <c r="X36" s="62">
        <v>36308</v>
      </c>
      <c r="Y36" s="62" t="s">
        <v>626</v>
      </c>
      <c r="Z36" s="62">
        <v>44.04</v>
      </c>
      <c r="AA36" s="62">
        <v>3147</v>
      </c>
      <c r="AB36" s="62">
        <v>37374</v>
      </c>
      <c r="AC36" s="62" t="s">
        <v>792</v>
      </c>
      <c r="AD36" s="62">
        <v>47.33</v>
      </c>
      <c r="AE36" s="62">
        <v>3160</v>
      </c>
      <c r="AF36" s="62">
        <v>37673</v>
      </c>
      <c r="AG36" s="62" t="s">
        <v>297</v>
      </c>
      <c r="AH36" s="62">
        <v>46.85</v>
      </c>
      <c r="AI36" s="62">
        <v>2995</v>
      </c>
      <c r="AJ36" s="62">
        <v>37321</v>
      </c>
      <c r="AK36" s="62" t="s">
        <v>793</v>
      </c>
      <c r="AL36" s="62">
        <v>46.65</v>
      </c>
      <c r="AM36" s="62">
        <v>3173</v>
      </c>
      <c r="AN36" s="62">
        <v>37960</v>
      </c>
      <c r="AO36" s="62" t="s">
        <v>788</v>
      </c>
      <c r="AP36" s="62">
        <v>45.72</v>
      </c>
      <c r="AQ36" s="62">
        <v>3283</v>
      </c>
      <c r="AR36" s="62">
        <v>37519</v>
      </c>
      <c r="AS36" s="62" t="s">
        <v>691</v>
      </c>
      <c r="AT36" s="62">
        <v>48.86</v>
      </c>
      <c r="AU36" s="62">
        <v>3238</v>
      </c>
      <c r="AV36" s="62">
        <v>36941</v>
      </c>
      <c r="AW36" s="62" t="s">
        <v>640</v>
      </c>
    </row>
    <row r="37" spans="1:49">
      <c r="A37" s="62" t="s">
        <v>794</v>
      </c>
      <c r="B37" s="62">
        <v>52.34</v>
      </c>
      <c r="C37" s="62">
        <v>5813</v>
      </c>
      <c r="D37" s="62">
        <v>42467</v>
      </c>
      <c r="E37" s="62" t="s">
        <v>220</v>
      </c>
      <c r="F37" s="62">
        <v>45.48</v>
      </c>
      <c r="G37" s="62">
        <v>5125</v>
      </c>
      <c r="H37" s="62">
        <v>42947</v>
      </c>
      <c r="I37" s="62" t="s">
        <v>680</v>
      </c>
      <c r="J37" s="62">
        <v>44.98</v>
      </c>
      <c r="K37" s="62">
        <v>4874</v>
      </c>
      <c r="L37" s="62">
        <v>42913</v>
      </c>
      <c r="M37" s="62" t="s">
        <v>795</v>
      </c>
      <c r="N37" s="62">
        <v>45.08</v>
      </c>
      <c r="O37" s="62">
        <v>4913</v>
      </c>
      <c r="P37" s="62">
        <v>42691</v>
      </c>
      <c r="Q37" s="62" t="s">
        <v>796</v>
      </c>
      <c r="R37" s="62">
        <v>45.87</v>
      </c>
      <c r="S37" s="62">
        <v>4983</v>
      </c>
      <c r="T37" s="62">
        <v>41279</v>
      </c>
      <c r="U37" s="62" t="s">
        <v>797</v>
      </c>
      <c r="V37" s="62">
        <v>46.46</v>
      </c>
      <c r="W37" s="62">
        <v>5059</v>
      </c>
      <c r="X37" s="62">
        <v>36864</v>
      </c>
      <c r="Y37" s="62" t="s">
        <v>217</v>
      </c>
      <c r="Z37" s="62">
        <v>45.78</v>
      </c>
      <c r="AA37" s="62">
        <v>4978</v>
      </c>
      <c r="AB37" s="62">
        <v>38659</v>
      </c>
      <c r="AC37" s="62" t="s">
        <v>737</v>
      </c>
      <c r="AD37" s="62">
        <v>46.2</v>
      </c>
      <c r="AE37" s="62">
        <v>4894</v>
      </c>
      <c r="AF37" s="62">
        <v>37569</v>
      </c>
      <c r="AG37" s="62" t="s">
        <v>788</v>
      </c>
      <c r="AH37" s="62">
        <v>46.23</v>
      </c>
      <c r="AI37" s="62">
        <v>5182</v>
      </c>
      <c r="AJ37" s="62">
        <v>41085</v>
      </c>
      <c r="AK37" s="62" t="s">
        <v>798</v>
      </c>
      <c r="AL37" s="62">
        <v>44.76</v>
      </c>
      <c r="AM37" s="62">
        <v>5003</v>
      </c>
      <c r="AN37" s="62">
        <v>40777</v>
      </c>
      <c r="AO37" s="62" t="s">
        <v>730</v>
      </c>
      <c r="AP37" s="62">
        <v>46.13</v>
      </c>
      <c r="AQ37" s="62">
        <v>5353</v>
      </c>
      <c r="AR37" s="62">
        <v>39780</v>
      </c>
      <c r="AS37" s="62" t="s">
        <v>723</v>
      </c>
      <c r="AT37" s="62">
        <v>46.15</v>
      </c>
      <c r="AU37" s="62">
        <v>5302</v>
      </c>
      <c r="AV37" s="62">
        <v>39729</v>
      </c>
      <c r="AW37" s="62" t="s">
        <v>658</v>
      </c>
    </row>
    <row r="38" spans="1:49">
      <c r="A38" s="62" t="s">
        <v>799</v>
      </c>
      <c r="B38" s="62">
        <v>52.43</v>
      </c>
      <c r="C38" s="62">
        <v>3054</v>
      </c>
      <c r="D38" s="62">
        <v>37795</v>
      </c>
      <c r="E38" s="62" t="s">
        <v>170</v>
      </c>
      <c r="F38" s="62">
        <v>54.19</v>
      </c>
      <c r="G38" s="62">
        <v>2958</v>
      </c>
      <c r="H38" s="62">
        <v>36888</v>
      </c>
      <c r="I38" s="62" t="s">
        <v>747</v>
      </c>
      <c r="J38" s="62">
        <v>51.38</v>
      </c>
      <c r="K38" s="62">
        <v>2978</v>
      </c>
      <c r="L38" s="62">
        <v>35309</v>
      </c>
      <c r="M38" s="62" t="s">
        <v>272</v>
      </c>
      <c r="N38" s="62">
        <v>48.64</v>
      </c>
      <c r="O38" s="62">
        <v>3046</v>
      </c>
      <c r="P38" s="62">
        <v>34833</v>
      </c>
      <c r="Q38" s="62" t="s">
        <v>622</v>
      </c>
      <c r="R38" s="62">
        <v>48.33</v>
      </c>
      <c r="S38" s="62">
        <v>2917</v>
      </c>
      <c r="T38" s="62">
        <v>34311</v>
      </c>
      <c r="U38" s="62" t="s">
        <v>800</v>
      </c>
      <c r="V38" s="62">
        <v>46.85</v>
      </c>
      <c r="W38" s="62">
        <v>2743</v>
      </c>
      <c r="X38" s="62">
        <v>32926</v>
      </c>
      <c r="Y38" s="62" t="s">
        <v>801</v>
      </c>
      <c r="Z38" s="62">
        <v>48.13</v>
      </c>
      <c r="AA38" s="62">
        <v>2845</v>
      </c>
      <c r="AB38" s="62">
        <v>33417</v>
      </c>
      <c r="AC38" s="62" t="s">
        <v>319</v>
      </c>
      <c r="AD38" s="62">
        <v>47.53</v>
      </c>
      <c r="AE38" s="62">
        <v>2870</v>
      </c>
      <c r="AF38" s="62">
        <v>34264</v>
      </c>
      <c r="AG38" s="62" t="s">
        <v>170</v>
      </c>
      <c r="AH38" s="62">
        <v>48.94</v>
      </c>
      <c r="AI38" s="62">
        <v>2907</v>
      </c>
      <c r="AJ38" s="62">
        <v>35479</v>
      </c>
      <c r="AK38" s="62" t="s">
        <v>756</v>
      </c>
      <c r="AL38" s="62">
        <v>49.75</v>
      </c>
      <c r="AM38" s="62">
        <v>2883</v>
      </c>
      <c r="AN38" s="62">
        <v>35398</v>
      </c>
      <c r="AO38" s="62" t="s">
        <v>802</v>
      </c>
      <c r="AP38" s="62">
        <v>48.98</v>
      </c>
      <c r="AQ38" s="62">
        <v>2933</v>
      </c>
      <c r="AR38" s="62">
        <v>35054</v>
      </c>
      <c r="AS38" s="62" t="s">
        <v>251</v>
      </c>
      <c r="AT38" s="62">
        <v>47.51</v>
      </c>
      <c r="AU38" s="62">
        <v>2952</v>
      </c>
      <c r="AV38" s="62">
        <v>34854</v>
      </c>
      <c r="AW38" s="62" t="s">
        <v>316</v>
      </c>
    </row>
    <row r="39" spans="1:49">
      <c r="A39" s="62" t="s">
        <v>803</v>
      </c>
      <c r="B39" s="62">
        <v>52.44</v>
      </c>
      <c r="C39" s="62">
        <v>6445</v>
      </c>
      <c r="D39" s="62">
        <v>38363</v>
      </c>
      <c r="E39" s="62" t="s">
        <v>650</v>
      </c>
      <c r="F39" s="62">
        <v>52.68</v>
      </c>
      <c r="G39" s="62">
        <v>5973</v>
      </c>
      <c r="H39" s="62">
        <v>38109</v>
      </c>
      <c r="I39" s="62" t="s">
        <v>252</v>
      </c>
      <c r="J39" s="62">
        <v>53.58</v>
      </c>
      <c r="K39" s="62">
        <v>5808</v>
      </c>
      <c r="L39" s="62">
        <v>37711</v>
      </c>
      <c r="M39" s="62" t="s">
        <v>194</v>
      </c>
      <c r="N39" s="62">
        <v>48.66</v>
      </c>
      <c r="O39" s="62">
        <v>5091</v>
      </c>
      <c r="P39" s="62">
        <v>37173</v>
      </c>
      <c r="Q39" s="62" t="s">
        <v>190</v>
      </c>
      <c r="R39" s="62">
        <v>48.31</v>
      </c>
      <c r="S39" s="62">
        <v>5181</v>
      </c>
      <c r="T39" s="62">
        <v>35781</v>
      </c>
      <c r="U39" s="62" t="s">
        <v>253</v>
      </c>
      <c r="V39" s="62">
        <v>47.67</v>
      </c>
      <c r="W39" s="62">
        <v>5024</v>
      </c>
      <c r="X39" s="62">
        <v>34353</v>
      </c>
      <c r="Y39" s="62" t="s">
        <v>170</v>
      </c>
      <c r="Z39" s="62">
        <v>47</v>
      </c>
      <c r="AA39" s="62">
        <v>4970</v>
      </c>
      <c r="AB39" s="62">
        <v>34651</v>
      </c>
      <c r="AC39" s="62" t="s">
        <v>666</v>
      </c>
      <c r="AD39" s="62">
        <v>46.78</v>
      </c>
      <c r="AE39" s="62">
        <v>5129</v>
      </c>
      <c r="AF39" s="62">
        <v>35610</v>
      </c>
      <c r="AG39" s="62" t="s">
        <v>649</v>
      </c>
      <c r="AH39" s="62">
        <v>47.57</v>
      </c>
      <c r="AI39" s="62">
        <v>5266</v>
      </c>
      <c r="AJ39" s="62">
        <v>35420</v>
      </c>
      <c r="AK39" s="62" t="s">
        <v>250</v>
      </c>
      <c r="AL39" s="62">
        <v>47.98</v>
      </c>
      <c r="AM39" s="62">
        <v>5342</v>
      </c>
      <c r="AN39" s="62">
        <v>35126</v>
      </c>
      <c r="AO39" s="62" t="s">
        <v>742</v>
      </c>
      <c r="AP39" s="62">
        <v>50.14</v>
      </c>
      <c r="AQ39" s="62">
        <v>5457</v>
      </c>
      <c r="AR39" s="62">
        <v>34468</v>
      </c>
      <c r="AS39" s="62" t="s">
        <v>272</v>
      </c>
      <c r="AT39" s="62">
        <v>50.8</v>
      </c>
      <c r="AU39" s="62">
        <v>5620</v>
      </c>
      <c r="AV39" s="62">
        <v>33794</v>
      </c>
      <c r="AW39" s="62" t="s">
        <v>804</v>
      </c>
    </row>
    <row r="40" spans="1:49">
      <c r="A40" s="62" t="s">
        <v>805</v>
      </c>
      <c r="B40" s="62">
        <v>52.73</v>
      </c>
      <c r="C40" s="62">
        <v>4394</v>
      </c>
      <c r="D40" s="62">
        <v>47070</v>
      </c>
      <c r="E40" s="62" t="s">
        <v>806</v>
      </c>
      <c r="F40" s="62">
        <v>55.27</v>
      </c>
      <c r="G40" s="62">
        <v>4311</v>
      </c>
      <c r="H40" s="62">
        <v>46276</v>
      </c>
      <c r="I40" s="62" t="s">
        <v>218</v>
      </c>
      <c r="J40" s="62" t="s">
        <v>140</v>
      </c>
      <c r="K40" s="62" t="s">
        <v>140</v>
      </c>
      <c r="L40" s="62" t="s">
        <v>140</v>
      </c>
      <c r="M40" s="62" t="s">
        <v>140</v>
      </c>
      <c r="N40" s="62" t="s">
        <v>140</v>
      </c>
      <c r="O40" s="62" t="s">
        <v>140</v>
      </c>
      <c r="P40" s="62" t="s">
        <v>140</v>
      </c>
      <c r="Q40" s="62" t="s">
        <v>140</v>
      </c>
      <c r="R40" s="62" t="s">
        <v>140</v>
      </c>
      <c r="S40" s="62" t="s">
        <v>140</v>
      </c>
      <c r="T40" s="62" t="s">
        <v>140</v>
      </c>
      <c r="U40" s="62" t="s">
        <v>140</v>
      </c>
      <c r="V40" s="62" t="s">
        <v>140</v>
      </c>
      <c r="W40" s="62" t="s">
        <v>140</v>
      </c>
      <c r="X40" s="62" t="s">
        <v>140</v>
      </c>
      <c r="Y40" s="62" t="s">
        <v>140</v>
      </c>
      <c r="Z40" s="62">
        <v>46.8</v>
      </c>
      <c r="AA40" s="62">
        <v>4286</v>
      </c>
      <c r="AB40" s="62">
        <v>42465</v>
      </c>
      <c r="AC40" s="62" t="s">
        <v>711</v>
      </c>
      <c r="AD40" s="62" t="s">
        <v>140</v>
      </c>
      <c r="AE40" s="62" t="s">
        <v>140</v>
      </c>
      <c r="AF40" s="62" t="s">
        <v>140</v>
      </c>
      <c r="AG40" s="62" t="s">
        <v>140</v>
      </c>
      <c r="AH40" s="62">
        <v>53.86</v>
      </c>
      <c r="AI40" s="62">
        <v>4275</v>
      </c>
      <c r="AJ40" s="62">
        <v>42287</v>
      </c>
      <c r="AK40" s="62" t="s">
        <v>646</v>
      </c>
      <c r="AL40" s="62">
        <v>53.88</v>
      </c>
      <c r="AM40" s="62">
        <v>4418</v>
      </c>
      <c r="AN40" s="62">
        <v>43495</v>
      </c>
      <c r="AO40" s="62" t="s">
        <v>707</v>
      </c>
      <c r="AP40" s="62">
        <v>51.8</v>
      </c>
      <c r="AQ40" s="62">
        <v>4067</v>
      </c>
      <c r="AR40" s="62">
        <v>43313</v>
      </c>
      <c r="AS40" s="62" t="s">
        <v>247</v>
      </c>
      <c r="AT40" s="62" t="s">
        <v>140</v>
      </c>
      <c r="AU40" s="62" t="s">
        <v>140</v>
      </c>
      <c r="AV40" s="62" t="s">
        <v>140</v>
      </c>
      <c r="AW40" s="62" t="s">
        <v>140</v>
      </c>
    </row>
    <row r="41" spans="1:49">
      <c r="A41" s="62" t="s">
        <v>807</v>
      </c>
      <c r="B41" s="62">
        <v>53.27</v>
      </c>
      <c r="C41" s="62">
        <v>3078</v>
      </c>
      <c r="D41" s="62">
        <v>40711</v>
      </c>
      <c r="E41" s="62" t="s">
        <v>222</v>
      </c>
      <c r="F41" s="62" t="s">
        <v>140</v>
      </c>
      <c r="G41" s="62" t="s">
        <v>140</v>
      </c>
      <c r="H41" s="62" t="s">
        <v>140</v>
      </c>
      <c r="I41" s="62" t="s">
        <v>140</v>
      </c>
      <c r="J41" s="62" t="s">
        <v>140</v>
      </c>
      <c r="K41" s="62" t="s">
        <v>140</v>
      </c>
      <c r="L41" s="62" t="s">
        <v>140</v>
      </c>
      <c r="M41" s="62" t="s">
        <v>140</v>
      </c>
      <c r="N41" s="62" t="s">
        <v>140</v>
      </c>
      <c r="O41" s="62" t="s">
        <v>140</v>
      </c>
      <c r="P41" s="62" t="s">
        <v>140</v>
      </c>
      <c r="Q41" s="62" t="s">
        <v>140</v>
      </c>
      <c r="R41" s="62">
        <v>45.77</v>
      </c>
      <c r="S41" s="62">
        <v>2975</v>
      </c>
      <c r="T41" s="62">
        <v>37731</v>
      </c>
      <c r="U41" s="62" t="s">
        <v>689</v>
      </c>
      <c r="V41" s="62">
        <v>51.44</v>
      </c>
      <c r="W41" s="62">
        <v>3210</v>
      </c>
      <c r="X41" s="62">
        <v>37680</v>
      </c>
      <c r="Y41" s="62" t="s">
        <v>742</v>
      </c>
      <c r="Z41" s="62">
        <v>50.25</v>
      </c>
      <c r="AA41" s="62">
        <v>3308</v>
      </c>
      <c r="AB41" s="62">
        <v>37851</v>
      </c>
      <c r="AC41" s="62" t="s">
        <v>808</v>
      </c>
      <c r="AD41" s="62">
        <v>49.51</v>
      </c>
      <c r="AE41" s="62">
        <v>3264</v>
      </c>
      <c r="AF41" s="62">
        <v>39096</v>
      </c>
      <c r="AG41" s="62" t="s">
        <v>690</v>
      </c>
      <c r="AH41" s="62">
        <v>43.75</v>
      </c>
      <c r="AI41" s="62">
        <v>3267</v>
      </c>
      <c r="AJ41" s="62">
        <v>40677</v>
      </c>
      <c r="AK41" s="62" t="s">
        <v>809</v>
      </c>
      <c r="AL41" s="62" t="s">
        <v>140</v>
      </c>
      <c r="AM41" s="62" t="s">
        <v>140</v>
      </c>
      <c r="AN41" s="62" t="s">
        <v>140</v>
      </c>
      <c r="AO41" s="62" t="s">
        <v>140</v>
      </c>
      <c r="AP41" s="62">
        <v>51.15</v>
      </c>
      <c r="AQ41" s="62">
        <v>3200</v>
      </c>
      <c r="AR41" s="62">
        <v>40077</v>
      </c>
      <c r="AS41" s="62" t="s">
        <v>734</v>
      </c>
      <c r="AT41" s="62">
        <v>47.16</v>
      </c>
      <c r="AU41" s="62">
        <v>3069</v>
      </c>
      <c r="AV41" s="62">
        <v>39953</v>
      </c>
      <c r="AW41" s="62" t="s">
        <v>810</v>
      </c>
    </row>
    <row r="42" spans="1:49">
      <c r="A42" s="62" t="s">
        <v>811</v>
      </c>
      <c r="B42" s="62">
        <v>53.39</v>
      </c>
      <c r="C42" s="62">
        <v>3938</v>
      </c>
      <c r="D42" s="62">
        <v>23744</v>
      </c>
      <c r="E42" s="62" t="s">
        <v>812</v>
      </c>
      <c r="F42" s="62">
        <v>53.06</v>
      </c>
      <c r="G42" s="62">
        <v>4005</v>
      </c>
      <c r="H42" s="62">
        <v>23704</v>
      </c>
      <c r="I42" s="62" t="s">
        <v>813</v>
      </c>
      <c r="J42" s="62">
        <v>52.64</v>
      </c>
      <c r="K42" s="62">
        <v>3991</v>
      </c>
      <c r="L42" s="62">
        <v>23663</v>
      </c>
      <c r="M42" s="62" t="s">
        <v>814</v>
      </c>
      <c r="N42" s="62">
        <v>51.27</v>
      </c>
      <c r="O42" s="62">
        <v>3853</v>
      </c>
      <c r="P42" s="62">
        <v>23489</v>
      </c>
      <c r="Q42" s="62" t="s">
        <v>815</v>
      </c>
      <c r="R42" s="62">
        <v>51.78</v>
      </c>
      <c r="S42" s="62">
        <v>3836</v>
      </c>
      <c r="T42" s="62">
        <v>23256</v>
      </c>
      <c r="U42" s="62" t="s">
        <v>814</v>
      </c>
      <c r="V42" s="62">
        <v>51.29</v>
      </c>
      <c r="W42" s="62">
        <v>3860</v>
      </c>
      <c r="X42" s="62">
        <v>23256</v>
      </c>
      <c r="Y42" s="62" t="s">
        <v>672</v>
      </c>
      <c r="Z42" s="62">
        <v>49.97</v>
      </c>
      <c r="AA42" s="62">
        <v>3748</v>
      </c>
      <c r="AB42" s="62">
        <v>23256</v>
      </c>
      <c r="AC42" s="62" t="s">
        <v>816</v>
      </c>
      <c r="AD42" s="62">
        <v>49.48</v>
      </c>
      <c r="AE42" s="62">
        <v>3868</v>
      </c>
      <c r="AF42" s="62">
        <v>25134</v>
      </c>
      <c r="AG42" s="62" t="s">
        <v>817</v>
      </c>
      <c r="AH42" s="62">
        <v>49.98</v>
      </c>
      <c r="AI42" s="62">
        <v>3801</v>
      </c>
      <c r="AJ42" s="62">
        <v>24885</v>
      </c>
      <c r="AK42" s="62" t="s">
        <v>818</v>
      </c>
      <c r="AL42" s="62">
        <v>49.57</v>
      </c>
      <c r="AM42" s="62">
        <v>3805</v>
      </c>
      <c r="AN42" s="62">
        <v>33050</v>
      </c>
      <c r="AO42" s="62" t="s">
        <v>607</v>
      </c>
      <c r="AP42" s="62">
        <v>49.42</v>
      </c>
      <c r="AQ42" s="62">
        <v>3863</v>
      </c>
      <c r="AR42" s="62">
        <v>34039</v>
      </c>
      <c r="AS42" s="62" t="s">
        <v>323</v>
      </c>
      <c r="AT42" s="62">
        <v>50.09</v>
      </c>
      <c r="AU42" s="62">
        <v>3808</v>
      </c>
      <c r="AV42" s="62">
        <v>32683</v>
      </c>
      <c r="AW42" s="62" t="s">
        <v>270</v>
      </c>
    </row>
    <row r="43" spans="1:49">
      <c r="A43" s="62" t="s">
        <v>819</v>
      </c>
      <c r="B43" s="62">
        <v>53.5</v>
      </c>
      <c r="C43" s="62">
        <v>4013</v>
      </c>
      <c r="D43" s="62">
        <v>39561</v>
      </c>
      <c r="E43" s="62" t="s">
        <v>388</v>
      </c>
      <c r="F43" s="62">
        <v>48.53</v>
      </c>
      <c r="G43" s="62">
        <v>3847</v>
      </c>
      <c r="H43" s="62">
        <v>40391</v>
      </c>
      <c r="I43" s="62" t="s">
        <v>820</v>
      </c>
      <c r="J43" s="62">
        <v>46.26</v>
      </c>
      <c r="K43" s="62">
        <v>3640</v>
      </c>
      <c r="L43" s="62">
        <v>39443</v>
      </c>
      <c r="M43" s="62" t="s">
        <v>759</v>
      </c>
      <c r="N43" s="62">
        <v>44.39</v>
      </c>
      <c r="O43" s="62">
        <v>3480</v>
      </c>
      <c r="P43" s="62">
        <v>38889</v>
      </c>
      <c r="Q43" s="62" t="s">
        <v>682</v>
      </c>
      <c r="R43" s="62">
        <v>45</v>
      </c>
      <c r="S43" s="62">
        <v>3487</v>
      </c>
      <c r="T43" s="62">
        <v>36343</v>
      </c>
      <c r="U43" s="62" t="s">
        <v>707</v>
      </c>
      <c r="V43" s="62">
        <v>43.01</v>
      </c>
      <c r="W43" s="62">
        <v>3404</v>
      </c>
      <c r="X43" s="62">
        <v>35281</v>
      </c>
      <c r="Y43" s="62" t="s">
        <v>691</v>
      </c>
      <c r="Z43" s="62">
        <v>43.73</v>
      </c>
      <c r="AA43" s="62">
        <v>3418</v>
      </c>
      <c r="AB43" s="62">
        <v>35935</v>
      </c>
      <c r="AC43" s="62" t="s">
        <v>702</v>
      </c>
      <c r="AD43" s="62">
        <v>43.94</v>
      </c>
      <c r="AE43" s="62">
        <v>3328</v>
      </c>
      <c r="AF43" s="62">
        <v>36308</v>
      </c>
      <c r="AG43" s="62" t="s">
        <v>753</v>
      </c>
      <c r="AH43" s="62">
        <v>45.25</v>
      </c>
      <c r="AI43" s="62">
        <v>3372</v>
      </c>
      <c r="AJ43" s="62">
        <v>35874</v>
      </c>
      <c r="AK43" s="62" t="s">
        <v>292</v>
      </c>
      <c r="AL43" s="62">
        <v>46.38</v>
      </c>
      <c r="AM43" s="62">
        <v>3490</v>
      </c>
      <c r="AN43" s="62">
        <v>36147</v>
      </c>
      <c r="AO43" s="62" t="s">
        <v>294</v>
      </c>
      <c r="AP43" s="62">
        <v>47.09</v>
      </c>
      <c r="AQ43" s="62">
        <v>3735</v>
      </c>
      <c r="AR43" s="62">
        <v>35875</v>
      </c>
      <c r="AS43" s="62" t="s">
        <v>649</v>
      </c>
      <c r="AT43" s="62">
        <v>44.93</v>
      </c>
      <c r="AU43" s="62">
        <v>3442</v>
      </c>
      <c r="AV43" s="62">
        <v>36504</v>
      </c>
      <c r="AW43" s="62" t="s">
        <v>715</v>
      </c>
    </row>
    <row r="44" spans="1:49">
      <c r="A44" s="62" t="s">
        <v>821</v>
      </c>
      <c r="B44" s="62">
        <v>53.96</v>
      </c>
      <c r="C44" s="62">
        <v>3340</v>
      </c>
      <c r="D44" s="62">
        <v>39458</v>
      </c>
      <c r="E44" s="62" t="s">
        <v>650</v>
      </c>
      <c r="F44" s="62">
        <v>54.58</v>
      </c>
      <c r="G44" s="62">
        <v>3575</v>
      </c>
      <c r="H44" s="62">
        <v>39708</v>
      </c>
      <c r="I44" s="62" t="s">
        <v>721</v>
      </c>
      <c r="J44" s="62">
        <v>54.47</v>
      </c>
      <c r="K44" s="62">
        <v>3216</v>
      </c>
      <c r="L44" s="62">
        <v>40080</v>
      </c>
      <c r="M44" s="62" t="s">
        <v>322</v>
      </c>
      <c r="N44" s="62">
        <v>52.68</v>
      </c>
      <c r="O44" s="62">
        <v>3228</v>
      </c>
      <c r="P44" s="62">
        <v>39926</v>
      </c>
      <c r="Q44" s="62" t="s">
        <v>221</v>
      </c>
      <c r="R44" s="62">
        <v>51.23</v>
      </c>
      <c r="S44" s="62">
        <v>3222</v>
      </c>
      <c r="T44" s="62">
        <v>39799</v>
      </c>
      <c r="U44" s="62" t="s">
        <v>733</v>
      </c>
      <c r="V44" s="62">
        <v>50.5</v>
      </c>
      <c r="W44" s="62">
        <v>3154</v>
      </c>
      <c r="X44" s="62">
        <v>37372</v>
      </c>
      <c r="Y44" s="62" t="s">
        <v>253</v>
      </c>
      <c r="Z44" s="62">
        <v>48.88</v>
      </c>
      <c r="AA44" s="62">
        <v>3006</v>
      </c>
      <c r="AB44" s="62">
        <v>37151</v>
      </c>
      <c r="AC44" s="62" t="s">
        <v>623</v>
      </c>
      <c r="AD44" s="62">
        <v>47.95</v>
      </c>
      <c r="AE44" s="62">
        <v>3093</v>
      </c>
      <c r="AF44" s="62">
        <v>39600</v>
      </c>
      <c r="AG44" s="62" t="s">
        <v>703</v>
      </c>
      <c r="AH44" s="62">
        <v>50.05</v>
      </c>
      <c r="AI44" s="62">
        <v>3117</v>
      </c>
      <c r="AJ44" s="62">
        <v>38917</v>
      </c>
      <c r="AK44" s="62" t="s">
        <v>694</v>
      </c>
      <c r="AL44" s="62">
        <v>51.05</v>
      </c>
      <c r="AM44" s="62">
        <v>3486</v>
      </c>
      <c r="AN44" s="62">
        <v>38205</v>
      </c>
      <c r="AO44" s="62" t="s">
        <v>293</v>
      </c>
      <c r="AP44" s="62">
        <v>49.25</v>
      </c>
      <c r="AQ44" s="62">
        <v>3286</v>
      </c>
      <c r="AR44" s="62">
        <v>38377</v>
      </c>
      <c r="AS44" s="62" t="s">
        <v>294</v>
      </c>
      <c r="AT44" s="62">
        <v>50.06</v>
      </c>
      <c r="AU44" s="62">
        <v>3398</v>
      </c>
      <c r="AV44" s="62">
        <v>37887</v>
      </c>
      <c r="AW44" s="62" t="s">
        <v>640</v>
      </c>
    </row>
    <row r="45" spans="1:49">
      <c r="A45" s="62" t="s">
        <v>822</v>
      </c>
      <c r="B45" s="62">
        <v>54.01</v>
      </c>
      <c r="C45" s="62">
        <v>6665</v>
      </c>
      <c r="D45" s="62">
        <v>39837</v>
      </c>
      <c r="E45" s="62" t="s">
        <v>666</v>
      </c>
      <c r="F45" s="62">
        <v>58.55</v>
      </c>
      <c r="G45" s="62">
        <v>6650</v>
      </c>
      <c r="H45" s="62">
        <v>39639</v>
      </c>
      <c r="I45" s="62" t="s">
        <v>202</v>
      </c>
      <c r="J45" s="62">
        <v>64.86</v>
      </c>
      <c r="K45" s="62">
        <v>6931</v>
      </c>
      <c r="L45" s="62">
        <v>39284</v>
      </c>
      <c r="M45" s="62" t="s">
        <v>226</v>
      </c>
      <c r="N45" s="62">
        <v>56.73</v>
      </c>
      <c r="O45" s="62">
        <v>5881</v>
      </c>
      <c r="P45" s="62">
        <v>37622</v>
      </c>
      <c r="Q45" s="62" t="s">
        <v>268</v>
      </c>
      <c r="R45" s="62">
        <v>58.01</v>
      </c>
      <c r="S45" s="62">
        <v>5835</v>
      </c>
      <c r="T45" s="62">
        <v>37232</v>
      </c>
      <c r="U45" s="62" t="s">
        <v>333</v>
      </c>
      <c r="V45" s="62">
        <v>56.4</v>
      </c>
      <c r="W45" s="62">
        <v>5705</v>
      </c>
      <c r="X45" s="62">
        <v>36204</v>
      </c>
      <c r="Y45" s="62" t="s">
        <v>333</v>
      </c>
      <c r="Z45" s="62">
        <v>55.2</v>
      </c>
      <c r="AA45" s="62">
        <v>5410</v>
      </c>
      <c r="AB45" s="62">
        <v>36918</v>
      </c>
      <c r="AC45" s="62" t="s">
        <v>670</v>
      </c>
      <c r="AD45" s="62">
        <v>55.97</v>
      </c>
      <c r="AE45" s="62">
        <v>5826</v>
      </c>
      <c r="AF45" s="62">
        <v>37903</v>
      </c>
      <c r="AG45" s="62" t="s">
        <v>202</v>
      </c>
      <c r="AH45" s="62">
        <v>57.02</v>
      </c>
      <c r="AI45" s="62">
        <v>5855</v>
      </c>
      <c r="AJ45" s="62">
        <v>37073</v>
      </c>
      <c r="AK45" s="62" t="s">
        <v>358</v>
      </c>
      <c r="AL45" s="62">
        <v>56.14</v>
      </c>
      <c r="AM45" s="62">
        <v>6104</v>
      </c>
      <c r="AN45" s="62">
        <v>37097</v>
      </c>
      <c r="AO45" s="62" t="s">
        <v>823</v>
      </c>
      <c r="AP45" s="62">
        <v>56.86</v>
      </c>
      <c r="AQ45" s="62">
        <v>6084</v>
      </c>
      <c r="AR45" s="62">
        <v>37037</v>
      </c>
      <c r="AS45" s="62" t="s">
        <v>824</v>
      </c>
      <c r="AT45" s="62">
        <v>56.23</v>
      </c>
      <c r="AU45" s="62">
        <v>6114</v>
      </c>
      <c r="AV45" s="62">
        <v>36519</v>
      </c>
      <c r="AW45" s="62" t="s">
        <v>203</v>
      </c>
    </row>
    <row r="46" spans="1:49">
      <c r="A46" s="62" t="s">
        <v>825</v>
      </c>
      <c r="B46" s="62">
        <v>54.79</v>
      </c>
      <c r="C46" s="62">
        <v>4427</v>
      </c>
      <c r="D46" s="62">
        <v>39885</v>
      </c>
      <c r="E46" s="62" t="s">
        <v>721</v>
      </c>
      <c r="F46" s="62">
        <v>57.11</v>
      </c>
      <c r="G46" s="62">
        <v>4491</v>
      </c>
      <c r="H46" s="62">
        <v>40483</v>
      </c>
      <c r="I46" s="62" t="s">
        <v>325</v>
      </c>
      <c r="J46" s="62">
        <v>53.11</v>
      </c>
      <c r="K46" s="62">
        <v>4197</v>
      </c>
      <c r="L46" s="62">
        <v>40483</v>
      </c>
      <c r="M46" s="62" t="s">
        <v>317</v>
      </c>
      <c r="N46" s="62">
        <v>54.79</v>
      </c>
      <c r="O46" s="62">
        <v>4169</v>
      </c>
      <c r="P46" s="62">
        <v>35810</v>
      </c>
      <c r="Q46" s="62" t="s">
        <v>615</v>
      </c>
      <c r="R46" s="62">
        <v>53.9</v>
      </c>
      <c r="S46" s="62">
        <v>4283</v>
      </c>
      <c r="T46" s="62">
        <v>38109</v>
      </c>
      <c r="U46" s="62" t="s">
        <v>308</v>
      </c>
      <c r="V46" s="62">
        <v>52.34</v>
      </c>
      <c r="W46" s="62">
        <v>4180</v>
      </c>
      <c r="X46" s="62">
        <v>38093</v>
      </c>
      <c r="Y46" s="62" t="s">
        <v>721</v>
      </c>
      <c r="Z46" s="62">
        <v>49.37</v>
      </c>
      <c r="AA46" s="62">
        <v>3909</v>
      </c>
      <c r="AB46" s="62">
        <v>37441</v>
      </c>
      <c r="AC46" s="62" t="s">
        <v>387</v>
      </c>
      <c r="AD46" s="62">
        <v>50.53</v>
      </c>
      <c r="AE46" s="62">
        <v>4058</v>
      </c>
      <c r="AF46" s="62">
        <v>34383</v>
      </c>
      <c r="AG46" s="62" t="s">
        <v>747</v>
      </c>
      <c r="AH46" s="62">
        <v>51.34</v>
      </c>
      <c r="AI46" s="62">
        <v>4033</v>
      </c>
      <c r="AJ46" s="62">
        <v>37603</v>
      </c>
      <c r="AK46" s="62" t="s">
        <v>742</v>
      </c>
      <c r="AL46" s="62">
        <v>53.39</v>
      </c>
      <c r="AM46" s="62">
        <v>4139</v>
      </c>
      <c r="AN46" s="62">
        <v>37609</v>
      </c>
      <c r="AO46" s="62" t="s">
        <v>174</v>
      </c>
      <c r="AP46" s="62">
        <v>52.79</v>
      </c>
      <c r="AQ46" s="62">
        <v>4207</v>
      </c>
      <c r="AR46" s="62">
        <v>37566</v>
      </c>
      <c r="AS46" s="62" t="s">
        <v>802</v>
      </c>
      <c r="AT46" s="62">
        <v>51.79</v>
      </c>
      <c r="AU46" s="62">
        <v>4172</v>
      </c>
      <c r="AV46" s="62">
        <v>37681</v>
      </c>
      <c r="AW46" s="62" t="s">
        <v>721</v>
      </c>
    </row>
    <row r="47" spans="1:49">
      <c r="A47" s="62" t="s">
        <v>826</v>
      </c>
      <c r="B47" s="62">
        <v>55.9</v>
      </c>
      <c r="C47" s="62">
        <v>7574</v>
      </c>
      <c r="D47" s="62">
        <v>43078</v>
      </c>
      <c r="E47" s="62" t="s">
        <v>400</v>
      </c>
      <c r="F47" s="62">
        <v>56.78</v>
      </c>
      <c r="G47" s="62">
        <v>8162</v>
      </c>
      <c r="H47" s="62">
        <v>42579</v>
      </c>
      <c r="I47" s="62" t="s">
        <v>638</v>
      </c>
      <c r="J47" s="62">
        <v>56.68</v>
      </c>
      <c r="K47" s="62">
        <v>7641</v>
      </c>
      <c r="L47" s="62">
        <v>42271</v>
      </c>
      <c r="M47" s="62" t="s">
        <v>223</v>
      </c>
      <c r="N47" s="62">
        <v>56.27</v>
      </c>
      <c r="O47" s="62">
        <v>7251</v>
      </c>
      <c r="P47" s="62">
        <v>41930</v>
      </c>
      <c r="Q47" s="62" t="s">
        <v>223</v>
      </c>
      <c r="R47" s="62">
        <v>53.46</v>
      </c>
      <c r="S47" s="62">
        <v>7271</v>
      </c>
      <c r="T47" s="62">
        <v>41839</v>
      </c>
      <c r="U47" s="62" t="s">
        <v>626</v>
      </c>
      <c r="V47" s="62">
        <v>52.56</v>
      </c>
      <c r="W47" s="62">
        <v>7777</v>
      </c>
      <c r="X47" s="62">
        <v>41593</v>
      </c>
      <c r="Y47" s="62" t="s">
        <v>639</v>
      </c>
      <c r="Z47" s="62">
        <v>52.16</v>
      </c>
      <c r="AA47" s="62">
        <v>7450</v>
      </c>
      <c r="AB47" s="62">
        <v>41658</v>
      </c>
      <c r="AC47" s="62" t="s">
        <v>177</v>
      </c>
      <c r="AD47" s="62">
        <v>52.4</v>
      </c>
      <c r="AE47" s="62">
        <v>7620</v>
      </c>
      <c r="AF47" s="62">
        <v>41479</v>
      </c>
      <c r="AG47" s="62" t="s">
        <v>639</v>
      </c>
      <c r="AH47" s="62">
        <v>54.93</v>
      </c>
      <c r="AI47" s="62">
        <v>7723</v>
      </c>
      <c r="AJ47" s="62">
        <v>41541</v>
      </c>
      <c r="AK47" s="62" t="s">
        <v>640</v>
      </c>
      <c r="AL47" s="62">
        <v>57.5</v>
      </c>
      <c r="AM47" s="62">
        <v>7955</v>
      </c>
      <c r="AN47" s="62">
        <v>41557</v>
      </c>
      <c r="AO47" s="62" t="s">
        <v>369</v>
      </c>
      <c r="AP47" s="62">
        <v>55.74</v>
      </c>
      <c r="AQ47" s="62">
        <v>7945</v>
      </c>
      <c r="AR47" s="62">
        <v>41814</v>
      </c>
      <c r="AS47" s="62" t="s">
        <v>641</v>
      </c>
      <c r="AT47" s="62">
        <v>53.77</v>
      </c>
      <c r="AU47" s="62">
        <v>7153</v>
      </c>
      <c r="AV47" s="62">
        <v>41475</v>
      </c>
      <c r="AW47" s="62" t="s">
        <v>216</v>
      </c>
    </row>
    <row r="48" spans="1:49">
      <c r="A48" s="62" t="s">
        <v>827</v>
      </c>
      <c r="B48" s="62">
        <v>55.95</v>
      </c>
      <c r="C48" s="62">
        <v>3911</v>
      </c>
      <c r="D48" s="62">
        <v>25830</v>
      </c>
      <c r="E48" s="62" t="s">
        <v>828</v>
      </c>
      <c r="F48" s="62">
        <v>56.47</v>
      </c>
      <c r="G48" s="62">
        <v>4170</v>
      </c>
      <c r="H48" s="62">
        <v>25413</v>
      </c>
      <c r="I48" s="62" t="s">
        <v>829</v>
      </c>
      <c r="J48" s="62">
        <v>54.46</v>
      </c>
      <c r="K48" s="62">
        <v>4025</v>
      </c>
      <c r="L48" s="62">
        <v>25556</v>
      </c>
      <c r="M48" s="62" t="s">
        <v>830</v>
      </c>
      <c r="N48" s="62">
        <v>53.33</v>
      </c>
      <c r="O48" s="62">
        <v>4004</v>
      </c>
      <c r="P48" s="62">
        <v>27962</v>
      </c>
      <c r="Q48" s="62" t="s">
        <v>831</v>
      </c>
      <c r="R48" s="62">
        <v>53.2</v>
      </c>
      <c r="S48" s="62">
        <v>4007</v>
      </c>
      <c r="T48" s="62">
        <v>31907</v>
      </c>
      <c r="U48" s="62" t="s">
        <v>376</v>
      </c>
      <c r="V48" s="62">
        <v>53.48</v>
      </c>
      <c r="W48" s="62">
        <v>3976</v>
      </c>
      <c r="X48" s="62">
        <v>31103</v>
      </c>
      <c r="Y48" s="62" t="s">
        <v>832</v>
      </c>
      <c r="Z48" s="62">
        <v>52.31</v>
      </c>
      <c r="AA48" s="62">
        <v>3981</v>
      </c>
      <c r="AB48" s="62">
        <v>31354</v>
      </c>
      <c r="AC48" s="62" t="s">
        <v>376</v>
      </c>
      <c r="AD48" s="62">
        <v>51.88</v>
      </c>
      <c r="AE48" s="62">
        <v>3885</v>
      </c>
      <c r="AF48" s="62">
        <v>31650</v>
      </c>
      <c r="AG48" s="62" t="s">
        <v>833</v>
      </c>
      <c r="AH48" s="62">
        <v>51.85</v>
      </c>
      <c r="AI48" s="62">
        <v>3946</v>
      </c>
      <c r="AJ48" s="62">
        <v>33520</v>
      </c>
      <c r="AK48" s="62" t="s">
        <v>351</v>
      </c>
      <c r="AL48" s="62">
        <v>52.35</v>
      </c>
      <c r="AM48" s="62">
        <v>3990</v>
      </c>
      <c r="AN48" s="62">
        <v>32909</v>
      </c>
      <c r="AO48" s="62" t="s">
        <v>350</v>
      </c>
      <c r="AP48" s="62">
        <v>51.92</v>
      </c>
      <c r="AQ48" s="62">
        <v>3989</v>
      </c>
      <c r="AR48" s="62">
        <v>32909</v>
      </c>
      <c r="AS48" s="62" t="s">
        <v>834</v>
      </c>
      <c r="AT48" s="62">
        <v>51.8</v>
      </c>
      <c r="AU48" s="62">
        <v>3888</v>
      </c>
      <c r="AV48" s="62">
        <v>33390</v>
      </c>
      <c r="AW48" s="62" t="s">
        <v>165</v>
      </c>
    </row>
    <row r="49" spans="1:49">
      <c r="A49" s="62" t="s">
        <v>835</v>
      </c>
      <c r="B49" s="62">
        <v>56.14</v>
      </c>
      <c r="C49" s="62">
        <v>5590</v>
      </c>
      <c r="D49" s="62">
        <v>44626</v>
      </c>
      <c r="E49" s="62" t="s">
        <v>180</v>
      </c>
      <c r="F49" s="62">
        <v>58.06</v>
      </c>
      <c r="G49" s="62">
        <v>5567</v>
      </c>
      <c r="H49" s="62">
        <v>43900</v>
      </c>
      <c r="I49" s="62" t="s">
        <v>640</v>
      </c>
      <c r="J49" s="62">
        <v>55.45</v>
      </c>
      <c r="K49" s="62">
        <v>5414</v>
      </c>
      <c r="L49" s="62">
        <v>43546</v>
      </c>
      <c r="M49" s="62" t="s">
        <v>646</v>
      </c>
      <c r="N49" s="62">
        <v>55.84</v>
      </c>
      <c r="O49" s="62">
        <v>5294</v>
      </c>
      <c r="P49" s="62">
        <v>42582</v>
      </c>
      <c r="Q49" s="62" t="s">
        <v>317</v>
      </c>
      <c r="R49" s="62">
        <v>55.08</v>
      </c>
      <c r="S49" s="62">
        <v>5202</v>
      </c>
      <c r="T49" s="62">
        <v>42509</v>
      </c>
      <c r="U49" s="62" t="s">
        <v>216</v>
      </c>
      <c r="V49" s="62">
        <v>54.21</v>
      </c>
      <c r="W49" s="62">
        <v>5223</v>
      </c>
      <c r="X49" s="62">
        <v>40842</v>
      </c>
      <c r="Y49" s="62" t="s">
        <v>808</v>
      </c>
      <c r="Z49" s="62">
        <v>54.1</v>
      </c>
      <c r="AA49" s="62">
        <v>5217</v>
      </c>
      <c r="AB49" s="62">
        <v>41840</v>
      </c>
      <c r="AC49" s="62" t="s">
        <v>224</v>
      </c>
      <c r="AD49" s="62">
        <v>53.93</v>
      </c>
      <c r="AE49" s="62">
        <v>5185</v>
      </c>
      <c r="AF49" s="62">
        <v>42102</v>
      </c>
      <c r="AG49" s="62" t="s">
        <v>215</v>
      </c>
      <c r="AH49" s="62">
        <v>53.03</v>
      </c>
      <c r="AI49" s="62">
        <v>5200</v>
      </c>
      <c r="AJ49" s="62">
        <v>41576</v>
      </c>
      <c r="AK49" s="62" t="s">
        <v>764</v>
      </c>
      <c r="AL49" s="62">
        <v>54.67</v>
      </c>
      <c r="AM49" s="62">
        <v>5307</v>
      </c>
      <c r="AN49" s="62">
        <v>41833</v>
      </c>
      <c r="AO49" s="62" t="s">
        <v>613</v>
      </c>
      <c r="AP49" s="62">
        <v>54.4</v>
      </c>
      <c r="AQ49" s="62">
        <v>5361</v>
      </c>
      <c r="AR49" s="62">
        <v>42331</v>
      </c>
      <c r="AS49" s="62" t="s">
        <v>621</v>
      </c>
      <c r="AT49" s="62">
        <v>55.41</v>
      </c>
      <c r="AU49" s="62">
        <v>5220</v>
      </c>
      <c r="AV49" s="62">
        <v>41412</v>
      </c>
      <c r="AW49" s="62" t="s">
        <v>630</v>
      </c>
    </row>
    <row r="50" spans="1:49">
      <c r="A50" s="62" t="s">
        <v>836</v>
      </c>
      <c r="B50" s="62">
        <v>56.29</v>
      </c>
      <c r="C50" s="62">
        <v>6130</v>
      </c>
      <c r="D50" s="62">
        <v>39212</v>
      </c>
      <c r="E50" s="62" t="s">
        <v>627</v>
      </c>
      <c r="F50" s="62">
        <v>53.66</v>
      </c>
      <c r="G50" s="62">
        <v>5991</v>
      </c>
      <c r="H50" s="62">
        <v>39300</v>
      </c>
      <c r="I50" s="62" t="s">
        <v>742</v>
      </c>
      <c r="J50" s="62">
        <v>54.03</v>
      </c>
      <c r="K50" s="62">
        <v>6390</v>
      </c>
      <c r="L50" s="62">
        <v>39301</v>
      </c>
      <c r="M50" s="62" t="s">
        <v>721</v>
      </c>
      <c r="N50" s="62">
        <v>50.07</v>
      </c>
      <c r="O50" s="62">
        <v>5212</v>
      </c>
      <c r="P50" s="62">
        <v>39248</v>
      </c>
      <c r="Q50" s="62" t="s">
        <v>734</v>
      </c>
      <c r="R50" s="62">
        <v>49.68</v>
      </c>
      <c r="S50" s="62">
        <v>5187</v>
      </c>
      <c r="T50" s="62">
        <v>37703</v>
      </c>
      <c r="U50" s="62" t="s">
        <v>387</v>
      </c>
      <c r="V50" s="62">
        <v>47.83</v>
      </c>
      <c r="W50" s="62">
        <v>5164</v>
      </c>
      <c r="X50" s="62">
        <v>37920</v>
      </c>
      <c r="Y50" s="62" t="s">
        <v>292</v>
      </c>
      <c r="Z50" s="62">
        <v>47.88</v>
      </c>
      <c r="AA50" s="62">
        <v>4984</v>
      </c>
      <c r="AB50" s="62">
        <v>37845</v>
      </c>
      <c r="AC50" s="62" t="s">
        <v>837</v>
      </c>
      <c r="AD50" s="62">
        <v>48.07</v>
      </c>
      <c r="AE50" s="62">
        <v>5111</v>
      </c>
      <c r="AF50" s="62">
        <v>37930</v>
      </c>
      <c r="AG50" s="62" t="s">
        <v>690</v>
      </c>
      <c r="AH50" s="62">
        <v>48.52</v>
      </c>
      <c r="AI50" s="62">
        <v>5209</v>
      </c>
      <c r="AJ50" s="62">
        <v>37985</v>
      </c>
      <c r="AK50" s="62" t="s">
        <v>626</v>
      </c>
      <c r="AL50" s="62">
        <v>49.24</v>
      </c>
      <c r="AM50" s="62">
        <v>5493</v>
      </c>
      <c r="AN50" s="62">
        <v>39527</v>
      </c>
      <c r="AO50" s="62" t="s">
        <v>692</v>
      </c>
      <c r="AP50" s="62">
        <v>49.99</v>
      </c>
      <c r="AQ50" s="62">
        <v>5508</v>
      </c>
      <c r="AR50" s="62">
        <v>38299</v>
      </c>
      <c r="AS50" s="62" t="s">
        <v>390</v>
      </c>
      <c r="AT50" s="62">
        <v>48.14</v>
      </c>
      <c r="AU50" s="62">
        <v>5457</v>
      </c>
      <c r="AV50" s="62">
        <v>39596</v>
      </c>
      <c r="AW50" s="62" t="s">
        <v>298</v>
      </c>
    </row>
    <row r="51" spans="1:49">
      <c r="A51" s="62" t="s">
        <v>838</v>
      </c>
      <c r="B51" s="62">
        <v>56.34</v>
      </c>
      <c r="C51" s="62">
        <v>4846</v>
      </c>
      <c r="D51" s="62">
        <v>43979</v>
      </c>
      <c r="E51" s="62" t="s">
        <v>215</v>
      </c>
      <c r="F51" s="62">
        <v>48.28</v>
      </c>
      <c r="G51" s="62">
        <v>4281</v>
      </c>
      <c r="H51" s="62">
        <v>44129</v>
      </c>
      <c r="I51" s="62" t="s">
        <v>839</v>
      </c>
      <c r="J51" s="62">
        <v>49.21</v>
      </c>
      <c r="K51" s="62">
        <v>4060</v>
      </c>
      <c r="L51" s="62">
        <v>44163</v>
      </c>
      <c r="M51" s="62" t="s">
        <v>840</v>
      </c>
      <c r="N51" s="62">
        <v>46.87</v>
      </c>
      <c r="O51" s="62">
        <v>3840</v>
      </c>
      <c r="P51" s="62">
        <v>43779</v>
      </c>
      <c r="Q51" s="62" t="s">
        <v>768</v>
      </c>
      <c r="R51" s="62">
        <v>49.77</v>
      </c>
      <c r="S51" s="62">
        <v>4057</v>
      </c>
      <c r="T51" s="62">
        <v>41460</v>
      </c>
      <c r="U51" s="62" t="s">
        <v>698</v>
      </c>
      <c r="V51" s="62">
        <v>50.19</v>
      </c>
      <c r="W51" s="62">
        <v>4151</v>
      </c>
      <c r="X51" s="62">
        <v>41941</v>
      </c>
      <c r="Y51" s="62" t="s">
        <v>661</v>
      </c>
      <c r="Z51" s="62">
        <v>49.08</v>
      </c>
      <c r="AA51" s="62">
        <v>4122</v>
      </c>
      <c r="AB51" s="62">
        <v>40965</v>
      </c>
      <c r="AC51" s="62" t="s">
        <v>709</v>
      </c>
      <c r="AD51" s="62">
        <v>50.38</v>
      </c>
      <c r="AE51" s="62">
        <v>4077</v>
      </c>
      <c r="AF51" s="62">
        <v>39964</v>
      </c>
      <c r="AG51" s="62" t="s">
        <v>217</v>
      </c>
      <c r="AH51" s="62">
        <v>51.7</v>
      </c>
      <c r="AI51" s="62">
        <v>4202</v>
      </c>
      <c r="AJ51" s="62">
        <v>40418</v>
      </c>
      <c r="AK51" s="62" t="s">
        <v>374</v>
      </c>
      <c r="AL51" s="62">
        <v>52.23</v>
      </c>
      <c r="AM51" s="62">
        <v>4249</v>
      </c>
      <c r="AN51" s="62">
        <v>40991</v>
      </c>
      <c r="AO51" s="62" t="s">
        <v>764</v>
      </c>
      <c r="AP51" s="62">
        <v>53.86</v>
      </c>
      <c r="AQ51" s="62">
        <v>4416</v>
      </c>
      <c r="AR51" s="62">
        <v>41940</v>
      </c>
      <c r="AS51" s="62" t="s">
        <v>621</v>
      </c>
      <c r="AT51" s="62">
        <v>54.08</v>
      </c>
      <c r="AU51" s="62">
        <v>4463</v>
      </c>
      <c r="AV51" s="62">
        <v>42084</v>
      </c>
      <c r="AW51" s="62" t="s">
        <v>621</v>
      </c>
    </row>
    <row r="52" spans="1:49">
      <c r="A52" s="62" t="s">
        <v>841</v>
      </c>
      <c r="B52" s="62">
        <v>56.39</v>
      </c>
      <c r="C52" s="62">
        <v>5238</v>
      </c>
      <c r="D52" s="62">
        <v>45610</v>
      </c>
      <c r="E52" s="62" t="s">
        <v>752</v>
      </c>
      <c r="F52" s="62">
        <v>57.24</v>
      </c>
      <c r="G52" s="62">
        <v>4914</v>
      </c>
      <c r="H52" s="62">
        <v>45353</v>
      </c>
      <c r="I52" s="62" t="s">
        <v>292</v>
      </c>
      <c r="J52" s="62">
        <v>53.53</v>
      </c>
      <c r="K52" s="62">
        <v>4383</v>
      </c>
      <c r="L52" s="62">
        <v>45402</v>
      </c>
      <c r="M52" s="62" t="s">
        <v>792</v>
      </c>
      <c r="N52" s="62">
        <v>50.83</v>
      </c>
      <c r="O52" s="62">
        <v>4332</v>
      </c>
      <c r="P52" s="62">
        <v>43852</v>
      </c>
      <c r="Q52" s="62" t="s">
        <v>723</v>
      </c>
      <c r="R52" s="62">
        <v>51.7</v>
      </c>
      <c r="S52" s="62">
        <v>4377</v>
      </c>
      <c r="T52" s="62">
        <v>44362</v>
      </c>
      <c r="U52" s="62" t="s">
        <v>842</v>
      </c>
      <c r="V52" s="62">
        <v>51.54</v>
      </c>
      <c r="W52" s="62">
        <v>4400</v>
      </c>
      <c r="X52" s="62">
        <v>44015</v>
      </c>
      <c r="Y52" s="62" t="s">
        <v>726</v>
      </c>
      <c r="Z52" s="62">
        <v>49.47</v>
      </c>
      <c r="AA52" s="62">
        <v>4240</v>
      </c>
      <c r="AB52" s="62">
        <v>43703</v>
      </c>
      <c r="AC52" s="62" t="s">
        <v>700</v>
      </c>
      <c r="AD52" s="62">
        <v>48.65</v>
      </c>
      <c r="AE52" s="62">
        <v>4196</v>
      </c>
      <c r="AF52" s="62">
        <v>44105</v>
      </c>
      <c r="AG52" s="62" t="s">
        <v>843</v>
      </c>
      <c r="AH52" s="62">
        <v>46.68</v>
      </c>
      <c r="AI52" s="62">
        <v>4207</v>
      </c>
      <c r="AJ52" s="62">
        <v>44566</v>
      </c>
      <c r="AK52" s="62" t="s">
        <v>795</v>
      </c>
      <c r="AL52" s="62">
        <v>50.92</v>
      </c>
      <c r="AM52" s="62">
        <v>4443</v>
      </c>
      <c r="AN52" s="62">
        <v>43136</v>
      </c>
      <c r="AO52" s="62" t="s">
        <v>810</v>
      </c>
      <c r="AP52" s="62">
        <v>51.62</v>
      </c>
      <c r="AQ52" s="62">
        <v>4597</v>
      </c>
      <c r="AR52" s="62">
        <v>42432</v>
      </c>
      <c r="AS52" s="62" t="s">
        <v>298</v>
      </c>
      <c r="AT52" s="62">
        <v>50.09</v>
      </c>
      <c r="AU52" s="62">
        <v>4095</v>
      </c>
      <c r="AV52" s="62">
        <v>41685</v>
      </c>
      <c r="AW52" s="62" t="s">
        <v>820</v>
      </c>
    </row>
    <row r="53" spans="1:49">
      <c r="A53" s="62" t="s">
        <v>844</v>
      </c>
      <c r="B53" s="62">
        <v>56.65</v>
      </c>
      <c r="C53" s="62">
        <v>5929</v>
      </c>
      <c r="D53" s="62">
        <v>37070</v>
      </c>
      <c r="E53" s="62" t="s">
        <v>199</v>
      </c>
      <c r="F53" s="62">
        <v>56.26</v>
      </c>
      <c r="G53" s="62">
        <v>5829</v>
      </c>
      <c r="H53" s="62">
        <v>36978</v>
      </c>
      <c r="I53" s="62" t="s">
        <v>845</v>
      </c>
      <c r="J53" s="62">
        <v>54.69</v>
      </c>
      <c r="K53" s="62">
        <v>5827</v>
      </c>
      <c r="L53" s="62">
        <v>36448</v>
      </c>
      <c r="M53" s="62" t="s">
        <v>607</v>
      </c>
      <c r="N53" s="62">
        <v>49.85</v>
      </c>
      <c r="O53" s="62">
        <v>5257</v>
      </c>
      <c r="P53" s="62">
        <v>35554</v>
      </c>
      <c r="Q53" s="62" t="s">
        <v>313</v>
      </c>
      <c r="R53" s="62">
        <v>49.26</v>
      </c>
      <c r="S53" s="62">
        <v>5173</v>
      </c>
      <c r="T53" s="62">
        <v>35032</v>
      </c>
      <c r="U53" s="62" t="s">
        <v>802</v>
      </c>
      <c r="V53" s="62">
        <v>49.02</v>
      </c>
      <c r="W53" s="62">
        <v>4957</v>
      </c>
      <c r="X53" s="62">
        <v>34968</v>
      </c>
      <c r="Y53" s="62" t="s">
        <v>313</v>
      </c>
      <c r="Z53" s="62">
        <v>47.82</v>
      </c>
      <c r="AA53" s="62">
        <v>4781</v>
      </c>
      <c r="AB53" s="62">
        <v>35696</v>
      </c>
      <c r="AC53" s="62" t="s">
        <v>318</v>
      </c>
      <c r="AD53" s="62">
        <v>49.14</v>
      </c>
      <c r="AE53" s="62">
        <v>4970</v>
      </c>
      <c r="AF53" s="62">
        <v>35998</v>
      </c>
      <c r="AG53" s="62" t="s">
        <v>742</v>
      </c>
      <c r="AH53" s="62">
        <v>50.31</v>
      </c>
      <c r="AI53" s="62">
        <v>5181</v>
      </c>
      <c r="AJ53" s="62">
        <v>35985</v>
      </c>
      <c r="AK53" s="62" t="s">
        <v>251</v>
      </c>
      <c r="AL53" s="62">
        <v>50.89</v>
      </c>
      <c r="AM53" s="62">
        <v>5492</v>
      </c>
      <c r="AN53" s="62">
        <v>35646</v>
      </c>
      <c r="AO53" s="62" t="s">
        <v>185</v>
      </c>
      <c r="AP53" s="62">
        <v>52.07</v>
      </c>
      <c r="AQ53" s="62">
        <v>5559</v>
      </c>
      <c r="AR53" s="62">
        <v>35164</v>
      </c>
      <c r="AS53" s="62" t="s">
        <v>267</v>
      </c>
      <c r="AT53" s="62">
        <v>51.09</v>
      </c>
      <c r="AU53" s="62">
        <v>5589</v>
      </c>
      <c r="AV53" s="62">
        <v>36252</v>
      </c>
      <c r="AW53" s="62" t="s">
        <v>800</v>
      </c>
    </row>
    <row r="54" spans="1:49">
      <c r="A54" s="62" t="s">
        <v>610</v>
      </c>
      <c r="B54" s="62">
        <v>56.72</v>
      </c>
      <c r="C54" s="62">
        <v>23333</v>
      </c>
      <c r="D54" s="62">
        <v>38897</v>
      </c>
      <c r="E54" s="62" t="s">
        <v>611</v>
      </c>
      <c r="F54" s="62">
        <v>57.91</v>
      </c>
      <c r="G54" s="62">
        <v>23574</v>
      </c>
      <c r="H54" s="62">
        <v>39143</v>
      </c>
      <c r="I54" s="62" t="s">
        <v>267</v>
      </c>
      <c r="J54" s="62">
        <v>58.26</v>
      </c>
      <c r="K54" s="62">
        <v>23522</v>
      </c>
      <c r="L54" s="62">
        <v>39534</v>
      </c>
      <c r="M54" s="62" t="s">
        <v>339</v>
      </c>
      <c r="N54" s="62">
        <v>60.11</v>
      </c>
      <c r="O54" s="62">
        <v>24589</v>
      </c>
      <c r="P54" s="62">
        <v>38529</v>
      </c>
      <c r="Q54" s="62" t="s">
        <v>612</v>
      </c>
      <c r="R54" s="62">
        <v>52.59</v>
      </c>
      <c r="S54" s="62">
        <v>21721</v>
      </c>
      <c r="T54" s="62">
        <v>38136</v>
      </c>
      <c r="U54" s="62" t="s">
        <v>166</v>
      </c>
      <c r="V54" s="62">
        <v>48.92</v>
      </c>
      <c r="W54" s="62">
        <v>20486</v>
      </c>
      <c r="X54" s="62">
        <v>37431</v>
      </c>
      <c r="Y54" s="62" t="s">
        <v>613</v>
      </c>
      <c r="Z54" s="62">
        <v>51.18</v>
      </c>
      <c r="AA54" s="62">
        <v>20892</v>
      </c>
      <c r="AB54" s="62">
        <v>37614</v>
      </c>
      <c r="AC54" s="62" t="s">
        <v>175</v>
      </c>
      <c r="AD54" s="62">
        <v>53.04</v>
      </c>
      <c r="AE54" s="62">
        <v>21283</v>
      </c>
      <c r="AF54" s="62">
        <v>37699</v>
      </c>
      <c r="AG54" s="62" t="s">
        <v>167</v>
      </c>
      <c r="AH54" s="62">
        <v>54.4</v>
      </c>
      <c r="AI54" s="62">
        <v>21500</v>
      </c>
      <c r="AJ54" s="62">
        <v>37228</v>
      </c>
      <c r="AK54" s="62" t="s">
        <v>614</v>
      </c>
      <c r="AL54" s="62">
        <v>56.54</v>
      </c>
      <c r="AM54" s="62">
        <v>20890</v>
      </c>
      <c r="AN54" s="62">
        <v>36959</v>
      </c>
      <c r="AO54" s="62" t="s">
        <v>615</v>
      </c>
      <c r="AP54" s="62">
        <v>52.44</v>
      </c>
      <c r="AQ54" s="62">
        <v>19858</v>
      </c>
      <c r="AR54" s="62">
        <v>36267</v>
      </c>
      <c r="AS54" s="62" t="s">
        <v>192</v>
      </c>
      <c r="AT54" s="62">
        <v>51.4</v>
      </c>
      <c r="AU54" s="62">
        <v>19847</v>
      </c>
      <c r="AV54" s="62">
        <v>36075</v>
      </c>
      <c r="AW54" s="62" t="s">
        <v>616</v>
      </c>
    </row>
    <row r="55" spans="1:49">
      <c r="A55" s="62" t="s">
        <v>846</v>
      </c>
      <c r="B55" s="62">
        <v>57.01</v>
      </c>
      <c r="C55" s="62">
        <v>5083</v>
      </c>
      <c r="D55" s="62">
        <v>46052</v>
      </c>
      <c r="E55" s="62" t="s">
        <v>707</v>
      </c>
      <c r="F55" s="62">
        <v>55.43</v>
      </c>
      <c r="G55" s="62">
        <v>4311</v>
      </c>
      <c r="H55" s="62">
        <v>45703</v>
      </c>
      <c r="I55" s="62" t="s">
        <v>689</v>
      </c>
      <c r="J55" s="62">
        <v>56.85</v>
      </c>
      <c r="K55" s="62">
        <v>4333</v>
      </c>
      <c r="L55" s="62">
        <v>45768</v>
      </c>
      <c r="M55" s="62" t="s">
        <v>389</v>
      </c>
      <c r="N55" s="62">
        <v>53.13</v>
      </c>
      <c r="O55" s="62">
        <v>4007</v>
      </c>
      <c r="P55" s="62">
        <v>46014</v>
      </c>
      <c r="Q55" s="62" t="s">
        <v>738</v>
      </c>
      <c r="R55" s="62">
        <v>54.3</v>
      </c>
      <c r="S55" s="62">
        <v>4009</v>
      </c>
      <c r="T55" s="62">
        <v>44167</v>
      </c>
      <c r="U55" s="62" t="s">
        <v>788</v>
      </c>
      <c r="V55" s="62">
        <v>50.29</v>
      </c>
      <c r="W55" s="62">
        <v>3709</v>
      </c>
      <c r="X55" s="62">
        <v>45898</v>
      </c>
      <c r="Y55" s="62" t="s">
        <v>847</v>
      </c>
      <c r="Z55" s="62">
        <v>55.71</v>
      </c>
      <c r="AA55" s="62">
        <v>3937</v>
      </c>
      <c r="AB55" s="62">
        <v>45542</v>
      </c>
      <c r="AC55" s="62" t="s">
        <v>848</v>
      </c>
      <c r="AD55" s="62">
        <v>52.23</v>
      </c>
      <c r="AE55" s="62">
        <v>3865</v>
      </c>
      <c r="AF55" s="62">
        <v>45737</v>
      </c>
      <c r="AG55" s="62" t="s">
        <v>740</v>
      </c>
      <c r="AH55" s="62">
        <v>53.76</v>
      </c>
      <c r="AI55" s="62">
        <v>3621</v>
      </c>
      <c r="AJ55" s="62">
        <v>46643</v>
      </c>
      <c r="AK55" s="62" t="s">
        <v>657</v>
      </c>
      <c r="AL55" s="62">
        <v>51.59</v>
      </c>
      <c r="AM55" s="62">
        <v>3756</v>
      </c>
      <c r="AN55" s="62">
        <v>47600</v>
      </c>
      <c r="AO55" s="62" t="s">
        <v>849</v>
      </c>
      <c r="AP55" s="62">
        <v>54.59</v>
      </c>
      <c r="AQ55" s="62">
        <v>3887</v>
      </c>
      <c r="AR55" s="62">
        <v>47169</v>
      </c>
      <c r="AS55" s="62" t="s">
        <v>850</v>
      </c>
      <c r="AT55" s="62">
        <v>56.2</v>
      </c>
      <c r="AU55" s="62">
        <v>4110</v>
      </c>
      <c r="AV55" s="62">
        <v>46450</v>
      </c>
      <c r="AW55" s="62" t="s">
        <v>753</v>
      </c>
    </row>
    <row r="56" spans="1:49">
      <c r="A56" s="62" t="s">
        <v>851</v>
      </c>
      <c r="B56" s="62">
        <v>57.03</v>
      </c>
      <c r="C56" s="62">
        <v>4800</v>
      </c>
      <c r="D56" s="62">
        <v>45127</v>
      </c>
      <c r="E56" s="62" t="s">
        <v>639</v>
      </c>
      <c r="F56" s="62" t="s">
        <v>140</v>
      </c>
      <c r="G56" s="62" t="s">
        <v>140</v>
      </c>
      <c r="H56" s="62" t="s">
        <v>140</v>
      </c>
      <c r="I56" s="62" t="s">
        <v>140</v>
      </c>
      <c r="J56" s="62" t="s">
        <v>140</v>
      </c>
      <c r="K56" s="62" t="s">
        <v>140</v>
      </c>
      <c r="L56" s="62" t="s">
        <v>140</v>
      </c>
      <c r="M56" s="62" t="s">
        <v>140</v>
      </c>
      <c r="N56" s="62">
        <v>50.49</v>
      </c>
      <c r="O56" s="62">
        <v>4400</v>
      </c>
      <c r="P56" s="62">
        <v>42690</v>
      </c>
      <c r="Q56" s="62" t="s">
        <v>664</v>
      </c>
      <c r="R56" s="62">
        <v>48.92</v>
      </c>
      <c r="S56" s="62">
        <v>4213</v>
      </c>
      <c r="T56" s="62">
        <v>41868</v>
      </c>
      <c r="U56" s="62" t="s">
        <v>852</v>
      </c>
      <c r="V56" s="62">
        <v>46.62</v>
      </c>
      <c r="W56" s="62">
        <v>3995</v>
      </c>
      <c r="X56" s="62">
        <v>41395</v>
      </c>
      <c r="Y56" s="62" t="s">
        <v>781</v>
      </c>
      <c r="Z56" s="62">
        <v>50.59</v>
      </c>
      <c r="AA56" s="62">
        <v>4256</v>
      </c>
      <c r="AB56" s="62">
        <v>41470</v>
      </c>
      <c r="AC56" s="62" t="s">
        <v>631</v>
      </c>
      <c r="AD56" s="62" t="s">
        <v>140</v>
      </c>
      <c r="AE56" s="62" t="s">
        <v>140</v>
      </c>
      <c r="AF56" s="62" t="s">
        <v>140</v>
      </c>
      <c r="AG56" s="62" t="s">
        <v>140</v>
      </c>
      <c r="AH56" s="62" t="s">
        <v>140</v>
      </c>
      <c r="AI56" s="62" t="s">
        <v>140</v>
      </c>
      <c r="AJ56" s="62" t="s">
        <v>140</v>
      </c>
      <c r="AK56" s="62" t="s">
        <v>140</v>
      </c>
      <c r="AL56" s="62">
        <v>49.64</v>
      </c>
      <c r="AM56" s="62">
        <v>4373</v>
      </c>
      <c r="AN56" s="62">
        <v>43126</v>
      </c>
      <c r="AO56" s="62" t="s">
        <v>853</v>
      </c>
      <c r="AP56" s="62">
        <v>52.29</v>
      </c>
      <c r="AQ56" s="62">
        <v>4383</v>
      </c>
      <c r="AR56" s="62">
        <v>42929</v>
      </c>
      <c r="AS56" s="62" t="s">
        <v>691</v>
      </c>
      <c r="AT56" s="62" t="s">
        <v>140</v>
      </c>
      <c r="AU56" s="62" t="s">
        <v>140</v>
      </c>
      <c r="AV56" s="62" t="s">
        <v>140</v>
      </c>
      <c r="AW56" s="62" t="s">
        <v>140</v>
      </c>
    </row>
    <row r="57" spans="1:49">
      <c r="A57" s="62" t="s">
        <v>854</v>
      </c>
      <c r="B57" s="62">
        <v>57.36</v>
      </c>
      <c r="C57" s="62">
        <v>7079</v>
      </c>
      <c r="D57" s="62">
        <v>32629</v>
      </c>
      <c r="E57" s="62" t="s">
        <v>855</v>
      </c>
      <c r="F57" s="62">
        <v>60.36</v>
      </c>
      <c r="G57" s="62">
        <v>5743</v>
      </c>
      <c r="H57" s="62">
        <v>32610</v>
      </c>
      <c r="I57" s="62" t="s">
        <v>286</v>
      </c>
      <c r="J57" s="62">
        <v>62.51</v>
      </c>
      <c r="K57" s="62">
        <v>6320</v>
      </c>
      <c r="L57" s="62">
        <v>32526</v>
      </c>
      <c r="M57" s="62" t="s">
        <v>367</v>
      </c>
      <c r="N57" s="62">
        <v>55.15</v>
      </c>
      <c r="O57" s="62">
        <v>5829</v>
      </c>
      <c r="P57" s="62">
        <v>32050</v>
      </c>
      <c r="Q57" s="62" t="s">
        <v>832</v>
      </c>
      <c r="R57" s="62">
        <v>56.21</v>
      </c>
      <c r="S57" s="62">
        <v>5867</v>
      </c>
      <c r="T57" s="62">
        <v>32273</v>
      </c>
      <c r="U57" s="62" t="s">
        <v>856</v>
      </c>
      <c r="V57" s="62">
        <v>55.35</v>
      </c>
      <c r="W57" s="62">
        <v>5676</v>
      </c>
      <c r="X57" s="62">
        <v>32087</v>
      </c>
      <c r="Y57" s="62" t="s">
        <v>857</v>
      </c>
      <c r="Z57" s="62">
        <v>52.97</v>
      </c>
      <c r="AA57" s="62">
        <v>5724</v>
      </c>
      <c r="AB57" s="62">
        <v>32669</v>
      </c>
      <c r="AC57" s="62" t="s">
        <v>858</v>
      </c>
      <c r="AD57" s="62">
        <v>53.14</v>
      </c>
      <c r="AE57" s="62">
        <v>5920</v>
      </c>
      <c r="AF57" s="62">
        <v>32135</v>
      </c>
      <c r="AG57" s="62" t="s">
        <v>749</v>
      </c>
      <c r="AH57" s="62">
        <v>54.22</v>
      </c>
      <c r="AI57" s="62">
        <v>5806</v>
      </c>
      <c r="AJ57" s="62">
        <v>32415</v>
      </c>
      <c r="AK57" s="62" t="s">
        <v>201</v>
      </c>
      <c r="AL57" s="62">
        <v>55.84</v>
      </c>
      <c r="AM57" s="62">
        <v>5763</v>
      </c>
      <c r="AN57" s="62">
        <v>31921</v>
      </c>
      <c r="AO57" s="62" t="s">
        <v>287</v>
      </c>
      <c r="AP57" s="62">
        <v>55.26</v>
      </c>
      <c r="AQ57" s="62">
        <v>6280</v>
      </c>
      <c r="AR57" s="62">
        <v>31193</v>
      </c>
      <c r="AS57" s="62" t="s">
        <v>859</v>
      </c>
      <c r="AT57" s="62">
        <v>53.97</v>
      </c>
      <c r="AU57" s="62">
        <v>5987</v>
      </c>
      <c r="AV57" s="62">
        <v>31287</v>
      </c>
      <c r="AW57" s="62" t="s">
        <v>857</v>
      </c>
    </row>
    <row r="58" spans="1:49">
      <c r="A58" s="62" t="s">
        <v>860</v>
      </c>
      <c r="B58" s="62">
        <v>57.5</v>
      </c>
      <c r="C58" s="62">
        <v>11350</v>
      </c>
      <c r="D58" s="62">
        <v>45020</v>
      </c>
      <c r="E58" s="62" t="s">
        <v>626</v>
      </c>
      <c r="F58" s="62">
        <v>55.41</v>
      </c>
      <c r="G58" s="62">
        <v>10004</v>
      </c>
      <c r="H58" s="62">
        <v>38579</v>
      </c>
      <c r="I58" s="62" t="s">
        <v>627</v>
      </c>
      <c r="J58" s="62">
        <v>59.54</v>
      </c>
      <c r="K58" s="62">
        <v>10705</v>
      </c>
      <c r="L58" s="62">
        <v>39715</v>
      </c>
      <c r="M58" s="62" t="s">
        <v>628</v>
      </c>
      <c r="N58" s="62">
        <v>57.22</v>
      </c>
      <c r="O58" s="62">
        <v>11131</v>
      </c>
      <c r="P58" s="62">
        <v>36388</v>
      </c>
      <c r="Q58" s="62" t="s">
        <v>629</v>
      </c>
      <c r="R58" s="62">
        <v>48.39</v>
      </c>
      <c r="S58" s="62">
        <v>13165</v>
      </c>
      <c r="T58" s="62">
        <v>36159</v>
      </c>
      <c r="U58" s="62" t="s">
        <v>630</v>
      </c>
      <c r="V58" s="62">
        <v>45.18</v>
      </c>
      <c r="W58" s="62">
        <v>12200</v>
      </c>
      <c r="X58" s="62">
        <v>34923</v>
      </c>
      <c r="Y58" s="62" t="s">
        <v>386</v>
      </c>
      <c r="Z58" s="62">
        <v>43.48</v>
      </c>
      <c r="AA58" s="62">
        <v>10935</v>
      </c>
      <c r="AB58" s="62">
        <v>34577</v>
      </c>
      <c r="AC58" s="62" t="s">
        <v>297</v>
      </c>
      <c r="AD58" s="62">
        <v>45.8</v>
      </c>
      <c r="AE58" s="62">
        <v>11182</v>
      </c>
      <c r="AF58" s="62">
        <v>37534</v>
      </c>
      <c r="AG58" s="62" t="s">
        <v>631</v>
      </c>
      <c r="AH58" s="62">
        <v>46.67</v>
      </c>
      <c r="AI58" s="62">
        <v>11732</v>
      </c>
      <c r="AJ58" s="62">
        <v>37604</v>
      </c>
      <c r="AK58" s="62" t="s">
        <v>389</v>
      </c>
      <c r="AL58" s="62">
        <v>44.24</v>
      </c>
      <c r="AM58" s="62">
        <v>11484</v>
      </c>
      <c r="AN58" s="62">
        <v>57934</v>
      </c>
      <c r="AO58" s="62" t="s">
        <v>632</v>
      </c>
      <c r="AP58" s="62">
        <v>45.4</v>
      </c>
      <c r="AQ58" s="62">
        <v>11407</v>
      </c>
      <c r="AR58" s="62">
        <v>54801</v>
      </c>
      <c r="AS58" s="62" t="s">
        <v>633</v>
      </c>
      <c r="AT58" s="62">
        <v>48.14</v>
      </c>
      <c r="AU58" s="62">
        <v>13019</v>
      </c>
      <c r="AV58" s="62">
        <v>46944</v>
      </c>
      <c r="AW58" s="62" t="s">
        <v>634</v>
      </c>
    </row>
    <row r="59" spans="1:49">
      <c r="A59" s="62" t="s">
        <v>861</v>
      </c>
      <c r="B59" s="62">
        <v>57.6</v>
      </c>
      <c r="C59" s="62">
        <v>6113</v>
      </c>
      <c r="D59" s="62">
        <v>36999</v>
      </c>
      <c r="E59" s="62" t="s">
        <v>862</v>
      </c>
      <c r="F59" s="62" t="s">
        <v>140</v>
      </c>
      <c r="G59" s="62" t="s">
        <v>140</v>
      </c>
      <c r="H59" s="62" t="s">
        <v>140</v>
      </c>
      <c r="I59" s="62" t="s">
        <v>140</v>
      </c>
      <c r="J59" s="62">
        <v>52.6</v>
      </c>
      <c r="K59" s="62">
        <v>5967</v>
      </c>
      <c r="L59" s="62">
        <v>37148</v>
      </c>
      <c r="M59" s="62" t="s">
        <v>761</v>
      </c>
      <c r="N59" s="62">
        <v>49.53</v>
      </c>
      <c r="O59" s="62">
        <v>5132</v>
      </c>
      <c r="P59" s="62">
        <v>37976</v>
      </c>
      <c r="Q59" s="62" t="s">
        <v>390</v>
      </c>
      <c r="R59" s="62">
        <v>47.84</v>
      </c>
      <c r="S59" s="62">
        <v>5132</v>
      </c>
      <c r="T59" s="62">
        <v>36159</v>
      </c>
      <c r="U59" s="62" t="s">
        <v>370</v>
      </c>
      <c r="V59" s="62">
        <v>47.77</v>
      </c>
      <c r="W59" s="62">
        <v>4935</v>
      </c>
      <c r="X59" s="62">
        <v>34794</v>
      </c>
      <c r="Y59" s="62" t="s">
        <v>671</v>
      </c>
      <c r="Z59" s="62">
        <v>47.75</v>
      </c>
      <c r="AA59" s="62">
        <v>5008</v>
      </c>
      <c r="AB59" s="62">
        <v>34997</v>
      </c>
      <c r="AC59" s="62" t="s">
        <v>742</v>
      </c>
      <c r="AD59" s="62">
        <v>47.47</v>
      </c>
      <c r="AE59" s="62">
        <v>5122</v>
      </c>
      <c r="AF59" s="62">
        <v>35463</v>
      </c>
      <c r="AG59" s="62" t="s">
        <v>630</v>
      </c>
      <c r="AH59" s="62">
        <v>48.74</v>
      </c>
      <c r="AI59" s="62">
        <v>5274</v>
      </c>
      <c r="AJ59" s="62">
        <v>34440</v>
      </c>
      <c r="AK59" s="62" t="s">
        <v>761</v>
      </c>
      <c r="AL59" s="62">
        <v>50.15</v>
      </c>
      <c r="AM59" s="62">
        <v>5367</v>
      </c>
      <c r="AN59" s="62">
        <v>35225</v>
      </c>
      <c r="AO59" s="62" t="s">
        <v>801</v>
      </c>
      <c r="AP59" s="62">
        <v>49.93</v>
      </c>
      <c r="AQ59" s="62">
        <v>5336</v>
      </c>
      <c r="AR59" s="62">
        <v>36255</v>
      </c>
      <c r="AS59" s="62" t="s">
        <v>299</v>
      </c>
      <c r="AT59" s="62">
        <v>50.95</v>
      </c>
      <c r="AU59" s="62">
        <v>5337</v>
      </c>
      <c r="AV59" s="62">
        <v>35521</v>
      </c>
      <c r="AW59" s="62" t="s">
        <v>330</v>
      </c>
    </row>
    <row r="60" spans="1:49">
      <c r="A60" s="62" t="s">
        <v>863</v>
      </c>
      <c r="B60" s="62">
        <v>59.1</v>
      </c>
      <c r="C60" s="62">
        <v>6860</v>
      </c>
      <c r="D60" s="62">
        <v>39870</v>
      </c>
      <c r="E60" s="62" t="s">
        <v>332</v>
      </c>
      <c r="F60" s="62">
        <v>55.96</v>
      </c>
      <c r="G60" s="62">
        <v>6430</v>
      </c>
      <c r="H60" s="62">
        <v>39646</v>
      </c>
      <c r="I60" s="62" t="s">
        <v>325</v>
      </c>
      <c r="J60" s="62">
        <v>55.02</v>
      </c>
      <c r="K60" s="62">
        <v>5733</v>
      </c>
      <c r="L60" s="62">
        <v>39618</v>
      </c>
      <c r="M60" s="62" t="s">
        <v>170</v>
      </c>
      <c r="N60" s="62">
        <v>53.07</v>
      </c>
      <c r="O60" s="62">
        <v>5482</v>
      </c>
      <c r="P60" s="62">
        <v>38434</v>
      </c>
      <c r="Q60" s="62" t="s">
        <v>756</v>
      </c>
      <c r="R60" s="62">
        <v>53.68</v>
      </c>
      <c r="S60" s="62">
        <v>5302</v>
      </c>
      <c r="T60" s="62">
        <v>37350</v>
      </c>
      <c r="U60" s="62" t="s">
        <v>315</v>
      </c>
      <c r="V60" s="62">
        <v>51.33</v>
      </c>
      <c r="W60" s="62">
        <v>5346</v>
      </c>
      <c r="X60" s="62">
        <v>37651</v>
      </c>
      <c r="Y60" s="62" t="s">
        <v>316</v>
      </c>
      <c r="Z60" s="62">
        <v>50.73</v>
      </c>
      <c r="AA60" s="62">
        <v>5106</v>
      </c>
      <c r="AB60" s="62">
        <v>36743</v>
      </c>
      <c r="AC60" s="62" t="s">
        <v>756</v>
      </c>
      <c r="AD60" s="62">
        <v>51.63</v>
      </c>
      <c r="AE60" s="62">
        <v>5475</v>
      </c>
      <c r="AF60" s="62">
        <v>36871</v>
      </c>
      <c r="AG60" s="62" t="s">
        <v>309</v>
      </c>
      <c r="AH60" s="62">
        <v>51.61</v>
      </c>
      <c r="AI60" s="62">
        <v>5484</v>
      </c>
      <c r="AJ60" s="62">
        <v>38043</v>
      </c>
      <c r="AK60" s="62" t="s">
        <v>666</v>
      </c>
      <c r="AL60" s="62">
        <v>51.75</v>
      </c>
      <c r="AM60" s="62">
        <v>5556</v>
      </c>
      <c r="AN60" s="62">
        <v>37195</v>
      </c>
      <c r="AO60" s="62" t="s">
        <v>307</v>
      </c>
      <c r="AP60" s="62">
        <v>52.63</v>
      </c>
      <c r="AQ60" s="62">
        <v>5557</v>
      </c>
      <c r="AR60" s="62">
        <v>37722</v>
      </c>
      <c r="AS60" s="62" t="s">
        <v>622</v>
      </c>
      <c r="AT60" s="62">
        <v>52.08</v>
      </c>
      <c r="AU60" s="62">
        <v>5849</v>
      </c>
      <c r="AV60" s="62">
        <v>38283</v>
      </c>
      <c r="AW60" s="62" t="s">
        <v>322</v>
      </c>
    </row>
    <row r="61" spans="1:49">
      <c r="A61" s="62" t="s">
        <v>864</v>
      </c>
      <c r="B61" s="62">
        <v>59.45</v>
      </c>
      <c r="C61" s="62">
        <v>5192</v>
      </c>
      <c r="D61" s="62">
        <v>44397</v>
      </c>
      <c r="E61" s="62" t="s">
        <v>318</v>
      </c>
      <c r="F61" s="62">
        <v>59.84</v>
      </c>
      <c r="G61" s="62">
        <v>5133</v>
      </c>
      <c r="H61" s="62">
        <v>45315</v>
      </c>
      <c r="I61" s="62" t="s">
        <v>221</v>
      </c>
      <c r="J61" s="62">
        <v>54.06</v>
      </c>
      <c r="K61" s="62">
        <v>4789</v>
      </c>
      <c r="L61" s="62">
        <v>45134</v>
      </c>
      <c r="M61" s="62" t="s">
        <v>709</v>
      </c>
      <c r="N61" s="62">
        <v>54.87</v>
      </c>
      <c r="O61" s="62">
        <v>4800</v>
      </c>
      <c r="P61" s="62">
        <v>44720</v>
      </c>
      <c r="Q61" s="62" t="s">
        <v>696</v>
      </c>
      <c r="R61" s="62">
        <v>53.28</v>
      </c>
      <c r="S61" s="62">
        <v>4644</v>
      </c>
      <c r="T61" s="62">
        <v>43319</v>
      </c>
      <c r="U61" s="62" t="s">
        <v>788</v>
      </c>
      <c r="V61" s="62">
        <v>52.34</v>
      </c>
      <c r="W61" s="62">
        <v>5025</v>
      </c>
      <c r="X61" s="62">
        <v>43025</v>
      </c>
      <c r="Y61" s="62" t="s">
        <v>298</v>
      </c>
      <c r="Z61" s="62">
        <v>51.36</v>
      </c>
      <c r="AA61" s="62">
        <v>4615</v>
      </c>
      <c r="AB61" s="62">
        <v>43591</v>
      </c>
      <c r="AC61" s="62" t="s">
        <v>792</v>
      </c>
      <c r="AD61" s="62">
        <v>53.07</v>
      </c>
      <c r="AE61" s="62">
        <v>4984</v>
      </c>
      <c r="AF61" s="62">
        <v>43119</v>
      </c>
      <c r="AG61" s="62" t="s">
        <v>715</v>
      </c>
      <c r="AH61" s="62">
        <v>54.69</v>
      </c>
      <c r="AI61" s="62">
        <v>5302</v>
      </c>
      <c r="AJ61" s="62">
        <v>43311</v>
      </c>
      <c r="AK61" s="62" t="s">
        <v>639</v>
      </c>
      <c r="AL61" s="62">
        <v>57.83</v>
      </c>
      <c r="AM61" s="62">
        <v>5150</v>
      </c>
      <c r="AN61" s="62">
        <v>44033</v>
      </c>
      <c r="AO61" s="62" t="s">
        <v>649</v>
      </c>
      <c r="AP61" s="62">
        <v>56.39</v>
      </c>
      <c r="AQ61" s="62">
        <v>5057</v>
      </c>
      <c r="AR61" s="62">
        <v>43519</v>
      </c>
      <c r="AS61" s="62" t="s">
        <v>216</v>
      </c>
      <c r="AT61" s="62">
        <v>54.81</v>
      </c>
      <c r="AU61" s="62">
        <v>4974</v>
      </c>
      <c r="AV61" s="62">
        <v>42918</v>
      </c>
      <c r="AW61" s="62" t="s">
        <v>734</v>
      </c>
    </row>
    <row r="62" spans="1:49">
      <c r="A62" s="62" t="s">
        <v>865</v>
      </c>
      <c r="B62" s="62">
        <v>59.68</v>
      </c>
      <c r="C62" s="62">
        <v>6833</v>
      </c>
      <c r="D62" s="62">
        <v>41997</v>
      </c>
      <c r="E62" s="62" t="s">
        <v>194</v>
      </c>
      <c r="F62" s="62" t="s">
        <v>140</v>
      </c>
      <c r="G62" s="62" t="s">
        <v>140</v>
      </c>
      <c r="H62" s="62" t="s">
        <v>140</v>
      </c>
      <c r="I62" s="62" t="s">
        <v>140</v>
      </c>
      <c r="J62" s="62">
        <v>64.84</v>
      </c>
      <c r="K62" s="62">
        <v>6311</v>
      </c>
      <c r="L62" s="62">
        <v>41856</v>
      </c>
      <c r="M62" s="62" t="s">
        <v>269</v>
      </c>
      <c r="N62" s="62" t="s">
        <v>140</v>
      </c>
      <c r="O62" s="62" t="s">
        <v>140</v>
      </c>
      <c r="P62" s="62" t="s">
        <v>140</v>
      </c>
      <c r="Q62" s="62" t="s">
        <v>140</v>
      </c>
      <c r="R62" s="62">
        <v>58.97</v>
      </c>
      <c r="S62" s="62">
        <v>6125</v>
      </c>
      <c r="T62" s="62">
        <v>38483</v>
      </c>
      <c r="U62" s="62" t="s">
        <v>270</v>
      </c>
      <c r="V62" s="62" t="s">
        <v>140</v>
      </c>
      <c r="W62" s="62" t="s">
        <v>140</v>
      </c>
      <c r="X62" s="62" t="s">
        <v>140</v>
      </c>
      <c r="Y62" s="62" t="s">
        <v>140</v>
      </c>
      <c r="Z62" s="62" t="s">
        <v>140</v>
      </c>
      <c r="AA62" s="62" t="s">
        <v>140</v>
      </c>
      <c r="AB62" s="62" t="s">
        <v>140</v>
      </c>
      <c r="AC62" s="62" t="s">
        <v>140</v>
      </c>
      <c r="AD62" s="62" t="s">
        <v>140</v>
      </c>
      <c r="AE62" s="62" t="s">
        <v>140</v>
      </c>
      <c r="AF62" s="62" t="s">
        <v>140</v>
      </c>
      <c r="AG62" s="62" t="s">
        <v>140</v>
      </c>
      <c r="AH62" s="62" t="s">
        <v>140</v>
      </c>
      <c r="AI62" s="62" t="s">
        <v>140</v>
      </c>
      <c r="AJ62" s="62" t="s">
        <v>140</v>
      </c>
      <c r="AK62" s="62" t="s">
        <v>140</v>
      </c>
      <c r="AL62" s="62" t="s">
        <v>140</v>
      </c>
      <c r="AM62" s="62" t="s">
        <v>140</v>
      </c>
      <c r="AN62" s="62" t="s">
        <v>140</v>
      </c>
      <c r="AO62" s="62" t="s">
        <v>140</v>
      </c>
      <c r="AP62" s="62">
        <v>51.42</v>
      </c>
      <c r="AQ62" s="62">
        <v>6457</v>
      </c>
      <c r="AR62" s="62">
        <v>35549</v>
      </c>
      <c r="AS62" s="62" t="s">
        <v>192</v>
      </c>
      <c r="AT62" s="62" t="s">
        <v>140</v>
      </c>
      <c r="AU62" s="62" t="s">
        <v>140</v>
      </c>
      <c r="AV62" s="62" t="s">
        <v>140</v>
      </c>
      <c r="AW62" s="62" t="s">
        <v>140</v>
      </c>
    </row>
    <row r="63" spans="1:49">
      <c r="A63" s="62" t="s">
        <v>866</v>
      </c>
      <c r="B63" s="62">
        <v>61.68</v>
      </c>
      <c r="C63" s="62">
        <v>6744</v>
      </c>
      <c r="D63" s="62">
        <v>46563</v>
      </c>
      <c r="E63" s="62" t="s">
        <v>182</v>
      </c>
      <c r="F63" s="62">
        <v>71.02</v>
      </c>
      <c r="G63" s="62">
        <v>7883</v>
      </c>
      <c r="H63" s="62">
        <v>46691</v>
      </c>
      <c r="I63" s="62" t="s">
        <v>845</v>
      </c>
      <c r="J63" s="62">
        <v>64.34</v>
      </c>
      <c r="K63" s="62">
        <v>6900</v>
      </c>
      <c r="L63" s="62">
        <v>46794</v>
      </c>
      <c r="M63" s="62" t="s">
        <v>721</v>
      </c>
      <c r="N63" s="62" t="s">
        <v>140</v>
      </c>
      <c r="O63" s="62" t="s">
        <v>140</v>
      </c>
      <c r="P63" s="62" t="s">
        <v>140</v>
      </c>
      <c r="Q63" s="62" t="s">
        <v>140</v>
      </c>
      <c r="R63" s="62">
        <v>58.54</v>
      </c>
      <c r="S63" s="62">
        <v>6071</v>
      </c>
      <c r="T63" s="62">
        <v>43191</v>
      </c>
      <c r="U63" s="62" t="s">
        <v>666</v>
      </c>
      <c r="V63" s="62">
        <v>54.01</v>
      </c>
      <c r="W63" s="62">
        <v>6150</v>
      </c>
      <c r="X63" s="62">
        <v>42191</v>
      </c>
      <c r="Y63" s="62" t="s">
        <v>374</v>
      </c>
      <c r="Z63" s="62">
        <v>54.44</v>
      </c>
      <c r="AA63" s="62">
        <v>6288</v>
      </c>
      <c r="AB63" s="62">
        <v>42609</v>
      </c>
      <c r="AC63" s="62" t="s">
        <v>626</v>
      </c>
      <c r="AD63" s="62" t="s">
        <v>140</v>
      </c>
      <c r="AE63" s="62" t="s">
        <v>140</v>
      </c>
      <c r="AF63" s="62" t="s">
        <v>140</v>
      </c>
      <c r="AG63" s="62" t="s">
        <v>140</v>
      </c>
      <c r="AH63" s="62">
        <v>57.49</v>
      </c>
      <c r="AI63" s="62">
        <v>6414</v>
      </c>
      <c r="AJ63" s="62">
        <v>42065</v>
      </c>
      <c r="AK63" s="62" t="s">
        <v>650</v>
      </c>
      <c r="AL63" s="62">
        <v>61.34</v>
      </c>
      <c r="AM63" s="62">
        <v>6836</v>
      </c>
      <c r="AN63" s="62">
        <v>44818</v>
      </c>
      <c r="AO63" s="62" t="s">
        <v>746</v>
      </c>
      <c r="AP63" s="62">
        <v>65.48</v>
      </c>
      <c r="AQ63" s="62">
        <v>7727</v>
      </c>
      <c r="AR63" s="62">
        <v>42595</v>
      </c>
      <c r="AS63" s="62" t="s">
        <v>358</v>
      </c>
      <c r="AT63" s="62" t="s">
        <v>140</v>
      </c>
      <c r="AU63" s="62" t="s">
        <v>140</v>
      </c>
      <c r="AV63" s="62" t="s">
        <v>140</v>
      </c>
      <c r="AW63" s="62" t="s">
        <v>140</v>
      </c>
    </row>
    <row r="64" spans="1:49">
      <c r="A64" s="62" t="s">
        <v>867</v>
      </c>
      <c r="B64" s="62">
        <v>61.74</v>
      </c>
      <c r="C64" s="62">
        <v>7450</v>
      </c>
      <c r="D64" s="62">
        <v>39234</v>
      </c>
      <c r="E64" s="62" t="s">
        <v>629</v>
      </c>
      <c r="F64" s="62">
        <v>59.71</v>
      </c>
      <c r="G64" s="62">
        <v>6967</v>
      </c>
      <c r="H64" s="62">
        <v>38766</v>
      </c>
      <c r="I64" s="62" t="s">
        <v>203</v>
      </c>
      <c r="J64" s="62">
        <v>55.84</v>
      </c>
      <c r="K64" s="62">
        <v>6829</v>
      </c>
      <c r="L64" s="62">
        <v>38766</v>
      </c>
      <c r="M64" s="62" t="s">
        <v>319</v>
      </c>
      <c r="N64" s="62">
        <v>54.96</v>
      </c>
      <c r="O64" s="62">
        <v>6780</v>
      </c>
      <c r="P64" s="62">
        <v>38390</v>
      </c>
      <c r="Q64" s="62" t="s">
        <v>619</v>
      </c>
      <c r="R64" s="62">
        <v>54.32</v>
      </c>
      <c r="S64" s="62">
        <v>6544</v>
      </c>
      <c r="T64" s="62">
        <v>37119</v>
      </c>
      <c r="U64" s="62" t="s">
        <v>868</v>
      </c>
      <c r="V64" s="62">
        <v>52.96</v>
      </c>
      <c r="W64" s="62">
        <v>6673</v>
      </c>
      <c r="X64" s="62">
        <v>37397</v>
      </c>
      <c r="Y64" s="62" t="s">
        <v>761</v>
      </c>
      <c r="Z64" s="62">
        <v>52.06</v>
      </c>
      <c r="AA64" s="62">
        <v>6271</v>
      </c>
      <c r="AB64" s="62">
        <v>37216</v>
      </c>
      <c r="AC64" s="62" t="s">
        <v>309</v>
      </c>
      <c r="AD64" s="62">
        <v>52.19</v>
      </c>
      <c r="AE64" s="62">
        <v>6222</v>
      </c>
      <c r="AF64" s="62">
        <v>36449</v>
      </c>
      <c r="AG64" s="62" t="s">
        <v>619</v>
      </c>
      <c r="AH64" s="62">
        <v>57.03</v>
      </c>
      <c r="AI64" s="62">
        <v>6464</v>
      </c>
      <c r="AJ64" s="62">
        <v>36511</v>
      </c>
      <c r="AK64" s="62" t="s">
        <v>612</v>
      </c>
      <c r="AL64" s="62">
        <v>53.25</v>
      </c>
      <c r="AM64" s="62">
        <v>6207</v>
      </c>
      <c r="AN64" s="62">
        <v>38717</v>
      </c>
      <c r="AO64" s="62" t="s">
        <v>721</v>
      </c>
      <c r="AP64" s="62">
        <v>52.31</v>
      </c>
      <c r="AQ64" s="62">
        <v>6252</v>
      </c>
      <c r="AR64" s="62">
        <v>38502</v>
      </c>
      <c r="AS64" s="62" t="s">
        <v>620</v>
      </c>
      <c r="AT64" s="62">
        <v>53.82</v>
      </c>
      <c r="AU64" s="62">
        <v>6279</v>
      </c>
      <c r="AV64" s="62">
        <v>38092</v>
      </c>
      <c r="AW64" s="62" t="s">
        <v>308</v>
      </c>
    </row>
    <row r="65" spans="1:49">
      <c r="A65" s="62" t="s">
        <v>869</v>
      </c>
      <c r="B65" s="62">
        <v>61.9</v>
      </c>
      <c r="C65" s="62">
        <v>6175</v>
      </c>
      <c r="D65" s="62">
        <v>50884</v>
      </c>
      <c r="E65" s="62" t="s">
        <v>298</v>
      </c>
      <c r="F65" s="62">
        <v>60.54</v>
      </c>
      <c r="G65" s="62">
        <v>6520</v>
      </c>
      <c r="H65" s="62">
        <v>55140</v>
      </c>
      <c r="I65" s="62" t="s">
        <v>675</v>
      </c>
      <c r="J65" s="62">
        <v>59.24</v>
      </c>
      <c r="K65" s="62">
        <v>6568</v>
      </c>
      <c r="L65" s="62">
        <v>56905</v>
      </c>
      <c r="M65" s="62" t="s">
        <v>775</v>
      </c>
      <c r="N65" s="62">
        <v>57.54</v>
      </c>
      <c r="O65" s="62">
        <v>7304</v>
      </c>
      <c r="P65" s="62">
        <v>47208</v>
      </c>
      <c r="Q65" s="62" t="s">
        <v>691</v>
      </c>
      <c r="R65" s="62">
        <v>56.58</v>
      </c>
      <c r="S65" s="62">
        <v>7229</v>
      </c>
      <c r="T65" s="62">
        <v>49470</v>
      </c>
      <c r="U65" s="62" t="s">
        <v>870</v>
      </c>
      <c r="V65" s="62">
        <v>54.36</v>
      </c>
      <c r="W65" s="62">
        <v>6139</v>
      </c>
      <c r="X65" s="62">
        <v>46034</v>
      </c>
      <c r="Y65" s="62" t="s">
        <v>871</v>
      </c>
      <c r="Z65" s="62">
        <v>78.37</v>
      </c>
      <c r="AA65" s="62">
        <v>10303</v>
      </c>
      <c r="AB65" s="62">
        <v>45182</v>
      </c>
      <c r="AC65" s="62" t="s">
        <v>872</v>
      </c>
      <c r="AD65" s="62">
        <v>57.01</v>
      </c>
      <c r="AE65" s="62">
        <v>7104</v>
      </c>
      <c r="AF65" s="62">
        <v>48386</v>
      </c>
      <c r="AG65" s="62" t="s">
        <v>792</v>
      </c>
      <c r="AH65" s="62">
        <v>56.26</v>
      </c>
      <c r="AI65" s="62">
        <v>7161</v>
      </c>
      <c r="AJ65" s="62">
        <v>46597</v>
      </c>
      <c r="AK65" s="62" t="s">
        <v>708</v>
      </c>
      <c r="AL65" s="62">
        <v>58.88</v>
      </c>
      <c r="AM65" s="62">
        <v>7579</v>
      </c>
      <c r="AN65" s="62">
        <v>47907</v>
      </c>
      <c r="AO65" s="62" t="s">
        <v>788</v>
      </c>
      <c r="AP65" s="62">
        <v>57.74</v>
      </c>
      <c r="AQ65" s="62">
        <v>6521</v>
      </c>
      <c r="AR65" s="62">
        <v>47233</v>
      </c>
      <c r="AS65" s="62" t="s">
        <v>704</v>
      </c>
      <c r="AT65" s="62">
        <v>56.55</v>
      </c>
      <c r="AU65" s="62">
        <v>6378</v>
      </c>
      <c r="AV65" s="62">
        <v>47672</v>
      </c>
      <c r="AW65" s="62" t="s">
        <v>663</v>
      </c>
    </row>
    <row r="66" spans="1:49">
      <c r="A66" s="62" t="s">
        <v>873</v>
      </c>
      <c r="B66" s="62">
        <v>61.91</v>
      </c>
      <c r="C66" s="62">
        <v>9729</v>
      </c>
      <c r="D66" s="62">
        <v>35237</v>
      </c>
      <c r="E66" s="62" t="s">
        <v>187</v>
      </c>
      <c r="F66" s="62" t="s">
        <v>140</v>
      </c>
      <c r="G66" s="62" t="s">
        <v>140</v>
      </c>
      <c r="H66" s="62" t="s">
        <v>140</v>
      </c>
      <c r="I66" s="62" t="s">
        <v>140</v>
      </c>
      <c r="J66" s="62">
        <v>72.92</v>
      </c>
      <c r="K66" s="62">
        <v>14633</v>
      </c>
      <c r="L66" s="62">
        <v>35827</v>
      </c>
      <c r="M66" s="62" t="s">
        <v>363</v>
      </c>
      <c r="N66" s="62">
        <v>56.5</v>
      </c>
      <c r="O66" s="62">
        <v>9075</v>
      </c>
      <c r="P66" s="62">
        <v>35602</v>
      </c>
      <c r="Q66" s="62" t="s">
        <v>360</v>
      </c>
      <c r="R66" s="62">
        <v>50.84</v>
      </c>
      <c r="S66" s="62">
        <v>10188</v>
      </c>
      <c r="T66" s="62">
        <v>35563</v>
      </c>
      <c r="U66" s="62" t="s">
        <v>328</v>
      </c>
      <c r="V66" s="62">
        <v>52.03</v>
      </c>
      <c r="W66" s="62">
        <v>12833</v>
      </c>
      <c r="X66" s="62">
        <v>35046</v>
      </c>
      <c r="Y66" s="62" t="s">
        <v>874</v>
      </c>
      <c r="Z66" s="62">
        <v>62.8</v>
      </c>
      <c r="AA66" s="62">
        <v>8586</v>
      </c>
      <c r="AB66" s="62">
        <v>34666</v>
      </c>
      <c r="AC66" s="62" t="s">
        <v>285</v>
      </c>
      <c r="AD66" s="62">
        <v>46.08</v>
      </c>
      <c r="AE66" s="62">
        <v>9940</v>
      </c>
      <c r="AF66" s="62">
        <v>34023</v>
      </c>
      <c r="AG66" s="62" t="s">
        <v>875</v>
      </c>
      <c r="AH66" s="62">
        <v>55.96</v>
      </c>
      <c r="AI66" s="62">
        <v>12500</v>
      </c>
      <c r="AJ66" s="62">
        <v>34713</v>
      </c>
      <c r="AK66" s="62" t="s">
        <v>344</v>
      </c>
      <c r="AL66" s="62" t="s">
        <v>140</v>
      </c>
      <c r="AM66" s="62" t="s">
        <v>140</v>
      </c>
      <c r="AN66" s="62" t="s">
        <v>140</v>
      </c>
      <c r="AO66" s="62" t="s">
        <v>140</v>
      </c>
      <c r="AP66" s="62">
        <v>43.2</v>
      </c>
      <c r="AQ66" s="62">
        <v>9331</v>
      </c>
      <c r="AR66" s="62">
        <v>36275</v>
      </c>
      <c r="AS66" s="62" t="s">
        <v>876</v>
      </c>
      <c r="AT66" s="62">
        <v>41.42</v>
      </c>
      <c r="AU66" s="62">
        <v>6489</v>
      </c>
      <c r="AV66" s="62">
        <v>36267</v>
      </c>
      <c r="AW66" s="62" t="s">
        <v>740</v>
      </c>
    </row>
    <row r="67" spans="1:49">
      <c r="A67" s="62" t="s">
        <v>877</v>
      </c>
      <c r="B67" s="62">
        <v>62.33</v>
      </c>
      <c r="C67" s="62">
        <v>7657</v>
      </c>
      <c r="D67" s="62">
        <v>42464</v>
      </c>
      <c r="E67" s="62" t="s">
        <v>271</v>
      </c>
      <c r="F67" s="62">
        <v>62.15</v>
      </c>
      <c r="G67" s="62">
        <v>7209</v>
      </c>
      <c r="H67" s="62">
        <v>42310</v>
      </c>
      <c r="I67" s="62" t="s">
        <v>747</v>
      </c>
      <c r="J67" s="62">
        <v>61.45</v>
      </c>
      <c r="K67" s="62">
        <v>7200</v>
      </c>
      <c r="L67" s="62">
        <v>41819</v>
      </c>
      <c r="M67" s="62" t="s">
        <v>747</v>
      </c>
      <c r="N67" s="62" t="s">
        <v>140</v>
      </c>
      <c r="O67" s="62" t="s">
        <v>140</v>
      </c>
      <c r="P67" s="62" t="s">
        <v>140</v>
      </c>
      <c r="Q67" s="62" t="s">
        <v>140</v>
      </c>
      <c r="R67" s="62" t="s">
        <v>140</v>
      </c>
      <c r="S67" s="62" t="s">
        <v>140</v>
      </c>
      <c r="T67" s="62" t="s">
        <v>140</v>
      </c>
      <c r="U67" s="62" t="s">
        <v>140</v>
      </c>
      <c r="V67" s="62" t="s">
        <v>140</v>
      </c>
      <c r="W67" s="62" t="s">
        <v>140</v>
      </c>
      <c r="X67" s="62" t="s">
        <v>140</v>
      </c>
      <c r="Y67" s="62" t="s">
        <v>140</v>
      </c>
      <c r="Z67" s="62">
        <v>47.6</v>
      </c>
      <c r="AA67" s="62">
        <v>5185</v>
      </c>
      <c r="AB67" s="62">
        <v>37763</v>
      </c>
      <c r="AC67" s="62" t="s">
        <v>217</v>
      </c>
      <c r="AD67" s="62">
        <v>53.96</v>
      </c>
      <c r="AE67" s="62">
        <v>6300</v>
      </c>
      <c r="AF67" s="62">
        <v>39503</v>
      </c>
      <c r="AG67" s="62" t="s">
        <v>742</v>
      </c>
      <c r="AH67" s="62">
        <v>46.59</v>
      </c>
      <c r="AI67" s="62">
        <v>5375</v>
      </c>
      <c r="AJ67" s="62">
        <v>40669</v>
      </c>
      <c r="AK67" s="62" t="s">
        <v>743</v>
      </c>
      <c r="AL67" s="62">
        <v>57.01</v>
      </c>
      <c r="AM67" s="62">
        <v>6322</v>
      </c>
      <c r="AN67" s="62">
        <v>42204</v>
      </c>
      <c r="AO67" s="62" t="s">
        <v>253</v>
      </c>
      <c r="AP67" s="62">
        <v>61.74</v>
      </c>
      <c r="AQ67" s="62">
        <v>7033</v>
      </c>
      <c r="AR67" s="62">
        <v>41135</v>
      </c>
      <c r="AS67" s="62" t="s">
        <v>607</v>
      </c>
      <c r="AT67" s="62">
        <v>56.51</v>
      </c>
      <c r="AU67" s="62">
        <v>6725</v>
      </c>
      <c r="AV67" s="62">
        <v>40845</v>
      </c>
      <c r="AW67" s="62" t="s">
        <v>369</v>
      </c>
    </row>
    <row r="68" spans="1:49">
      <c r="A68" s="62" t="s">
        <v>878</v>
      </c>
      <c r="B68" s="62">
        <v>63.6</v>
      </c>
      <c r="C68" s="62">
        <v>7152</v>
      </c>
      <c r="D68" s="62">
        <v>46658</v>
      </c>
      <c r="E68" s="62" t="s">
        <v>316</v>
      </c>
      <c r="F68" s="62">
        <v>65.96</v>
      </c>
      <c r="G68" s="62">
        <v>6671</v>
      </c>
      <c r="H68" s="62">
        <v>46261</v>
      </c>
      <c r="I68" s="62" t="s">
        <v>616</v>
      </c>
      <c r="J68" s="62">
        <v>64.07</v>
      </c>
      <c r="K68" s="62">
        <v>7414</v>
      </c>
      <c r="L68" s="62">
        <v>46333</v>
      </c>
      <c r="M68" s="62" t="s">
        <v>252</v>
      </c>
      <c r="N68" s="62" t="s">
        <v>140</v>
      </c>
      <c r="O68" s="62" t="s">
        <v>140</v>
      </c>
      <c r="P68" s="62" t="s">
        <v>140</v>
      </c>
      <c r="Q68" s="62" t="s">
        <v>140</v>
      </c>
      <c r="R68" s="62">
        <v>57</v>
      </c>
      <c r="S68" s="62">
        <v>6140</v>
      </c>
      <c r="T68" s="62">
        <v>44448</v>
      </c>
      <c r="U68" s="62" t="s">
        <v>294</v>
      </c>
      <c r="V68" s="62">
        <v>55.65</v>
      </c>
      <c r="W68" s="62">
        <v>6613</v>
      </c>
      <c r="X68" s="62">
        <v>43709</v>
      </c>
      <c r="Y68" s="62" t="s">
        <v>646</v>
      </c>
      <c r="Z68" s="62">
        <v>58.56</v>
      </c>
      <c r="AA68" s="62">
        <v>6500</v>
      </c>
      <c r="AB68" s="62">
        <v>43538</v>
      </c>
      <c r="AC68" s="62" t="s">
        <v>879</v>
      </c>
      <c r="AD68" s="62">
        <v>59.3</v>
      </c>
      <c r="AE68" s="62">
        <v>5975</v>
      </c>
      <c r="AF68" s="62">
        <v>43493</v>
      </c>
      <c r="AG68" s="62" t="s">
        <v>316</v>
      </c>
      <c r="AH68" s="62">
        <v>55.48</v>
      </c>
      <c r="AI68" s="62">
        <v>6073</v>
      </c>
      <c r="AJ68" s="62">
        <v>50056</v>
      </c>
      <c r="AK68" s="62" t="s">
        <v>716</v>
      </c>
      <c r="AL68" s="62">
        <v>58.96</v>
      </c>
      <c r="AM68" s="62">
        <v>6087</v>
      </c>
      <c r="AN68" s="62">
        <v>50216</v>
      </c>
      <c r="AO68" s="62" t="s">
        <v>724</v>
      </c>
      <c r="AP68" s="62">
        <v>64.25</v>
      </c>
      <c r="AQ68" s="62">
        <v>6815</v>
      </c>
      <c r="AR68" s="62">
        <v>46796</v>
      </c>
      <c r="AS68" s="62" t="s">
        <v>671</v>
      </c>
      <c r="AT68" s="62">
        <v>62.77</v>
      </c>
      <c r="AU68" s="62">
        <v>6637</v>
      </c>
      <c r="AV68" s="62">
        <v>46176</v>
      </c>
      <c r="AW68" s="62" t="s">
        <v>322</v>
      </c>
    </row>
    <row r="69" spans="1:49">
      <c r="A69" s="62" t="s">
        <v>880</v>
      </c>
      <c r="B69" s="62">
        <v>64.1</v>
      </c>
      <c r="C69" s="62">
        <v>3940</v>
      </c>
      <c r="D69" s="62" t="s">
        <v>140</v>
      </c>
      <c r="E69" s="62" t="s">
        <v>140</v>
      </c>
      <c r="F69" s="62">
        <v>71.64</v>
      </c>
      <c r="G69" s="62">
        <v>4265</v>
      </c>
      <c r="H69" s="62" t="s">
        <v>140</v>
      </c>
      <c r="I69" s="62" t="s">
        <v>140</v>
      </c>
      <c r="J69" s="62">
        <v>60.98</v>
      </c>
      <c r="K69" s="62">
        <v>3335</v>
      </c>
      <c r="L69" s="62" t="s">
        <v>140</v>
      </c>
      <c r="M69" s="62" t="s">
        <v>140</v>
      </c>
      <c r="N69" s="62">
        <v>66.23</v>
      </c>
      <c r="O69" s="62">
        <v>3904</v>
      </c>
      <c r="P69" s="62" t="s">
        <v>140</v>
      </c>
      <c r="Q69" s="62" t="s">
        <v>140</v>
      </c>
      <c r="R69" s="62">
        <v>73.2</v>
      </c>
      <c r="S69" s="62">
        <v>4388</v>
      </c>
      <c r="T69" s="62" t="s">
        <v>140</v>
      </c>
      <c r="U69" s="62" t="s">
        <v>140</v>
      </c>
      <c r="V69" s="62">
        <v>69.85</v>
      </c>
      <c r="W69" s="62">
        <v>4133</v>
      </c>
      <c r="X69" s="62" t="s">
        <v>140</v>
      </c>
      <c r="Y69" s="62" t="s">
        <v>140</v>
      </c>
      <c r="Z69" s="62">
        <v>66.75</v>
      </c>
      <c r="AA69" s="62">
        <v>3666</v>
      </c>
      <c r="AB69" s="62" t="s">
        <v>140</v>
      </c>
      <c r="AC69" s="62" t="s">
        <v>140</v>
      </c>
      <c r="AD69" s="62">
        <v>75.15</v>
      </c>
      <c r="AE69" s="62">
        <v>4193</v>
      </c>
      <c r="AF69" s="62" t="s">
        <v>140</v>
      </c>
      <c r="AG69" s="62" t="s">
        <v>140</v>
      </c>
      <c r="AH69" s="62">
        <v>77.74</v>
      </c>
      <c r="AI69" s="62">
        <v>4392</v>
      </c>
      <c r="AJ69" s="62" t="s">
        <v>140</v>
      </c>
      <c r="AK69" s="62" t="s">
        <v>140</v>
      </c>
      <c r="AL69" s="62">
        <v>70.51</v>
      </c>
      <c r="AM69" s="62">
        <v>4277</v>
      </c>
      <c r="AN69" s="62" t="s">
        <v>140</v>
      </c>
      <c r="AO69" s="62" t="s">
        <v>140</v>
      </c>
      <c r="AP69" s="62">
        <v>69.44</v>
      </c>
      <c r="AQ69" s="62">
        <v>3990</v>
      </c>
      <c r="AR69" s="62" t="s">
        <v>140</v>
      </c>
      <c r="AS69" s="62" t="s">
        <v>140</v>
      </c>
      <c r="AT69" s="62">
        <v>73.39</v>
      </c>
      <c r="AU69" s="62">
        <v>4063</v>
      </c>
      <c r="AV69" s="62" t="s">
        <v>140</v>
      </c>
      <c r="AW69" s="62" t="s">
        <v>140</v>
      </c>
    </row>
    <row r="70" spans="1:49">
      <c r="A70" s="62" t="s">
        <v>617</v>
      </c>
      <c r="B70" s="62">
        <v>64.34</v>
      </c>
      <c r="C70" s="62">
        <v>19483</v>
      </c>
      <c r="D70" s="62">
        <v>43177</v>
      </c>
      <c r="E70" s="62" t="s">
        <v>331</v>
      </c>
      <c r="F70" s="62">
        <v>60.46</v>
      </c>
      <c r="G70" s="62">
        <v>20845</v>
      </c>
      <c r="H70" s="62">
        <v>43393</v>
      </c>
      <c r="I70" s="62" t="s">
        <v>618</v>
      </c>
      <c r="J70" s="62">
        <v>62.15</v>
      </c>
      <c r="K70" s="62">
        <v>21611</v>
      </c>
      <c r="L70" s="62">
        <v>43430</v>
      </c>
      <c r="M70" s="62" t="s">
        <v>619</v>
      </c>
      <c r="N70" s="62">
        <v>61.03</v>
      </c>
      <c r="O70" s="62">
        <v>21148</v>
      </c>
      <c r="P70" s="62">
        <v>42025</v>
      </c>
      <c r="Q70" s="62" t="s">
        <v>323</v>
      </c>
      <c r="R70" s="62">
        <v>58.5</v>
      </c>
      <c r="S70" s="62">
        <v>19827</v>
      </c>
      <c r="T70" s="62">
        <v>43065</v>
      </c>
      <c r="U70" s="62" t="s">
        <v>620</v>
      </c>
      <c r="V70" s="62">
        <v>54.29</v>
      </c>
      <c r="W70" s="62">
        <v>19618</v>
      </c>
      <c r="X70" s="62">
        <v>42242</v>
      </c>
      <c r="Y70" s="62" t="s">
        <v>621</v>
      </c>
      <c r="Z70" s="62">
        <v>56.25</v>
      </c>
      <c r="AA70" s="62">
        <v>19733</v>
      </c>
      <c r="AB70" s="62">
        <v>41242</v>
      </c>
      <c r="AC70" s="62" t="s">
        <v>316</v>
      </c>
      <c r="AD70" s="62">
        <v>56.54</v>
      </c>
      <c r="AE70" s="62">
        <v>19692</v>
      </c>
      <c r="AF70" s="62">
        <v>40526</v>
      </c>
      <c r="AG70" s="62" t="s">
        <v>622</v>
      </c>
      <c r="AH70" s="62">
        <v>53.8</v>
      </c>
      <c r="AI70" s="62">
        <v>18163</v>
      </c>
      <c r="AJ70" s="62">
        <v>40890</v>
      </c>
      <c r="AK70" s="62" t="s">
        <v>623</v>
      </c>
      <c r="AL70" s="62">
        <v>59.03</v>
      </c>
      <c r="AM70" s="62">
        <v>19013</v>
      </c>
      <c r="AN70" s="62">
        <v>39149</v>
      </c>
      <c r="AO70" s="62" t="s">
        <v>268</v>
      </c>
      <c r="AP70" s="62">
        <v>59.32</v>
      </c>
      <c r="AQ70" s="62">
        <v>19347</v>
      </c>
      <c r="AR70" s="62">
        <v>39244</v>
      </c>
      <c r="AS70" s="62" t="s">
        <v>195</v>
      </c>
      <c r="AT70" s="62">
        <v>57.46</v>
      </c>
      <c r="AU70" s="62">
        <v>19741</v>
      </c>
      <c r="AV70" s="62">
        <v>39207</v>
      </c>
      <c r="AW70" s="62" t="s">
        <v>624</v>
      </c>
    </row>
    <row r="71" spans="1:49">
      <c r="A71" s="62" t="s">
        <v>881</v>
      </c>
      <c r="B71" s="62">
        <v>65.69</v>
      </c>
      <c r="C71" s="62">
        <v>7563</v>
      </c>
      <c r="D71" s="62">
        <v>39854</v>
      </c>
      <c r="E71" s="62" t="s">
        <v>357</v>
      </c>
      <c r="F71" s="62" t="s">
        <v>140</v>
      </c>
      <c r="G71" s="62" t="s">
        <v>140</v>
      </c>
      <c r="H71" s="62" t="s">
        <v>140</v>
      </c>
      <c r="I71" s="62" t="s">
        <v>140</v>
      </c>
      <c r="J71" s="62">
        <v>55.93</v>
      </c>
      <c r="K71" s="62">
        <v>6376</v>
      </c>
      <c r="L71" s="62">
        <v>39654</v>
      </c>
      <c r="M71" s="62" t="s">
        <v>325</v>
      </c>
      <c r="N71" s="62">
        <v>55.96</v>
      </c>
      <c r="O71" s="62">
        <v>6389</v>
      </c>
      <c r="P71" s="62">
        <v>39074</v>
      </c>
      <c r="Q71" s="62" t="s">
        <v>619</v>
      </c>
      <c r="R71" s="62">
        <v>54.84</v>
      </c>
      <c r="S71" s="62">
        <v>6435</v>
      </c>
      <c r="T71" s="62">
        <v>38210</v>
      </c>
      <c r="U71" s="62" t="s">
        <v>627</v>
      </c>
      <c r="V71" s="62">
        <v>52.49</v>
      </c>
      <c r="W71" s="62">
        <v>6149</v>
      </c>
      <c r="X71" s="62">
        <v>36718</v>
      </c>
      <c r="Y71" s="62" t="s">
        <v>328</v>
      </c>
      <c r="Z71" s="62">
        <v>52.46</v>
      </c>
      <c r="AA71" s="62">
        <v>6002</v>
      </c>
      <c r="AB71" s="62">
        <v>37022</v>
      </c>
      <c r="AC71" s="62" t="s">
        <v>191</v>
      </c>
      <c r="AD71" s="62">
        <v>53.09</v>
      </c>
      <c r="AE71" s="62">
        <v>6268</v>
      </c>
      <c r="AF71" s="62">
        <v>37127</v>
      </c>
      <c r="AG71" s="62" t="s">
        <v>328</v>
      </c>
      <c r="AH71" s="62">
        <v>53.59</v>
      </c>
      <c r="AI71" s="62">
        <v>6299</v>
      </c>
      <c r="AJ71" s="62">
        <v>36766</v>
      </c>
      <c r="AK71" s="62" t="s">
        <v>324</v>
      </c>
      <c r="AL71" s="62">
        <v>53.62</v>
      </c>
      <c r="AM71" s="62">
        <v>6230</v>
      </c>
      <c r="AN71" s="62">
        <v>36684</v>
      </c>
      <c r="AO71" s="62" t="s">
        <v>614</v>
      </c>
      <c r="AP71" s="62">
        <v>52.8</v>
      </c>
      <c r="AQ71" s="62">
        <v>6109</v>
      </c>
      <c r="AR71" s="62">
        <v>36967</v>
      </c>
      <c r="AS71" s="62" t="s">
        <v>185</v>
      </c>
      <c r="AT71" s="62">
        <v>54.4</v>
      </c>
      <c r="AU71" s="62">
        <v>6052</v>
      </c>
      <c r="AV71" s="62">
        <v>38334</v>
      </c>
      <c r="AW71" s="62" t="s">
        <v>174</v>
      </c>
    </row>
    <row r="72" spans="1:49">
      <c r="A72" s="62" t="s">
        <v>882</v>
      </c>
      <c r="B72" s="62">
        <v>65.7</v>
      </c>
      <c r="C72" s="62">
        <v>3884</v>
      </c>
      <c r="D72" s="62">
        <v>43955</v>
      </c>
      <c r="E72" s="62" t="s">
        <v>652</v>
      </c>
      <c r="F72" s="62">
        <v>60.2</v>
      </c>
      <c r="G72" s="62">
        <v>3431</v>
      </c>
      <c r="H72" s="62">
        <v>43580</v>
      </c>
      <c r="I72" s="62" t="s">
        <v>252</v>
      </c>
      <c r="J72" s="62">
        <v>62.91</v>
      </c>
      <c r="K72" s="62">
        <v>3392</v>
      </c>
      <c r="L72" s="62">
        <v>44191</v>
      </c>
      <c r="M72" s="62" t="s">
        <v>801</v>
      </c>
      <c r="N72" s="62">
        <v>52.43</v>
      </c>
      <c r="O72" s="62">
        <v>3722</v>
      </c>
      <c r="P72" s="62">
        <v>43813</v>
      </c>
      <c r="Q72" s="62" t="s">
        <v>661</v>
      </c>
      <c r="R72" s="62">
        <v>53.21</v>
      </c>
      <c r="S72" s="62">
        <v>3527</v>
      </c>
      <c r="T72" s="62">
        <v>43441</v>
      </c>
      <c r="U72" s="62" t="s">
        <v>706</v>
      </c>
      <c r="V72" s="62">
        <v>50.83</v>
      </c>
      <c r="W72" s="62">
        <v>3509</v>
      </c>
      <c r="X72" s="62">
        <v>41906</v>
      </c>
      <c r="Y72" s="62" t="s">
        <v>689</v>
      </c>
      <c r="Z72" s="62">
        <v>50.64</v>
      </c>
      <c r="AA72" s="62">
        <v>3157</v>
      </c>
      <c r="AB72" s="62">
        <v>42015</v>
      </c>
      <c r="AC72" s="62" t="s">
        <v>248</v>
      </c>
      <c r="AD72" s="62">
        <v>51.06</v>
      </c>
      <c r="AE72" s="62">
        <v>3331</v>
      </c>
      <c r="AF72" s="62">
        <v>40676</v>
      </c>
      <c r="AG72" s="62" t="s">
        <v>793</v>
      </c>
      <c r="AH72" s="62">
        <v>53.8</v>
      </c>
      <c r="AI72" s="62">
        <v>3873</v>
      </c>
      <c r="AJ72" s="62">
        <v>40675</v>
      </c>
      <c r="AK72" s="62" t="s">
        <v>640</v>
      </c>
      <c r="AL72" s="62">
        <v>49.2</v>
      </c>
      <c r="AM72" s="62">
        <v>3987</v>
      </c>
      <c r="AN72" s="62">
        <v>40661</v>
      </c>
      <c r="AO72" s="62" t="s">
        <v>753</v>
      </c>
      <c r="AP72" s="62">
        <v>51.34</v>
      </c>
      <c r="AQ72" s="62">
        <v>3763</v>
      </c>
      <c r="AR72" s="62">
        <v>40825</v>
      </c>
      <c r="AS72" s="62" t="s">
        <v>297</v>
      </c>
      <c r="AT72" s="62">
        <v>49.93</v>
      </c>
      <c r="AU72" s="62">
        <v>4056</v>
      </c>
      <c r="AV72" s="62">
        <v>41206</v>
      </c>
      <c r="AW72" s="62" t="s">
        <v>703</v>
      </c>
    </row>
    <row r="73" spans="1:49">
      <c r="A73" s="62" t="s">
        <v>883</v>
      </c>
      <c r="B73" s="62">
        <v>65.8</v>
      </c>
      <c r="C73" s="62">
        <v>7888</v>
      </c>
      <c r="D73" s="62">
        <v>43091</v>
      </c>
      <c r="E73" s="62" t="s">
        <v>199</v>
      </c>
      <c r="F73" s="62">
        <v>61.74</v>
      </c>
      <c r="G73" s="62">
        <v>7138</v>
      </c>
      <c r="H73" s="62">
        <v>42808</v>
      </c>
      <c r="I73" s="62" t="s">
        <v>186</v>
      </c>
      <c r="J73" s="62" t="s">
        <v>140</v>
      </c>
      <c r="K73" s="62" t="s">
        <v>140</v>
      </c>
      <c r="L73" s="62" t="s">
        <v>140</v>
      </c>
      <c r="M73" s="62" t="s">
        <v>140</v>
      </c>
      <c r="N73" s="62">
        <v>61.32</v>
      </c>
      <c r="O73" s="62">
        <v>6500</v>
      </c>
      <c r="P73" s="62">
        <v>42879</v>
      </c>
      <c r="Q73" s="62" t="s">
        <v>328</v>
      </c>
      <c r="R73" s="62">
        <v>58.09</v>
      </c>
      <c r="S73" s="62">
        <v>6073</v>
      </c>
      <c r="T73" s="62">
        <v>41685</v>
      </c>
      <c r="U73" s="62" t="s">
        <v>618</v>
      </c>
      <c r="V73" s="62">
        <v>58.65</v>
      </c>
      <c r="W73" s="62">
        <v>6873</v>
      </c>
      <c r="X73" s="62">
        <v>40794</v>
      </c>
      <c r="Y73" s="62" t="s">
        <v>315</v>
      </c>
      <c r="Z73" s="62">
        <v>52.69</v>
      </c>
      <c r="AA73" s="62">
        <v>5576</v>
      </c>
      <c r="AB73" s="62">
        <v>41134</v>
      </c>
      <c r="AC73" s="62" t="s">
        <v>215</v>
      </c>
      <c r="AD73" s="62">
        <v>58.14</v>
      </c>
      <c r="AE73" s="62">
        <v>6322</v>
      </c>
      <c r="AF73" s="62">
        <v>41181</v>
      </c>
      <c r="AG73" s="62" t="s">
        <v>325</v>
      </c>
      <c r="AH73" s="62">
        <v>57.01</v>
      </c>
      <c r="AI73" s="62">
        <v>6655</v>
      </c>
      <c r="AJ73" s="62">
        <v>42149</v>
      </c>
      <c r="AK73" s="62" t="s">
        <v>388</v>
      </c>
      <c r="AL73" s="62">
        <v>56.98</v>
      </c>
      <c r="AM73" s="62">
        <v>6423</v>
      </c>
      <c r="AN73" s="62">
        <v>42560</v>
      </c>
      <c r="AO73" s="62" t="s">
        <v>318</v>
      </c>
      <c r="AP73" s="62">
        <v>59.64</v>
      </c>
      <c r="AQ73" s="62">
        <v>6839</v>
      </c>
      <c r="AR73" s="62">
        <v>41592</v>
      </c>
      <c r="AS73" s="62" t="s">
        <v>330</v>
      </c>
      <c r="AT73" s="62">
        <v>61.95</v>
      </c>
      <c r="AU73" s="62">
        <v>6710</v>
      </c>
      <c r="AV73" s="62">
        <v>42033</v>
      </c>
      <c r="AW73" s="62" t="s">
        <v>339</v>
      </c>
    </row>
    <row r="74" spans="1:49">
      <c r="A74" s="62" t="s">
        <v>884</v>
      </c>
      <c r="B74" s="62">
        <v>66.93</v>
      </c>
      <c r="C74" s="62">
        <v>6850</v>
      </c>
      <c r="D74" s="62">
        <v>43452</v>
      </c>
      <c r="E74" s="62" t="s">
        <v>203</v>
      </c>
      <c r="F74" s="62">
        <v>68.34</v>
      </c>
      <c r="G74" s="62">
        <v>7392</v>
      </c>
      <c r="H74" s="62">
        <v>43350</v>
      </c>
      <c r="I74" s="62" t="s">
        <v>885</v>
      </c>
      <c r="J74" s="62">
        <v>70.41</v>
      </c>
      <c r="K74" s="62">
        <v>7217</v>
      </c>
      <c r="L74" s="62">
        <v>43266</v>
      </c>
      <c r="M74" s="62" t="s">
        <v>345</v>
      </c>
      <c r="N74" s="62">
        <v>61.8</v>
      </c>
      <c r="O74" s="62">
        <v>6633</v>
      </c>
      <c r="P74" s="62">
        <v>44844</v>
      </c>
      <c r="Q74" s="62" t="s">
        <v>166</v>
      </c>
      <c r="R74" s="62">
        <v>60.65</v>
      </c>
      <c r="S74" s="62">
        <v>6762</v>
      </c>
      <c r="T74" s="62">
        <v>40186</v>
      </c>
      <c r="U74" s="62" t="s">
        <v>266</v>
      </c>
      <c r="V74" s="62">
        <v>54.89</v>
      </c>
      <c r="W74" s="62">
        <v>6387</v>
      </c>
      <c r="X74" s="62">
        <v>39815</v>
      </c>
      <c r="Y74" s="62" t="s">
        <v>166</v>
      </c>
      <c r="Z74" s="62">
        <v>53.54</v>
      </c>
      <c r="AA74" s="62">
        <v>6281</v>
      </c>
      <c r="AB74" s="62">
        <v>40347</v>
      </c>
      <c r="AC74" s="62" t="s">
        <v>808</v>
      </c>
      <c r="AD74" s="62" t="s">
        <v>140</v>
      </c>
      <c r="AE74" s="62" t="s">
        <v>140</v>
      </c>
      <c r="AF74" s="62" t="s">
        <v>140</v>
      </c>
      <c r="AG74" s="62" t="s">
        <v>140</v>
      </c>
      <c r="AH74" s="62">
        <v>52.8</v>
      </c>
      <c r="AI74" s="62">
        <v>6250</v>
      </c>
      <c r="AJ74" s="62">
        <v>41661</v>
      </c>
      <c r="AK74" s="62" t="s">
        <v>690</v>
      </c>
      <c r="AL74" s="62">
        <v>57.13</v>
      </c>
      <c r="AM74" s="62">
        <v>6550</v>
      </c>
      <c r="AN74" s="62">
        <v>41367</v>
      </c>
      <c r="AO74" s="62" t="s">
        <v>756</v>
      </c>
      <c r="AP74" s="62">
        <v>61.12</v>
      </c>
      <c r="AQ74" s="62">
        <v>6319</v>
      </c>
      <c r="AR74" s="62">
        <v>42442</v>
      </c>
      <c r="AS74" s="62" t="s">
        <v>319</v>
      </c>
      <c r="AT74" s="62">
        <v>60.41</v>
      </c>
      <c r="AU74" s="62">
        <v>7193</v>
      </c>
      <c r="AV74" s="62">
        <v>42186</v>
      </c>
      <c r="AW74" s="62" t="s">
        <v>619</v>
      </c>
    </row>
    <row r="75" spans="1:49">
      <c r="A75" s="62" t="s">
        <v>886</v>
      </c>
      <c r="B75" s="62">
        <v>66.93</v>
      </c>
      <c r="C75" s="62">
        <v>6071</v>
      </c>
      <c r="D75" s="62">
        <v>40695</v>
      </c>
      <c r="E75" s="62" t="s">
        <v>887</v>
      </c>
      <c r="F75" s="62" t="s">
        <v>140</v>
      </c>
      <c r="G75" s="62" t="s">
        <v>140</v>
      </c>
      <c r="H75" s="62" t="s">
        <v>140</v>
      </c>
      <c r="I75" s="62" t="s">
        <v>140</v>
      </c>
      <c r="J75" s="62">
        <v>63.12</v>
      </c>
      <c r="K75" s="62">
        <v>6170</v>
      </c>
      <c r="L75" s="62">
        <v>36924</v>
      </c>
      <c r="M75" s="62" t="s">
        <v>377</v>
      </c>
      <c r="N75" s="62">
        <v>64.55</v>
      </c>
      <c r="O75" s="62">
        <v>5497</v>
      </c>
      <c r="P75" s="62">
        <v>41351</v>
      </c>
      <c r="Q75" s="62" t="s">
        <v>612</v>
      </c>
      <c r="R75" s="62">
        <v>64.91</v>
      </c>
      <c r="S75" s="62">
        <v>5486</v>
      </c>
      <c r="T75" s="62">
        <v>42739</v>
      </c>
      <c r="U75" s="62" t="s">
        <v>265</v>
      </c>
      <c r="V75" s="62">
        <v>65.78</v>
      </c>
      <c r="W75" s="62">
        <v>5632</v>
      </c>
      <c r="X75" s="62">
        <v>39636</v>
      </c>
      <c r="Y75" s="62" t="s">
        <v>310</v>
      </c>
      <c r="Z75" s="62">
        <v>60.71</v>
      </c>
      <c r="AA75" s="62">
        <v>5441</v>
      </c>
      <c r="AB75" s="62">
        <v>40880</v>
      </c>
      <c r="AC75" s="62" t="s">
        <v>874</v>
      </c>
      <c r="AD75" s="62">
        <v>64.06</v>
      </c>
      <c r="AE75" s="62">
        <v>5827</v>
      </c>
      <c r="AF75" s="62">
        <v>42588</v>
      </c>
      <c r="AG75" s="62" t="s">
        <v>888</v>
      </c>
      <c r="AH75" s="62">
        <v>65.32</v>
      </c>
      <c r="AI75" s="62">
        <v>5576</v>
      </c>
      <c r="AJ75" s="62">
        <v>43577</v>
      </c>
      <c r="AK75" s="62" t="s">
        <v>628</v>
      </c>
      <c r="AL75" s="62">
        <v>62.84</v>
      </c>
      <c r="AM75" s="62">
        <v>5638</v>
      </c>
      <c r="AN75" s="62">
        <v>44215</v>
      </c>
      <c r="AO75" s="62" t="s">
        <v>194</v>
      </c>
      <c r="AP75" s="62">
        <v>65.71</v>
      </c>
      <c r="AQ75" s="62">
        <v>5863</v>
      </c>
      <c r="AR75" s="62">
        <v>43412</v>
      </c>
      <c r="AS75" s="62" t="s">
        <v>823</v>
      </c>
      <c r="AT75" s="62">
        <v>64.23</v>
      </c>
      <c r="AU75" s="62">
        <v>6011</v>
      </c>
      <c r="AV75" s="62">
        <v>42448</v>
      </c>
      <c r="AW75" s="62" t="s">
        <v>823</v>
      </c>
    </row>
    <row r="76" spans="1:49">
      <c r="A76" s="62" t="s">
        <v>889</v>
      </c>
      <c r="B76" s="62">
        <v>67.47</v>
      </c>
      <c r="C76" s="62">
        <v>6223</v>
      </c>
      <c r="D76" s="62">
        <v>28550</v>
      </c>
      <c r="E76" s="62" t="s">
        <v>890</v>
      </c>
      <c r="F76" s="62">
        <v>68.46</v>
      </c>
      <c r="G76" s="62">
        <v>6541</v>
      </c>
      <c r="H76" s="62">
        <v>28372</v>
      </c>
      <c r="I76" s="62" t="s">
        <v>891</v>
      </c>
      <c r="J76" s="62">
        <v>64.59</v>
      </c>
      <c r="K76" s="62">
        <v>5695</v>
      </c>
      <c r="L76" s="62">
        <v>28290</v>
      </c>
      <c r="M76" s="62" t="s">
        <v>892</v>
      </c>
      <c r="N76" s="62">
        <v>63.89</v>
      </c>
      <c r="O76" s="62">
        <v>5546</v>
      </c>
      <c r="P76" s="62">
        <v>27980</v>
      </c>
      <c r="Q76" s="62" t="s">
        <v>892</v>
      </c>
      <c r="R76" s="62">
        <v>61.98</v>
      </c>
      <c r="S76" s="62">
        <v>5287</v>
      </c>
      <c r="T76" s="62">
        <v>27703</v>
      </c>
      <c r="U76" s="62" t="s">
        <v>813</v>
      </c>
      <c r="V76" s="62">
        <v>61.74</v>
      </c>
      <c r="W76" s="62">
        <v>5138</v>
      </c>
      <c r="X76" s="62">
        <v>27429</v>
      </c>
      <c r="Y76" s="62" t="s">
        <v>812</v>
      </c>
      <c r="Z76" s="62">
        <v>58.37</v>
      </c>
      <c r="AA76" s="62">
        <v>5099</v>
      </c>
      <c r="AB76" s="62">
        <v>29116</v>
      </c>
      <c r="AC76" s="62" t="s">
        <v>893</v>
      </c>
      <c r="AD76" s="62">
        <v>61.11</v>
      </c>
      <c r="AE76" s="62">
        <v>5191</v>
      </c>
      <c r="AF76" s="62">
        <v>28828</v>
      </c>
      <c r="AG76" s="62" t="s">
        <v>894</v>
      </c>
      <c r="AH76" s="62">
        <v>61.07</v>
      </c>
      <c r="AI76" s="62">
        <v>5193</v>
      </c>
      <c r="AJ76" s="62">
        <v>28543</v>
      </c>
      <c r="AK76" s="62" t="s">
        <v>895</v>
      </c>
      <c r="AL76" s="62">
        <v>60.72</v>
      </c>
      <c r="AM76" s="62">
        <v>5278</v>
      </c>
      <c r="AN76" s="62">
        <v>40933</v>
      </c>
      <c r="AO76" s="62" t="s">
        <v>332</v>
      </c>
      <c r="AP76" s="62">
        <v>62.5</v>
      </c>
      <c r="AQ76" s="62">
        <v>5248</v>
      </c>
      <c r="AR76" s="62">
        <v>39955</v>
      </c>
      <c r="AS76" s="62" t="s">
        <v>341</v>
      </c>
      <c r="AT76" s="62">
        <v>61.39</v>
      </c>
      <c r="AU76" s="62">
        <v>5204</v>
      </c>
      <c r="AV76" s="62">
        <v>47890</v>
      </c>
      <c r="AW76" s="62" t="s">
        <v>215</v>
      </c>
    </row>
    <row r="77" spans="1:49">
      <c r="A77" s="62" t="s">
        <v>896</v>
      </c>
      <c r="B77" s="62">
        <v>69.26</v>
      </c>
      <c r="C77" s="62">
        <v>10739</v>
      </c>
      <c r="D77" s="62">
        <v>43426</v>
      </c>
      <c r="E77" s="62" t="s">
        <v>200</v>
      </c>
      <c r="F77" s="62">
        <v>73.19</v>
      </c>
      <c r="G77" s="62">
        <v>7989</v>
      </c>
      <c r="H77" s="62">
        <v>43277</v>
      </c>
      <c r="I77" s="62" t="s">
        <v>897</v>
      </c>
      <c r="J77" s="62">
        <v>70.29</v>
      </c>
      <c r="K77" s="62">
        <v>7608</v>
      </c>
      <c r="L77" s="62">
        <v>42043</v>
      </c>
      <c r="M77" s="62" t="s">
        <v>289</v>
      </c>
      <c r="N77" s="62">
        <v>64.47</v>
      </c>
      <c r="O77" s="62">
        <v>6844</v>
      </c>
      <c r="P77" s="62">
        <v>41654</v>
      </c>
      <c r="Q77" s="62" t="s">
        <v>351</v>
      </c>
      <c r="R77" s="62">
        <v>65.27</v>
      </c>
      <c r="S77" s="62">
        <v>6686</v>
      </c>
      <c r="T77" s="62">
        <v>40348</v>
      </c>
      <c r="U77" s="62" t="s">
        <v>380</v>
      </c>
      <c r="V77" s="62">
        <v>64.11</v>
      </c>
      <c r="W77" s="62">
        <v>7647</v>
      </c>
      <c r="X77" s="62">
        <v>40022</v>
      </c>
      <c r="Y77" s="62" t="s">
        <v>898</v>
      </c>
      <c r="Z77" s="62">
        <v>59.27</v>
      </c>
      <c r="AA77" s="62">
        <v>6229</v>
      </c>
      <c r="AB77" s="62">
        <v>39998</v>
      </c>
      <c r="AC77" s="62" t="s">
        <v>332</v>
      </c>
      <c r="AD77" s="62">
        <v>63.54</v>
      </c>
      <c r="AE77" s="62">
        <v>6045</v>
      </c>
      <c r="AF77" s="62">
        <v>40005</v>
      </c>
      <c r="AG77" s="62" t="s">
        <v>205</v>
      </c>
      <c r="AH77" s="62">
        <v>63.88</v>
      </c>
      <c r="AI77" s="62">
        <v>5993</v>
      </c>
      <c r="AJ77" s="62">
        <v>40329</v>
      </c>
      <c r="AK77" s="62" t="s">
        <v>204</v>
      </c>
      <c r="AL77" s="62">
        <v>56.89</v>
      </c>
      <c r="AM77" s="62">
        <v>6394</v>
      </c>
      <c r="AN77" s="62">
        <v>42267</v>
      </c>
      <c r="AO77" s="62" t="s">
        <v>181</v>
      </c>
      <c r="AP77" s="62">
        <v>55.39</v>
      </c>
      <c r="AQ77" s="62">
        <v>7114</v>
      </c>
      <c r="AR77" s="62">
        <v>41777</v>
      </c>
      <c r="AS77" s="62" t="s">
        <v>182</v>
      </c>
      <c r="AT77" s="62">
        <v>54.2</v>
      </c>
      <c r="AU77" s="62">
        <v>6484</v>
      </c>
      <c r="AV77" s="62">
        <v>41162</v>
      </c>
      <c r="AW77" s="62" t="s">
        <v>668</v>
      </c>
    </row>
    <row r="78" spans="1:49">
      <c r="A78" s="62" t="s">
        <v>899</v>
      </c>
      <c r="B78" s="62">
        <v>69.67</v>
      </c>
      <c r="C78" s="62">
        <v>6967</v>
      </c>
      <c r="D78" s="62">
        <v>34644</v>
      </c>
      <c r="E78" s="62" t="s">
        <v>818</v>
      </c>
      <c r="F78" s="62">
        <v>62.92</v>
      </c>
      <c r="G78" s="62">
        <v>6477</v>
      </c>
      <c r="H78" s="62">
        <v>34317</v>
      </c>
      <c r="I78" s="62" t="s">
        <v>257</v>
      </c>
      <c r="J78" s="62">
        <v>61.95</v>
      </c>
      <c r="K78" s="62">
        <v>5954</v>
      </c>
      <c r="L78" s="62">
        <v>33779</v>
      </c>
      <c r="M78" s="62" t="s">
        <v>257</v>
      </c>
      <c r="N78" s="62">
        <v>60.63</v>
      </c>
      <c r="O78" s="62">
        <v>5783</v>
      </c>
      <c r="P78" s="62">
        <v>34311</v>
      </c>
      <c r="Q78" s="62" t="s">
        <v>281</v>
      </c>
      <c r="R78" s="62">
        <v>59.66</v>
      </c>
      <c r="S78" s="62">
        <v>5836</v>
      </c>
      <c r="T78" s="62">
        <v>34199</v>
      </c>
      <c r="U78" s="62" t="s">
        <v>900</v>
      </c>
      <c r="V78" s="62">
        <v>57.93</v>
      </c>
      <c r="W78" s="62">
        <v>5533</v>
      </c>
      <c r="X78" s="62">
        <v>34379</v>
      </c>
      <c r="Y78" s="62" t="s">
        <v>282</v>
      </c>
      <c r="Z78" s="62">
        <v>58.4</v>
      </c>
      <c r="AA78" s="62">
        <v>5353</v>
      </c>
      <c r="AB78" s="62">
        <v>34387</v>
      </c>
      <c r="AC78" s="62" t="s">
        <v>901</v>
      </c>
      <c r="AD78" s="62">
        <v>59.6</v>
      </c>
      <c r="AE78" s="62">
        <v>5781</v>
      </c>
      <c r="AF78" s="62">
        <v>34609</v>
      </c>
      <c r="AG78" s="62" t="s">
        <v>280</v>
      </c>
      <c r="AH78" s="62">
        <v>59.18</v>
      </c>
      <c r="AI78" s="62">
        <v>5829</v>
      </c>
      <c r="AJ78" s="62">
        <v>33952</v>
      </c>
      <c r="AK78" s="62" t="s">
        <v>900</v>
      </c>
      <c r="AL78" s="62">
        <v>59.85</v>
      </c>
      <c r="AM78" s="62">
        <v>5944</v>
      </c>
      <c r="AN78" s="62">
        <v>34723</v>
      </c>
      <c r="AO78" s="62" t="s">
        <v>280</v>
      </c>
      <c r="AP78" s="62">
        <v>61.31</v>
      </c>
      <c r="AQ78" s="62">
        <v>6151</v>
      </c>
      <c r="AR78" s="62">
        <v>34154</v>
      </c>
      <c r="AS78" s="62" t="s">
        <v>606</v>
      </c>
      <c r="AT78" s="62">
        <v>60.3</v>
      </c>
      <c r="AU78" s="62">
        <v>5812</v>
      </c>
      <c r="AV78" s="62">
        <v>32860</v>
      </c>
      <c r="AW78" s="62" t="s">
        <v>902</v>
      </c>
    </row>
    <row r="79" spans="1:49">
      <c r="A79" s="62" t="s">
        <v>903</v>
      </c>
      <c r="B79" s="62">
        <v>70.18</v>
      </c>
      <c r="C79" s="62">
        <v>5178</v>
      </c>
      <c r="D79" s="62">
        <v>47018</v>
      </c>
      <c r="E79" s="62" t="s">
        <v>652</v>
      </c>
      <c r="F79" s="62">
        <v>77.14</v>
      </c>
      <c r="G79" s="62">
        <v>5350</v>
      </c>
      <c r="H79" s="62">
        <v>46770</v>
      </c>
      <c r="I79" s="62" t="s">
        <v>357</v>
      </c>
      <c r="J79" s="62">
        <v>64.12</v>
      </c>
      <c r="K79" s="62">
        <v>4851</v>
      </c>
      <c r="L79" s="62">
        <v>46360</v>
      </c>
      <c r="M79" s="62" t="s">
        <v>252</v>
      </c>
      <c r="N79" s="62">
        <v>60.18</v>
      </c>
      <c r="O79" s="62">
        <v>4487</v>
      </c>
      <c r="P79" s="62">
        <v>45764</v>
      </c>
      <c r="Q79" s="62" t="s">
        <v>623</v>
      </c>
      <c r="R79" s="62">
        <v>60.57</v>
      </c>
      <c r="S79" s="62">
        <v>4611</v>
      </c>
      <c r="T79" s="62">
        <v>46080</v>
      </c>
      <c r="U79" s="62" t="s">
        <v>623</v>
      </c>
      <c r="V79" s="62">
        <v>67.71</v>
      </c>
      <c r="W79" s="62">
        <v>4958</v>
      </c>
      <c r="X79" s="62">
        <v>48046</v>
      </c>
      <c r="Y79" s="62" t="s">
        <v>800</v>
      </c>
      <c r="Z79" s="62">
        <v>63.1</v>
      </c>
      <c r="AA79" s="62">
        <v>4652</v>
      </c>
      <c r="AB79" s="62">
        <v>47864</v>
      </c>
      <c r="AC79" s="62" t="s">
        <v>387</v>
      </c>
      <c r="AD79" s="62">
        <v>60.03</v>
      </c>
      <c r="AE79" s="62">
        <v>4460</v>
      </c>
      <c r="AF79" s="62">
        <v>52103</v>
      </c>
      <c r="AG79" s="62" t="s">
        <v>657</v>
      </c>
      <c r="AH79" s="62">
        <v>64.17</v>
      </c>
      <c r="AI79" s="62">
        <v>4832</v>
      </c>
      <c r="AJ79" s="62">
        <v>52281</v>
      </c>
      <c r="AK79" s="62" t="s">
        <v>178</v>
      </c>
      <c r="AL79" s="62">
        <v>59.93</v>
      </c>
      <c r="AM79" s="62">
        <v>4513</v>
      </c>
      <c r="AN79" s="62">
        <v>58468</v>
      </c>
      <c r="AO79" s="62" t="s">
        <v>634</v>
      </c>
      <c r="AP79" s="62">
        <v>61.47</v>
      </c>
      <c r="AQ79" s="62">
        <v>4635</v>
      </c>
      <c r="AR79" s="62">
        <v>51406</v>
      </c>
      <c r="AS79" s="62" t="s">
        <v>247</v>
      </c>
      <c r="AT79" s="62">
        <v>62.35</v>
      </c>
      <c r="AU79" s="62">
        <v>4596</v>
      </c>
      <c r="AV79" s="62">
        <v>51697</v>
      </c>
      <c r="AW79" s="62" t="s">
        <v>248</v>
      </c>
    </row>
    <row r="80" spans="1:49">
      <c r="A80" s="62" t="s">
        <v>904</v>
      </c>
      <c r="B80" s="62">
        <v>70.45</v>
      </c>
      <c r="C80" s="62">
        <v>5220</v>
      </c>
      <c r="D80" s="62">
        <v>52566</v>
      </c>
      <c r="E80" s="62" t="s">
        <v>318</v>
      </c>
      <c r="F80" s="62" t="s">
        <v>140</v>
      </c>
      <c r="G80" s="62" t="s">
        <v>140</v>
      </c>
      <c r="H80" s="62" t="s">
        <v>140</v>
      </c>
      <c r="I80" s="62" t="s">
        <v>140</v>
      </c>
      <c r="J80" s="62">
        <v>63.42</v>
      </c>
      <c r="K80" s="62">
        <v>4865</v>
      </c>
      <c r="L80" s="62">
        <v>51807</v>
      </c>
      <c r="M80" s="62" t="s">
        <v>706</v>
      </c>
      <c r="N80" s="62">
        <v>61.78</v>
      </c>
      <c r="O80" s="62">
        <v>4689</v>
      </c>
      <c r="P80" s="62">
        <v>45656</v>
      </c>
      <c r="Q80" s="62" t="s">
        <v>388</v>
      </c>
      <c r="R80" s="62">
        <v>60.24</v>
      </c>
      <c r="S80" s="62">
        <v>4871</v>
      </c>
      <c r="T80" s="62">
        <v>46574</v>
      </c>
      <c r="U80" s="62" t="s">
        <v>224</v>
      </c>
      <c r="V80" s="62">
        <v>55.67</v>
      </c>
      <c r="W80" s="62">
        <v>4672</v>
      </c>
      <c r="X80" s="62">
        <v>46113</v>
      </c>
      <c r="Y80" s="62" t="s">
        <v>708</v>
      </c>
      <c r="Z80" s="62">
        <v>54.74</v>
      </c>
      <c r="AA80" s="62">
        <v>4456</v>
      </c>
      <c r="AB80" s="62">
        <v>45656</v>
      </c>
      <c r="AC80" s="62" t="s">
        <v>709</v>
      </c>
      <c r="AD80" s="62">
        <v>60.96</v>
      </c>
      <c r="AE80" s="62">
        <v>4504</v>
      </c>
      <c r="AF80" s="62">
        <v>36403</v>
      </c>
      <c r="AG80" s="62" t="s">
        <v>201</v>
      </c>
      <c r="AH80" s="62">
        <v>57.08</v>
      </c>
      <c r="AI80" s="62">
        <v>4277</v>
      </c>
      <c r="AJ80" s="62">
        <v>39338</v>
      </c>
      <c r="AK80" s="62" t="s">
        <v>609</v>
      </c>
      <c r="AL80" s="62">
        <v>63.3</v>
      </c>
      <c r="AM80" s="62">
        <v>4741</v>
      </c>
      <c r="AN80" s="62">
        <v>43888</v>
      </c>
      <c r="AO80" s="62" t="s">
        <v>186</v>
      </c>
      <c r="AP80" s="62">
        <v>64.78</v>
      </c>
      <c r="AQ80" s="62">
        <v>4821</v>
      </c>
      <c r="AR80" s="62">
        <v>46150</v>
      </c>
      <c r="AS80" s="62" t="s">
        <v>314</v>
      </c>
      <c r="AT80" s="62">
        <v>63.84</v>
      </c>
      <c r="AU80" s="62">
        <v>4290</v>
      </c>
      <c r="AV80" s="62">
        <v>45693</v>
      </c>
      <c r="AW80" s="62" t="s">
        <v>251</v>
      </c>
    </row>
    <row r="81" spans="1:49">
      <c r="A81" s="62" t="s">
        <v>905</v>
      </c>
      <c r="B81" s="62">
        <v>70.79</v>
      </c>
      <c r="C81" s="62">
        <v>8335</v>
      </c>
      <c r="D81" s="62">
        <v>53397</v>
      </c>
      <c r="E81" s="62" t="s">
        <v>182</v>
      </c>
      <c r="F81" s="62">
        <v>73.51</v>
      </c>
      <c r="G81" s="62">
        <v>9216</v>
      </c>
      <c r="H81" s="62">
        <v>51935</v>
      </c>
      <c r="I81" s="62" t="s">
        <v>761</v>
      </c>
      <c r="J81" s="62">
        <v>66.56</v>
      </c>
      <c r="K81" s="62">
        <v>9200</v>
      </c>
      <c r="L81" s="62">
        <v>51505</v>
      </c>
      <c r="M81" s="62" t="s">
        <v>224</v>
      </c>
      <c r="N81" s="62">
        <v>60.71</v>
      </c>
      <c r="O81" s="62">
        <v>8298</v>
      </c>
      <c r="P81" s="62">
        <v>50966</v>
      </c>
      <c r="Q81" s="62" t="s">
        <v>876</v>
      </c>
      <c r="R81" s="62">
        <v>68.42</v>
      </c>
      <c r="S81" s="62">
        <v>9164</v>
      </c>
      <c r="T81" s="62">
        <v>48701</v>
      </c>
      <c r="U81" s="62" t="s">
        <v>802</v>
      </c>
      <c r="V81" s="62">
        <v>55.82</v>
      </c>
      <c r="W81" s="62">
        <v>6951</v>
      </c>
      <c r="X81" s="62">
        <v>47805</v>
      </c>
      <c r="Y81" s="62" t="s">
        <v>906</v>
      </c>
      <c r="Z81" s="62">
        <v>57.61</v>
      </c>
      <c r="AA81" s="62">
        <v>7354</v>
      </c>
      <c r="AB81" s="62">
        <v>45277</v>
      </c>
      <c r="AC81" s="62" t="s">
        <v>646</v>
      </c>
      <c r="AD81" s="62">
        <v>57.7</v>
      </c>
      <c r="AE81" s="62">
        <v>7664</v>
      </c>
      <c r="AF81" s="62">
        <v>48156</v>
      </c>
      <c r="AG81" s="62" t="s">
        <v>709</v>
      </c>
      <c r="AH81" s="62">
        <v>62.69</v>
      </c>
      <c r="AI81" s="62">
        <v>8200</v>
      </c>
      <c r="AJ81" s="62">
        <v>48881</v>
      </c>
      <c r="AK81" s="62" t="s">
        <v>294</v>
      </c>
      <c r="AL81" s="62">
        <v>61.5</v>
      </c>
      <c r="AM81" s="62">
        <v>8352</v>
      </c>
      <c r="AN81" s="62">
        <v>47104</v>
      </c>
      <c r="AO81" s="62" t="s">
        <v>613</v>
      </c>
      <c r="AP81" s="62">
        <v>58.79</v>
      </c>
      <c r="AQ81" s="62">
        <v>8036</v>
      </c>
      <c r="AR81" s="62">
        <v>48020</v>
      </c>
      <c r="AS81" s="62" t="s">
        <v>706</v>
      </c>
      <c r="AT81" s="62">
        <v>56.66</v>
      </c>
      <c r="AU81" s="62">
        <v>7920</v>
      </c>
      <c r="AV81" s="62">
        <v>49342</v>
      </c>
      <c r="AW81" s="62" t="s">
        <v>683</v>
      </c>
    </row>
    <row r="82" spans="1:49">
      <c r="A82" s="62" t="s">
        <v>907</v>
      </c>
      <c r="B82" s="62">
        <v>70.83</v>
      </c>
      <c r="C82" s="62">
        <v>8713</v>
      </c>
      <c r="D82" s="62">
        <v>38730</v>
      </c>
      <c r="E82" s="62" t="s">
        <v>908</v>
      </c>
      <c r="F82" s="62">
        <v>63.6</v>
      </c>
      <c r="G82" s="62">
        <v>7270</v>
      </c>
      <c r="H82" s="62">
        <v>38807</v>
      </c>
      <c r="I82" s="62" t="s">
        <v>833</v>
      </c>
      <c r="J82" s="62">
        <v>59.58</v>
      </c>
      <c r="K82" s="62">
        <v>7329</v>
      </c>
      <c r="L82" s="62">
        <v>38802</v>
      </c>
      <c r="M82" s="62" t="s">
        <v>824</v>
      </c>
      <c r="N82" s="62">
        <v>54.68</v>
      </c>
      <c r="O82" s="62">
        <v>6582</v>
      </c>
      <c r="P82" s="62">
        <v>39828</v>
      </c>
      <c r="Q82" s="62" t="s">
        <v>671</v>
      </c>
      <c r="R82" s="62">
        <v>59.24</v>
      </c>
      <c r="S82" s="62">
        <v>6767</v>
      </c>
      <c r="T82" s="62">
        <v>39464</v>
      </c>
      <c r="U82" s="62" t="s">
        <v>607</v>
      </c>
      <c r="V82" s="62">
        <v>55.28</v>
      </c>
      <c r="W82" s="62">
        <v>6230</v>
      </c>
      <c r="X82" s="62">
        <v>38466</v>
      </c>
      <c r="Y82" s="62" t="s">
        <v>315</v>
      </c>
      <c r="Z82" s="62">
        <v>57.65</v>
      </c>
      <c r="AA82" s="62">
        <v>6511</v>
      </c>
      <c r="AB82" s="62">
        <v>38998</v>
      </c>
      <c r="AC82" s="62" t="s">
        <v>757</v>
      </c>
      <c r="AD82" s="62">
        <v>55.88</v>
      </c>
      <c r="AE82" s="62">
        <v>6155</v>
      </c>
      <c r="AF82" s="62">
        <v>38552</v>
      </c>
      <c r="AG82" s="62" t="s">
        <v>609</v>
      </c>
      <c r="AH82" s="62">
        <v>57.44</v>
      </c>
      <c r="AI82" s="62">
        <v>6565</v>
      </c>
      <c r="AJ82" s="62">
        <v>39227</v>
      </c>
      <c r="AK82" s="62" t="s">
        <v>624</v>
      </c>
      <c r="AL82" s="62">
        <v>58.42</v>
      </c>
      <c r="AM82" s="62">
        <v>6521</v>
      </c>
      <c r="AN82" s="62">
        <v>38983</v>
      </c>
      <c r="AO82" s="62" t="s">
        <v>628</v>
      </c>
      <c r="AP82" s="62">
        <v>60.39</v>
      </c>
      <c r="AQ82" s="62">
        <v>6789</v>
      </c>
      <c r="AR82" s="62">
        <v>39703</v>
      </c>
      <c r="AS82" s="62" t="s">
        <v>845</v>
      </c>
      <c r="AT82" s="62">
        <v>63.42</v>
      </c>
      <c r="AU82" s="62">
        <v>7068</v>
      </c>
      <c r="AV82" s="62">
        <v>39816</v>
      </c>
      <c r="AW82" s="62" t="s">
        <v>188</v>
      </c>
    </row>
    <row r="83" spans="1:49">
      <c r="A83" s="62" t="s">
        <v>909</v>
      </c>
      <c r="B83" s="62">
        <v>72.48</v>
      </c>
      <c r="C83" s="62">
        <v>5877</v>
      </c>
      <c r="D83" s="62">
        <v>51618</v>
      </c>
      <c r="E83" s="62" t="s">
        <v>314</v>
      </c>
      <c r="F83" s="62">
        <v>74.38</v>
      </c>
      <c r="G83" s="62">
        <v>5746</v>
      </c>
      <c r="H83" s="62">
        <v>51836</v>
      </c>
      <c r="I83" s="62" t="s">
        <v>627</v>
      </c>
      <c r="J83" s="62">
        <v>61.85</v>
      </c>
      <c r="K83" s="62">
        <v>4444</v>
      </c>
      <c r="L83" s="62">
        <v>50860</v>
      </c>
      <c r="M83" s="62" t="s">
        <v>298</v>
      </c>
      <c r="N83" s="62">
        <v>61.61</v>
      </c>
      <c r="O83" s="62">
        <v>4574</v>
      </c>
      <c r="P83" s="62">
        <v>47839</v>
      </c>
      <c r="Q83" s="62" t="s">
        <v>733</v>
      </c>
      <c r="R83" s="62">
        <v>61.41</v>
      </c>
      <c r="S83" s="62">
        <v>4656</v>
      </c>
      <c r="T83" s="62">
        <v>49020</v>
      </c>
      <c r="U83" s="62" t="s">
        <v>177</v>
      </c>
      <c r="V83" s="62">
        <v>63.41</v>
      </c>
      <c r="W83" s="62">
        <v>5137</v>
      </c>
      <c r="X83" s="62">
        <v>48440</v>
      </c>
      <c r="Y83" s="62" t="s">
        <v>190</v>
      </c>
      <c r="Z83" s="62">
        <v>61.97</v>
      </c>
      <c r="AA83" s="62">
        <v>4673</v>
      </c>
      <c r="AB83" s="62">
        <v>47997</v>
      </c>
      <c r="AC83" s="62" t="s">
        <v>372</v>
      </c>
      <c r="AD83" s="62">
        <v>62.95</v>
      </c>
      <c r="AE83" s="62">
        <v>4710</v>
      </c>
      <c r="AF83" s="62">
        <v>47877</v>
      </c>
      <c r="AG83" s="62" t="s">
        <v>623</v>
      </c>
      <c r="AH83" s="62">
        <v>64.17</v>
      </c>
      <c r="AI83" s="62">
        <v>4907</v>
      </c>
      <c r="AJ83" s="62">
        <v>48695</v>
      </c>
      <c r="AK83" s="62" t="s">
        <v>387</v>
      </c>
      <c r="AL83" s="62">
        <v>63.12</v>
      </c>
      <c r="AM83" s="62">
        <v>5035</v>
      </c>
      <c r="AN83" s="62">
        <v>47544</v>
      </c>
      <c r="AO83" s="62" t="s">
        <v>808</v>
      </c>
      <c r="AP83" s="62">
        <v>63.52</v>
      </c>
      <c r="AQ83" s="62">
        <v>5035</v>
      </c>
      <c r="AR83" s="62">
        <v>47954</v>
      </c>
      <c r="AS83" s="62" t="s">
        <v>182</v>
      </c>
      <c r="AT83" s="62">
        <v>66.19</v>
      </c>
      <c r="AU83" s="62">
        <v>4955</v>
      </c>
      <c r="AV83" s="62">
        <v>48205</v>
      </c>
      <c r="AW83" s="62" t="s">
        <v>671</v>
      </c>
    </row>
    <row r="84" spans="1:49">
      <c r="A84" s="62" t="s">
        <v>910</v>
      </c>
      <c r="B84" s="62">
        <v>72.57</v>
      </c>
      <c r="C84" s="62">
        <v>8046</v>
      </c>
      <c r="D84" s="62">
        <v>41713</v>
      </c>
      <c r="E84" s="62" t="s">
        <v>856</v>
      </c>
      <c r="F84" s="62">
        <v>62.42</v>
      </c>
      <c r="G84" s="62">
        <v>7038</v>
      </c>
      <c r="H84" s="62">
        <v>41435</v>
      </c>
      <c r="I84" s="62" t="s">
        <v>268</v>
      </c>
      <c r="J84" s="62">
        <v>58.42</v>
      </c>
      <c r="K84" s="62">
        <v>6313</v>
      </c>
      <c r="L84" s="62">
        <v>41387</v>
      </c>
      <c r="M84" s="62" t="s">
        <v>325</v>
      </c>
      <c r="N84" s="62">
        <v>57.66</v>
      </c>
      <c r="O84" s="62">
        <v>6229</v>
      </c>
      <c r="P84" s="62">
        <v>39779</v>
      </c>
      <c r="Q84" s="62" t="s">
        <v>609</v>
      </c>
      <c r="R84" s="62">
        <v>55.73</v>
      </c>
      <c r="S84" s="62">
        <v>6082</v>
      </c>
      <c r="T84" s="62">
        <v>38489</v>
      </c>
      <c r="U84" s="62" t="s">
        <v>750</v>
      </c>
      <c r="V84" s="62">
        <v>55.78</v>
      </c>
      <c r="W84" s="62">
        <v>6164</v>
      </c>
      <c r="X84" s="62">
        <v>37769</v>
      </c>
      <c r="Y84" s="62" t="s">
        <v>202</v>
      </c>
      <c r="Z84" s="62">
        <v>54</v>
      </c>
      <c r="AA84" s="62">
        <v>6009</v>
      </c>
      <c r="AB84" s="62">
        <v>37784</v>
      </c>
      <c r="AC84" s="62" t="s">
        <v>328</v>
      </c>
      <c r="AD84" s="62">
        <v>53.38</v>
      </c>
      <c r="AE84" s="62">
        <v>5930</v>
      </c>
      <c r="AF84" s="62">
        <v>37862</v>
      </c>
      <c r="AG84" s="62" t="s">
        <v>800</v>
      </c>
      <c r="AH84" s="62">
        <v>52.39</v>
      </c>
      <c r="AI84" s="62">
        <v>5829</v>
      </c>
      <c r="AJ84" s="62">
        <v>37878</v>
      </c>
      <c r="AK84" s="62" t="s">
        <v>252</v>
      </c>
      <c r="AL84" s="62">
        <v>52.71</v>
      </c>
      <c r="AM84" s="62">
        <v>5933</v>
      </c>
      <c r="AN84" s="62">
        <v>39397</v>
      </c>
      <c r="AO84" s="62" t="s">
        <v>630</v>
      </c>
      <c r="AP84" s="62">
        <v>52.79</v>
      </c>
      <c r="AQ84" s="62">
        <v>6043</v>
      </c>
      <c r="AR84" s="62">
        <v>38483</v>
      </c>
      <c r="AS84" s="62" t="s">
        <v>671</v>
      </c>
      <c r="AT84" s="62">
        <v>52.39</v>
      </c>
      <c r="AU84" s="62">
        <v>5859</v>
      </c>
      <c r="AV84" s="62">
        <v>39253</v>
      </c>
      <c r="AW84" s="62" t="s">
        <v>638</v>
      </c>
    </row>
    <row r="85" spans="1:49">
      <c r="A85" s="62" t="s">
        <v>911</v>
      </c>
      <c r="B85" s="62">
        <v>72.83</v>
      </c>
      <c r="C85" s="62">
        <v>6773</v>
      </c>
      <c r="D85" s="62">
        <v>52595</v>
      </c>
      <c r="E85" s="62" t="s">
        <v>369</v>
      </c>
      <c r="F85" s="62">
        <v>67.69</v>
      </c>
      <c r="G85" s="62">
        <v>6408</v>
      </c>
      <c r="H85" s="62">
        <v>51987</v>
      </c>
      <c r="I85" s="62" t="s">
        <v>719</v>
      </c>
      <c r="J85" s="62">
        <v>60.49</v>
      </c>
      <c r="K85" s="62">
        <v>5015</v>
      </c>
      <c r="L85" s="62">
        <v>52042</v>
      </c>
      <c r="M85" s="62" t="s">
        <v>658</v>
      </c>
      <c r="N85" s="62">
        <v>59.53</v>
      </c>
      <c r="O85" s="62">
        <v>4940</v>
      </c>
      <c r="P85" s="62">
        <v>55188</v>
      </c>
      <c r="Q85" s="62" t="s">
        <v>912</v>
      </c>
      <c r="R85" s="62">
        <v>60.75</v>
      </c>
      <c r="S85" s="62">
        <v>5128</v>
      </c>
      <c r="T85" s="62">
        <v>52513</v>
      </c>
      <c r="U85" s="62" t="s">
        <v>850</v>
      </c>
      <c r="V85" s="62">
        <v>60.61</v>
      </c>
      <c r="W85" s="62">
        <v>5310</v>
      </c>
      <c r="X85" s="62">
        <v>51305</v>
      </c>
      <c r="Y85" s="62" t="s">
        <v>871</v>
      </c>
      <c r="Z85" s="62">
        <v>58.38</v>
      </c>
      <c r="AA85" s="62">
        <v>5219</v>
      </c>
      <c r="AB85" s="62">
        <v>51359</v>
      </c>
      <c r="AC85" s="62" t="s">
        <v>913</v>
      </c>
      <c r="AD85" s="62">
        <v>60.56</v>
      </c>
      <c r="AE85" s="62">
        <v>5202</v>
      </c>
      <c r="AF85" s="62">
        <v>51819</v>
      </c>
      <c r="AG85" s="62" t="s">
        <v>852</v>
      </c>
      <c r="AH85" s="62">
        <v>58.85</v>
      </c>
      <c r="AI85" s="62">
        <v>5012</v>
      </c>
      <c r="AJ85" s="62">
        <v>54123</v>
      </c>
      <c r="AK85" s="62" t="s">
        <v>169</v>
      </c>
      <c r="AL85" s="62">
        <v>59</v>
      </c>
      <c r="AM85" s="62">
        <v>5168</v>
      </c>
      <c r="AN85" s="62">
        <v>55513</v>
      </c>
      <c r="AO85" s="62" t="s">
        <v>914</v>
      </c>
      <c r="AP85" s="62">
        <v>58.1</v>
      </c>
      <c r="AQ85" s="62">
        <v>5202</v>
      </c>
      <c r="AR85" s="62">
        <v>54535</v>
      </c>
      <c r="AS85" s="62" t="s">
        <v>915</v>
      </c>
      <c r="AT85" s="62">
        <v>59.36</v>
      </c>
      <c r="AU85" s="62">
        <v>5337</v>
      </c>
      <c r="AV85" s="62">
        <v>52887</v>
      </c>
      <c r="AW85" s="62" t="s">
        <v>916</v>
      </c>
    </row>
    <row r="86" spans="1:49">
      <c r="A86" s="62" t="s">
        <v>917</v>
      </c>
      <c r="B86" s="62">
        <v>74.88</v>
      </c>
      <c r="C86" s="62">
        <v>8050</v>
      </c>
      <c r="D86" s="62">
        <v>50216</v>
      </c>
      <c r="E86" s="62" t="s">
        <v>346</v>
      </c>
      <c r="F86" s="62">
        <v>73.02</v>
      </c>
      <c r="G86" s="62">
        <v>7713</v>
      </c>
      <c r="H86" s="62">
        <v>50040</v>
      </c>
      <c r="I86" s="62" t="s">
        <v>611</v>
      </c>
      <c r="J86" s="62">
        <v>59.04</v>
      </c>
      <c r="K86" s="62">
        <v>5444</v>
      </c>
      <c r="L86" s="62">
        <v>49772</v>
      </c>
      <c r="M86" s="62" t="s">
        <v>663</v>
      </c>
      <c r="N86" s="62">
        <v>59.45</v>
      </c>
      <c r="O86" s="62">
        <v>5474</v>
      </c>
      <c r="P86" s="62">
        <v>46444</v>
      </c>
      <c r="Q86" s="62" t="s">
        <v>374</v>
      </c>
      <c r="R86" s="62">
        <v>59.74</v>
      </c>
      <c r="S86" s="62">
        <v>5920</v>
      </c>
      <c r="T86" s="62">
        <v>41551</v>
      </c>
      <c r="U86" s="62" t="s">
        <v>315</v>
      </c>
      <c r="V86" s="62">
        <v>61.49</v>
      </c>
      <c r="W86" s="62">
        <v>6337</v>
      </c>
      <c r="X86" s="62">
        <v>41140</v>
      </c>
      <c r="Y86" s="62" t="s">
        <v>652</v>
      </c>
      <c r="Z86" s="62">
        <v>60.01</v>
      </c>
      <c r="AA86" s="62">
        <v>6210</v>
      </c>
      <c r="AB86" s="62">
        <v>40733</v>
      </c>
      <c r="AC86" s="62" t="s">
        <v>339</v>
      </c>
      <c r="AD86" s="62">
        <v>60.66</v>
      </c>
      <c r="AE86" s="62">
        <v>6121</v>
      </c>
      <c r="AF86" s="62">
        <v>44485</v>
      </c>
      <c r="AG86" s="62" t="s">
        <v>316</v>
      </c>
      <c r="AH86" s="62">
        <v>57.61</v>
      </c>
      <c r="AI86" s="62">
        <v>6042</v>
      </c>
      <c r="AJ86" s="62">
        <v>44045</v>
      </c>
      <c r="AK86" s="62" t="s">
        <v>222</v>
      </c>
      <c r="AL86" s="62">
        <v>57.2</v>
      </c>
      <c r="AM86" s="62">
        <v>6158</v>
      </c>
      <c r="AN86" s="62">
        <v>53527</v>
      </c>
      <c r="AO86" s="62" t="s">
        <v>918</v>
      </c>
      <c r="AP86" s="62">
        <v>56.68</v>
      </c>
      <c r="AQ86" s="62">
        <v>5738</v>
      </c>
      <c r="AR86" s="62">
        <v>49674</v>
      </c>
      <c r="AS86" s="62" t="s">
        <v>682</v>
      </c>
      <c r="AT86" s="62">
        <v>62.4</v>
      </c>
      <c r="AU86" s="62">
        <v>6252</v>
      </c>
      <c r="AV86" s="62">
        <v>55172</v>
      </c>
      <c r="AW86" s="62" t="s">
        <v>919</v>
      </c>
    </row>
    <row r="87" spans="1:49">
      <c r="A87" s="62" t="s">
        <v>920</v>
      </c>
      <c r="B87" s="62">
        <v>77.19</v>
      </c>
      <c r="C87" s="62">
        <v>7050</v>
      </c>
      <c r="D87" s="62">
        <v>70067</v>
      </c>
      <c r="E87" s="62" t="s">
        <v>711</v>
      </c>
      <c r="F87" s="62">
        <v>80.61</v>
      </c>
      <c r="G87" s="62">
        <v>7186</v>
      </c>
      <c r="H87" s="62">
        <v>66487</v>
      </c>
      <c r="I87" s="62" t="s">
        <v>689</v>
      </c>
      <c r="J87" s="62">
        <v>71.59</v>
      </c>
      <c r="K87" s="62">
        <v>5459</v>
      </c>
      <c r="L87" s="62">
        <v>65046</v>
      </c>
      <c r="M87" s="62" t="s">
        <v>921</v>
      </c>
      <c r="N87" s="62">
        <v>70.65</v>
      </c>
      <c r="O87" s="62">
        <v>5313</v>
      </c>
      <c r="P87" s="62">
        <v>62824</v>
      </c>
      <c r="Q87" s="62" t="s">
        <v>714</v>
      </c>
      <c r="R87" s="62">
        <v>73.83</v>
      </c>
      <c r="S87" s="62">
        <v>5559</v>
      </c>
      <c r="T87" s="62">
        <v>58402</v>
      </c>
      <c r="U87" s="62" t="s">
        <v>639</v>
      </c>
      <c r="V87" s="62">
        <v>75.2</v>
      </c>
      <c r="W87" s="62">
        <v>6833</v>
      </c>
      <c r="X87" s="62">
        <v>56720</v>
      </c>
      <c r="Y87" s="62" t="s">
        <v>182</v>
      </c>
      <c r="Z87" s="62">
        <v>74.73</v>
      </c>
      <c r="AA87" s="62">
        <v>5869</v>
      </c>
      <c r="AB87" s="62">
        <v>58500</v>
      </c>
      <c r="AC87" s="62" t="s">
        <v>626</v>
      </c>
      <c r="AD87" s="62">
        <v>73.42</v>
      </c>
      <c r="AE87" s="62">
        <v>5842</v>
      </c>
      <c r="AF87" s="62">
        <v>55872</v>
      </c>
      <c r="AG87" s="62" t="s">
        <v>623</v>
      </c>
      <c r="AH87" s="62">
        <v>72.3</v>
      </c>
      <c r="AI87" s="62">
        <v>5878</v>
      </c>
      <c r="AJ87" s="62">
        <v>55475</v>
      </c>
      <c r="AK87" s="62" t="s">
        <v>371</v>
      </c>
      <c r="AL87" s="62">
        <v>70.46</v>
      </c>
      <c r="AM87" s="62">
        <v>5859</v>
      </c>
      <c r="AN87" s="62">
        <v>57547</v>
      </c>
      <c r="AO87" s="62" t="s">
        <v>706</v>
      </c>
      <c r="AP87" s="62">
        <v>67.96</v>
      </c>
      <c r="AQ87" s="62">
        <v>5657</v>
      </c>
      <c r="AR87" s="62">
        <v>57447</v>
      </c>
      <c r="AS87" s="62" t="s">
        <v>664</v>
      </c>
      <c r="AT87" s="62">
        <v>71.98</v>
      </c>
      <c r="AU87" s="62">
        <v>6050</v>
      </c>
      <c r="AV87" s="62">
        <v>56932</v>
      </c>
      <c r="AW87" s="62" t="s">
        <v>837</v>
      </c>
    </row>
    <row r="88" spans="1:49">
      <c r="A88" s="62" t="s">
        <v>922</v>
      </c>
      <c r="B88" s="62">
        <v>77.19</v>
      </c>
      <c r="C88" s="62">
        <v>8658</v>
      </c>
      <c r="D88" s="62">
        <v>54777</v>
      </c>
      <c r="E88" s="62" t="s">
        <v>800</v>
      </c>
      <c r="F88" s="62">
        <v>71.26</v>
      </c>
      <c r="G88" s="62">
        <v>8539</v>
      </c>
      <c r="H88" s="62">
        <v>54314</v>
      </c>
      <c r="I88" s="62" t="s">
        <v>317</v>
      </c>
      <c r="J88" s="62">
        <v>67.59</v>
      </c>
      <c r="K88" s="62">
        <v>4631</v>
      </c>
      <c r="L88" s="62">
        <v>54131</v>
      </c>
      <c r="M88" s="62" t="s">
        <v>644</v>
      </c>
      <c r="N88" s="62">
        <v>64.75</v>
      </c>
      <c r="O88" s="62">
        <v>4727</v>
      </c>
      <c r="P88" s="62">
        <v>53451</v>
      </c>
      <c r="Q88" s="62" t="s">
        <v>703</v>
      </c>
      <c r="R88" s="62">
        <v>69.52</v>
      </c>
      <c r="S88" s="62">
        <v>7835</v>
      </c>
      <c r="T88" s="62">
        <v>52177</v>
      </c>
      <c r="U88" s="62" t="s">
        <v>641</v>
      </c>
      <c r="V88" s="62">
        <v>61.77</v>
      </c>
      <c r="W88" s="62">
        <v>6971</v>
      </c>
      <c r="X88" s="62">
        <v>51240</v>
      </c>
      <c r="Y88" s="62" t="s">
        <v>248</v>
      </c>
      <c r="Z88" s="62">
        <v>55.07</v>
      </c>
      <c r="AA88" s="62">
        <v>5601</v>
      </c>
      <c r="AB88" s="62">
        <v>50480</v>
      </c>
      <c r="AC88" s="62" t="s">
        <v>725</v>
      </c>
      <c r="AD88" s="62">
        <v>63.64</v>
      </c>
      <c r="AE88" s="62">
        <v>7300</v>
      </c>
      <c r="AF88" s="62">
        <v>51045</v>
      </c>
      <c r="AG88" s="62" t="s">
        <v>692</v>
      </c>
      <c r="AH88" s="62">
        <v>61.37</v>
      </c>
      <c r="AI88" s="62">
        <v>7167</v>
      </c>
      <c r="AJ88" s="62">
        <v>51104</v>
      </c>
      <c r="AK88" s="62" t="s">
        <v>820</v>
      </c>
      <c r="AL88" s="62">
        <v>64.49</v>
      </c>
      <c r="AM88" s="62">
        <v>7054</v>
      </c>
      <c r="AN88" s="62">
        <v>52451</v>
      </c>
      <c r="AO88" s="62" t="s">
        <v>788</v>
      </c>
      <c r="AP88" s="62">
        <v>67.95</v>
      </c>
      <c r="AQ88" s="62">
        <v>6788</v>
      </c>
      <c r="AR88" s="62">
        <v>49881</v>
      </c>
      <c r="AS88" s="62" t="s">
        <v>175</v>
      </c>
      <c r="AT88" s="62" t="s">
        <v>140</v>
      </c>
      <c r="AU88" s="62" t="s">
        <v>140</v>
      </c>
      <c r="AV88" s="62" t="s">
        <v>140</v>
      </c>
      <c r="AW88" s="62" t="s">
        <v>140</v>
      </c>
    </row>
    <row r="89" spans="1:49">
      <c r="A89" s="62" t="s">
        <v>923</v>
      </c>
      <c r="B89" s="62">
        <v>78.32</v>
      </c>
      <c r="C89" s="62">
        <v>6692</v>
      </c>
      <c r="D89" s="62">
        <v>48801</v>
      </c>
      <c r="E89" s="62" t="s">
        <v>347</v>
      </c>
      <c r="F89" s="62">
        <v>71.54</v>
      </c>
      <c r="G89" s="62">
        <v>5663</v>
      </c>
      <c r="H89" s="62">
        <v>48235</v>
      </c>
      <c r="I89" s="62" t="s">
        <v>332</v>
      </c>
      <c r="J89" s="62">
        <v>67.52</v>
      </c>
      <c r="K89" s="62">
        <v>4985</v>
      </c>
      <c r="L89" s="62">
        <v>48303</v>
      </c>
      <c r="M89" s="62" t="s">
        <v>251</v>
      </c>
      <c r="N89" s="62">
        <v>67.64</v>
      </c>
      <c r="O89" s="62">
        <v>5023</v>
      </c>
      <c r="P89" s="62">
        <v>47129</v>
      </c>
      <c r="Q89" s="62" t="s">
        <v>627</v>
      </c>
      <c r="R89" s="62">
        <v>67.17</v>
      </c>
      <c r="S89" s="62">
        <v>5125</v>
      </c>
      <c r="T89" s="62">
        <v>45638</v>
      </c>
      <c r="U89" s="62" t="s">
        <v>654</v>
      </c>
      <c r="V89" s="62">
        <v>69.94</v>
      </c>
      <c r="W89" s="62">
        <v>5695</v>
      </c>
      <c r="X89" s="62">
        <v>45169</v>
      </c>
      <c r="Y89" s="62" t="s">
        <v>269</v>
      </c>
      <c r="Z89" s="62">
        <v>68.65</v>
      </c>
      <c r="AA89" s="62">
        <v>5396</v>
      </c>
      <c r="AB89" s="62">
        <v>44836</v>
      </c>
      <c r="AC89" s="62" t="s">
        <v>615</v>
      </c>
      <c r="AD89" s="62">
        <v>67.1</v>
      </c>
      <c r="AE89" s="62">
        <v>5262</v>
      </c>
      <c r="AF89" s="62">
        <v>45798</v>
      </c>
      <c r="AG89" s="62" t="s">
        <v>624</v>
      </c>
      <c r="AH89" s="62">
        <v>68.84</v>
      </c>
      <c r="AI89" s="62">
        <v>5322</v>
      </c>
      <c r="AJ89" s="62">
        <v>45562</v>
      </c>
      <c r="AK89" s="62" t="s">
        <v>195</v>
      </c>
      <c r="AL89" s="62">
        <v>67.7</v>
      </c>
      <c r="AM89" s="62">
        <v>5412</v>
      </c>
      <c r="AN89" s="62">
        <v>45430</v>
      </c>
      <c r="AO89" s="62" t="s">
        <v>331</v>
      </c>
      <c r="AP89" s="62">
        <v>67.53</v>
      </c>
      <c r="AQ89" s="62">
        <v>5574</v>
      </c>
      <c r="AR89" s="62">
        <v>44838</v>
      </c>
      <c r="AS89" s="62" t="s">
        <v>268</v>
      </c>
      <c r="AT89" s="62">
        <v>68.7</v>
      </c>
      <c r="AU89" s="62">
        <v>5732</v>
      </c>
      <c r="AV89" s="62">
        <v>44966</v>
      </c>
      <c r="AW89" s="62" t="s">
        <v>199</v>
      </c>
    </row>
    <row r="90" spans="1:49">
      <c r="A90" s="62" t="s">
        <v>924</v>
      </c>
      <c r="B90" s="62">
        <v>79.21</v>
      </c>
      <c r="C90" s="62">
        <v>6469</v>
      </c>
      <c r="D90" s="62">
        <v>61836</v>
      </c>
      <c r="E90" s="62" t="s">
        <v>215</v>
      </c>
      <c r="F90" s="62">
        <v>77.92</v>
      </c>
      <c r="G90" s="62">
        <v>7456</v>
      </c>
      <c r="H90" s="62">
        <v>62247</v>
      </c>
      <c r="I90" s="62" t="s">
        <v>177</v>
      </c>
      <c r="J90" s="62">
        <v>71.68</v>
      </c>
      <c r="K90" s="62">
        <v>6238</v>
      </c>
      <c r="L90" s="62">
        <v>60655</v>
      </c>
      <c r="M90" s="62" t="s">
        <v>871</v>
      </c>
      <c r="N90" s="62">
        <v>70.41</v>
      </c>
      <c r="O90" s="62">
        <v>6229</v>
      </c>
      <c r="P90" s="62">
        <v>57346</v>
      </c>
      <c r="Q90" s="62" t="s">
        <v>178</v>
      </c>
      <c r="R90" s="62">
        <v>67.73</v>
      </c>
      <c r="S90" s="62">
        <v>6090</v>
      </c>
      <c r="T90" s="62">
        <v>56110</v>
      </c>
      <c r="U90" s="62" t="s">
        <v>708</v>
      </c>
      <c r="V90" s="62">
        <v>69.55</v>
      </c>
      <c r="W90" s="62">
        <v>6227</v>
      </c>
      <c r="X90" s="62">
        <v>53177</v>
      </c>
      <c r="Y90" s="62" t="s">
        <v>222</v>
      </c>
      <c r="Z90" s="62">
        <v>66.3</v>
      </c>
      <c r="AA90" s="62">
        <v>5926</v>
      </c>
      <c r="AB90" s="62">
        <v>54137</v>
      </c>
      <c r="AC90" s="62" t="s">
        <v>706</v>
      </c>
      <c r="AD90" s="62">
        <v>68.68</v>
      </c>
      <c r="AE90" s="62">
        <v>6159</v>
      </c>
      <c r="AF90" s="62">
        <v>52590</v>
      </c>
      <c r="AG90" s="62" t="s">
        <v>613</v>
      </c>
      <c r="AH90" s="62">
        <v>66.04</v>
      </c>
      <c r="AI90" s="62">
        <v>6163</v>
      </c>
      <c r="AJ90" s="62">
        <v>54431</v>
      </c>
      <c r="AK90" s="62" t="s">
        <v>689</v>
      </c>
      <c r="AL90" s="62">
        <v>65.72</v>
      </c>
      <c r="AM90" s="62">
        <v>6062</v>
      </c>
      <c r="AN90" s="62">
        <v>54274</v>
      </c>
      <c r="AO90" s="62" t="s">
        <v>703</v>
      </c>
      <c r="AP90" s="62">
        <v>68.27</v>
      </c>
      <c r="AQ90" s="62">
        <v>6240</v>
      </c>
      <c r="AR90" s="62">
        <v>54504</v>
      </c>
      <c r="AS90" s="62" t="s">
        <v>177</v>
      </c>
      <c r="AT90" s="62">
        <v>67.95</v>
      </c>
      <c r="AU90" s="62">
        <v>5945</v>
      </c>
      <c r="AV90" s="62">
        <v>54277</v>
      </c>
      <c r="AW90" s="62" t="s">
        <v>177</v>
      </c>
    </row>
    <row r="91" spans="1:49">
      <c r="A91" s="62" t="s">
        <v>925</v>
      </c>
      <c r="B91" s="62">
        <v>81.11</v>
      </c>
      <c r="C91" s="62">
        <v>6504</v>
      </c>
      <c r="D91" s="62">
        <v>62874</v>
      </c>
      <c r="E91" s="62" t="s">
        <v>373</v>
      </c>
      <c r="F91" s="62">
        <v>79.23</v>
      </c>
      <c r="G91" s="62">
        <v>5933</v>
      </c>
      <c r="H91" s="62">
        <v>59332</v>
      </c>
      <c r="I91" s="62" t="s">
        <v>293</v>
      </c>
      <c r="J91" s="62">
        <v>72.38</v>
      </c>
      <c r="K91" s="62">
        <v>4596</v>
      </c>
      <c r="L91" s="62">
        <v>57327</v>
      </c>
      <c r="M91" s="62" t="s">
        <v>292</v>
      </c>
      <c r="N91" s="62">
        <v>69.91</v>
      </c>
      <c r="O91" s="62">
        <v>5086</v>
      </c>
      <c r="P91" s="62">
        <v>56684</v>
      </c>
      <c r="Q91" s="62" t="s">
        <v>745</v>
      </c>
      <c r="R91" s="62">
        <v>69.96</v>
      </c>
      <c r="S91" s="62">
        <v>5278</v>
      </c>
      <c r="T91" s="62">
        <v>51198</v>
      </c>
      <c r="U91" s="62" t="s">
        <v>650</v>
      </c>
      <c r="V91" s="62">
        <v>70.93</v>
      </c>
      <c r="W91" s="62">
        <v>5328</v>
      </c>
      <c r="X91" s="62">
        <v>56684</v>
      </c>
      <c r="Y91" s="62" t="s">
        <v>643</v>
      </c>
      <c r="Z91" s="62">
        <v>68.61</v>
      </c>
      <c r="AA91" s="62">
        <v>5419</v>
      </c>
      <c r="AB91" s="62">
        <v>56684</v>
      </c>
      <c r="AC91" s="62" t="s">
        <v>753</v>
      </c>
      <c r="AD91" s="62">
        <v>68.82</v>
      </c>
      <c r="AE91" s="62">
        <v>5514</v>
      </c>
      <c r="AF91" s="62">
        <v>54125</v>
      </c>
      <c r="AG91" s="62" t="s">
        <v>667</v>
      </c>
      <c r="AH91" s="62">
        <v>69.97</v>
      </c>
      <c r="AI91" s="62">
        <v>5400</v>
      </c>
      <c r="AJ91" s="62">
        <v>56585</v>
      </c>
      <c r="AK91" s="62" t="s">
        <v>752</v>
      </c>
      <c r="AL91" s="62">
        <v>70.21</v>
      </c>
      <c r="AM91" s="62">
        <v>5375</v>
      </c>
      <c r="AN91" s="62">
        <v>55320</v>
      </c>
      <c r="AO91" s="62" t="s">
        <v>736</v>
      </c>
      <c r="AP91" s="62">
        <v>75.28</v>
      </c>
      <c r="AQ91" s="62">
        <v>4732</v>
      </c>
      <c r="AR91" s="62">
        <v>52733</v>
      </c>
      <c r="AS91" s="62" t="s">
        <v>185</v>
      </c>
      <c r="AT91" s="62">
        <v>74.67</v>
      </c>
      <c r="AU91" s="62">
        <v>4854</v>
      </c>
      <c r="AV91" s="62">
        <v>57809</v>
      </c>
      <c r="AW91" s="62" t="s">
        <v>372</v>
      </c>
    </row>
    <row r="92" spans="1:49">
      <c r="A92" s="62" t="s">
        <v>926</v>
      </c>
      <c r="B92" s="62">
        <v>82.34</v>
      </c>
      <c r="C92" s="62">
        <v>8275</v>
      </c>
      <c r="D92" s="62">
        <v>46774</v>
      </c>
      <c r="E92" s="62" t="s">
        <v>855</v>
      </c>
      <c r="F92" s="62" t="s">
        <v>140</v>
      </c>
      <c r="G92" s="62" t="s">
        <v>140</v>
      </c>
      <c r="H92" s="62" t="s">
        <v>140</v>
      </c>
      <c r="I92" s="62" t="s">
        <v>140</v>
      </c>
      <c r="J92" s="62">
        <v>72.58</v>
      </c>
      <c r="K92" s="62">
        <v>4993</v>
      </c>
      <c r="L92" s="62">
        <v>46052</v>
      </c>
      <c r="M92" s="62" t="s">
        <v>885</v>
      </c>
      <c r="N92" s="62">
        <v>70.15</v>
      </c>
      <c r="O92" s="62">
        <v>5084</v>
      </c>
      <c r="P92" s="62">
        <v>47211</v>
      </c>
      <c r="Q92" s="62" t="s">
        <v>874</v>
      </c>
      <c r="R92" s="62">
        <v>68.8</v>
      </c>
      <c r="S92" s="62">
        <v>4814</v>
      </c>
      <c r="T92" s="62">
        <v>43438</v>
      </c>
      <c r="U92" s="62" t="s">
        <v>204</v>
      </c>
      <c r="V92" s="62">
        <v>68.35</v>
      </c>
      <c r="W92" s="62">
        <v>5559</v>
      </c>
      <c r="X92" s="62">
        <v>40998</v>
      </c>
      <c r="Y92" s="62" t="s">
        <v>376</v>
      </c>
      <c r="Z92" s="62">
        <v>65.18</v>
      </c>
      <c r="AA92" s="62">
        <v>5243</v>
      </c>
      <c r="AB92" s="62">
        <v>41703</v>
      </c>
      <c r="AC92" s="62" t="s">
        <v>341</v>
      </c>
      <c r="AD92" s="62">
        <v>66.96</v>
      </c>
      <c r="AE92" s="62">
        <v>5337</v>
      </c>
      <c r="AF92" s="62">
        <v>46261</v>
      </c>
      <c r="AG92" s="62" t="s">
        <v>750</v>
      </c>
      <c r="AH92" s="62">
        <v>64.85</v>
      </c>
      <c r="AI92" s="62">
        <v>5807</v>
      </c>
      <c r="AJ92" s="62">
        <v>46810</v>
      </c>
      <c r="AK92" s="62" t="s">
        <v>651</v>
      </c>
      <c r="AL92" s="62">
        <v>70.12</v>
      </c>
      <c r="AM92" s="62">
        <v>6004</v>
      </c>
      <c r="AN92" s="62">
        <v>47882</v>
      </c>
      <c r="AO92" s="62" t="s">
        <v>624</v>
      </c>
      <c r="AP92" s="62">
        <v>68.52</v>
      </c>
      <c r="AQ92" s="62">
        <v>5790</v>
      </c>
      <c r="AR92" s="62">
        <v>46547</v>
      </c>
      <c r="AS92" s="62" t="s">
        <v>654</v>
      </c>
      <c r="AT92" s="62">
        <v>68.02</v>
      </c>
      <c r="AU92" s="62">
        <v>5483</v>
      </c>
      <c r="AV92" s="62">
        <v>47416</v>
      </c>
      <c r="AW92" s="62" t="s">
        <v>330</v>
      </c>
    </row>
    <row r="93" spans="1:49">
      <c r="A93" s="62" t="s">
        <v>927</v>
      </c>
      <c r="B93" s="62">
        <v>82.58</v>
      </c>
      <c r="C93" s="62">
        <v>8413</v>
      </c>
      <c r="D93" s="62">
        <v>57022</v>
      </c>
      <c r="E93" s="62" t="s">
        <v>750</v>
      </c>
      <c r="F93" s="62">
        <v>78.9</v>
      </c>
      <c r="G93" s="62">
        <v>8185</v>
      </c>
      <c r="H93" s="62">
        <v>56707</v>
      </c>
      <c r="I93" s="62" t="s">
        <v>307</v>
      </c>
      <c r="J93" s="62">
        <v>73.46</v>
      </c>
      <c r="K93" s="62">
        <v>5005</v>
      </c>
      <c r="L93" s="62">
        <v>56714</v>
      </c>
      <c r="M93" s="62" t="s">
        <v>386</v>
      </c>
      <c r="N93" s="62">
        <v>72.06</v>
      </c>
      <c r="O93" s="62">
        <v>5220</v>
      </c>
      <c r="P93" s="62">
        <v>55150</v>
      </c>
      <c r="Q93" s="62" t="s">
        <v>613</v>
      </c>
      <c r="R93" s="62">
        <v>72.18</v>
      </c>
      <c r="S93" s="62">
        <v>5253</v>
      </c>
      <c r="T93" s="62">
        <v>54232</v>
      </c>
      <c r="U93" s="62" t="s">
        <v>326</v>
      </c>
      <c r="V93" s="62">
        <v>71.56</v>
      </c>
      <c r="W93" s="62">
        <v>5451</v>
      </c>
      <c r="X93" s="62">
        <v>52585</v>
      </c>
      <c r="Y93" s="62" t="s">
        <v>175</v>
      </c>
      <c r="Z93" s="62">
        <v>67.72</v>
      </c>
      <c r="AA93" s="62">
        <v>5344</v>
      </c>
      <c r="AB93" s="62">
        <v>52527</v>
      </c>
      <c r="AC93" s="62" t="s">
        <v>373</v>
      </c>
      <c r="AD93" s="62">
        <v>69.96</v>
      </c>
      <c r="AE93" s="62">
        <v>5354</v>
      </c>
      <c r="AF93" s="62">
        <v>52936</v>
      </c>
      <c r="AG93" s="62" t="s">
        <v>640</v>
      </c>
      <c r="AH93" s="62">
        <v>70.25</v>
      </c>
      <c r="AI93" s="62">
        <v>5769</v>
      </c>
      <c r="AJ93" s="62">
        <v>52171</v>
      </c>
      <c r="AK93" s="62" t="s">
        <v>181</v>
      </c>
      <c r="AL93" s="62">
        <v>71.81</v>
      </c>
      <c r="AM93" s="62">
        <v>5606</v>
      </c>
      <c r="AN93" s="62">
        <v>52623</v>
      </c>
      <c r="AO93" s="62" t="s">
        <v>742</v>
      </c>
      <c r="AP93" s="62">
        <v>72.05</v>
      </c>
      <c r="AQ93" s="62">
        <v>5774</v>
      </c>
      <c r="AR93" s="62">
        <v>52629</v>
      </c>
      <c r="AS93" s="62" t="s">
        <v>746</v>
      </c>
      <c r="AT93" s="62">
        <v>71.9</v>
      </c>
      <c r="AU93" s="62">
        <v>5698</v>
      </c>
      <c r="AV93" s="62">
        <v>52796</v>
      </c>
      <c r="AW93" s="62" t="s">
        <v>175</v>
      </c>
    </row>
    <row r="94" spans="1:49">
      <c r="A94" s="62" t="s">
        <v>928</v>
      </c>
      <c r="B94" s="62">
        <v>82.61</v>
      </c>
      <c r="C94" s="62">
        <v>5622</v>
      </c>
      <c r="D94" s="62">
        <v>44969</v>
      </c>
      <c r="E94" s="62" t="s">
        <v>902</v>
      </c>
      <c r="F94" s="62">
        <v>80.73</v>
      </c>
      <c r="G94" s="62">
        <v>5544</v>
      </c>
      <c r="H94" s="62">
        <v>44969</v>
      </c>
      <c r="I94" s="62" t="s">
        <v>606</v>
      </c>
      <c r="J94" s="62">
        <v>78.73</v>
      </c>
      <c r="K94" s="62">
        <v>5693</v>
      </c>
      <c r="L94" s="62">
        <v>44969</v>
      </c>
      <c r="M94" s="62" t="s">
        <v>287</v>
      </c>
      <c r="N94" s="62">
        <v>76.47</v>
      </c>
      <c r="O94" s="62">
        <v>5081</v>
      </c>
      <c r="P94" s="62">
        <v>44895</v>
      </c>
      <c r="Q94" s="62" t="s">
        <v>929</v>
      </c>
      <c r="R94" s="62">
        <v>72.44</v>
      </c>
      <c r="S94" s="62">
        <v>5264</v>
      </c>
      <c r="T94" s="62">
        <v>43281</v>
      </c>
      <c r="U94" s="62" t="s">
        <v>201</v>
      </c>
      <c r="V94" s="62">
        <v>72.56</v>
      </c>
      <c r="W94" s="62">
        <v>5154</v>
      </c>
      <c r="X94" s="62">
        <v>42856</v>
      </c>
      <c r="Y94" s="62" t="s">
        <v>349</v>
      </c>
      <c r="Z94" s="62">
        <v>68.95</v>
      </c>
      <c r="AA94" s="62">
        <v>5189</v>
      </c>
      <c r="AB94" s="62">
        <v>44287</v>
      </c>
      <c r="AC94" s="62" t="s">
        <v>862</v>
      </c>
      <c r="AD94" s="62">
        <v>70.73</v>
      </c>
      <c r="AE94" s="62">
        <v>5185</v>
      </c>
      <c r="AF94" s="62">
        <v>44569</v>
      </c>
      <c r="AG94" s="62" t="s">
        <v>360</v>
      </c>
      <c r="AH94" s="62">
        <v>71.49</v>
      </c>
      <c r="AI94" s="62">
        <v>5279</v>
      </c>
      <c r="AJ94" s="62">
        <v>43271</v>
      </c>
      <c r="AK94" s="62" t="s">
        <v>226</v>
      </c>
      <c r="AL94" s="62">
        <v>71.69</v>
      </c>
      <c r="AM94" s="62">
        <v>5079</v>
      </c>
      <c r="AN94" s="62">
        <v>46809</v>
      </c>
      <c r="AO94" s="62" t="s">
        <v>270</v>
      </c>
      <c r="AP94" s="62">
        <v>70.64</v>
      </c>
      <c r="AQ94" s="62">
        <v>5366</v>
      </c>
      <c r="AR94" s="62">
        <v>49328</v>
      </c>
      <c r="AS94" s="62" t="s">
        <v>619</v>
      </c>
      <c r="AT94" s="62">
        <v>72.33</v>
      </c>
      <c r="AU94" s="62">
        <v>5170</v>
      </c>
      <c r="AV94" s="62">
        <v>49416</v>
      </c>
      <c r="AW94" s="62" t="s">
        <v>868</v>
      </c>
    </row>
    <row r="95" spans="1:49">
      <c r="A95" s="62" t="s">
        <v>605</v>
      </c>
      <c r="B95" s="62">
        <v>86</v>
      </c>
      <c r="C95" s="62">
        <v>31333</v>
      </c>
      <c r="D95" s="62">
        <v>47940</v>
      </c>
      <c r="E95" s="62" t="s">
        <v>606</v>
      </c>
      <c r="F95" s="62" t="s">
        <v>140</v>
      </c>
      <c r="G95" s="62" t="s">
        <v>140</v>
      </c>
      <c r="H95" s="62" t="s">
        <v>140</v>
      </c>
      <c r="I95" s="62" t="s">
        <v>140</v>
      </c>
      <c r="J95" s="62">
        <v>70.02</v>
      </c>
      <c r="K95" s="62">
        <v>30118</v>
      </c>
      <c r="L95" s="62">
        <v>45181</v>
      </c>
      <c r="M95" s="62" t="s">
        <v>269</v>
      </c>
      <c r="N95" s="62">
        <v>68.91</v>
      </c>
      <c r="O95" s="62">
        <v>30199</v>
      </c>
      <c r="P95" s="62">
        <v>42816</v>
      </c>
      <c r="Q95" s="62" t="s">
        <v>290</v>
      </c>
      <c r="R95" s="62">
        <v>61.03</v>
      </c>
      <c r="S95" s="62">
        <v>27952</v>
      </c>
      <c r="T95" s="62">
        <v>46853</v>
      </c>
      <c r="U95" s="62" t="s">
        <v>371</v>
      </c>
      <c r="V95" s="62">
        <v>61.28</v>
      </c>
      <c r="W95" s="62">
        <v>28453</v>
      </c>
      <c r="X95" s="62">
        <v>40816</v>
      </c>
      <c r="Y95" s="62" t="s">
        <v>607</v>
      </c>
      <c r="Z95" s="62">
        <v>63.7</v>
      </c>
      <c r="AA95" s="62">
        <v>29399</v>
      </c>
      <c r="AB95" s="62">
        <v>40610</v>
      </c>
      <c r="AC95" s="62" t="s">
        <v>608</v>
      </c>
      <c r="AD95" s="62">
        <v>64.77</v>
      </c>
      <c r="AE95" s="62">
        <v>29624</v>
      </c>
      <c r="AF95" s="62">
        <v>40618</v>
      </c>
      <c r="AG95" s="62" t="s">
        <v>188</v>
      </c>
      <c r="AH95" s="62">
        <v>66.8</v>
      </c>
      <c r="AI95" s="62">
        <v>30577</v>
      </c>
      <c r="AJ95" s="62">
        <v>40058</v>
      </c>
      <c r="AK95" s="62" t="s">
        <v>376</v>
      </c>
      <c r="AL95" s="62">
        <v>66.13</v>
      </c>
      <c r="AM95" s="62">
        <v>30012</v>
      </c>
      <c r="AN95" s="62">
        <v>39503</v>
      </c>
      <c r="AO95" s="62" t="s">
        <v>201</v>
      </c>
      <c r="AP95" s="62">
        <v>58.14</v>
      </c>
      <c r="AQ95" s="62">
        <v>27103</v>
      </c>
      <c r="AR95" s="62">
        <v>40064</v>
      </c>
      <c r="AS95" s="62" t="s">
        <v>609</v>
      </c>
      <c r="AT95" s="62">
        <v>63.18</v>
      </c>
      <c r="AU95" s="62">
        <v>29430</v>
      </c>
      <c r="AV95" s="62">
        <v>39317</v>
      </c>
      <c r="AW95" s="62" t="s">
        <v>382</v>
      </c>
    </row>
    <row r="96" spans="1:49">
      <c r="A96" s="62" t="s">
        <v>930</v>
      </c>
      <c r="B96" s="62">
        <v>86.91</v>
      </c>
      <c r="C96" s="62">
        <v>6797</v>
      </c>
      <c r="D96" s="62">
        <v>53809</v>
      </c>
      <c r="E96" s="62" t="s">
        <v>348</v>
      </c>
      <c r="F96" s="62">
        <v>85.64</v>
      </c>
      <c r="G96" s="62">
        <v>6104</v>
      </c>
      <c r="H96" s="62">
        <v>53865</v>
      </c>
      <c r="I96" s="62" t="s">
        <v>350</v>
      </c>
      <c r="J96" s="62">
        <v>79.37</v>
      </c>
      <c r="K96" s="62">
        <v>4654</v>
      </c>
      <c r="L96" s="62">
        <v>53865</v>
      </c>
      <c r="M96" s="62" t="s">
        <v>339</v>
      </c>
      <c r="N96" s="62">
        <v>72.94</v>
      </c>
      <c r="O96" s="62">
        <v>5305</v>
      </c>
      <c r="P96" s="62">
        <v>45377</v>
      </c>
      <c r="Q96" s="62" t="s">
        <v>382</v>
      </c>
      <c r="R96" s="62">
        <v>71.56</v>
      </c>
      <c r="S96" s="62">
        <v>5226</v>
      </c>
      <c r="T96" s="62">
        <v>46305</v>
      </c>
      <c r="U96" s="62" t="s">
        <v>193</v>
      </c>
      <c r="V96" s="62">
        <v>71.4</v>
      </c>
      <c r="W96" s="62">
        <v>5066</v>
      </c>
      <c r="X96" s="62">
        <v>47469</v>
      </c>
      <c r="Y96" s="62" t="s">
        <v>888</v>
      </c>
      <c r="Z96" s="62">
        <v>70.56</v>
      </c>
      <c r="AA96" s="62">
        <v>4984</v>
      </c>
      <c r="AB96" s="62">
        <v>45723</v>
      </c>
      <c r="AC96" s="62" t="s">
        <v>384</v>
      </c>
      <c r="AD96" s="62">
        <v>70.68</v>
      </c>
      <c r="AE96" s="62">
        <v>5119</v>
      </c>
      <c r="AF96" s="62">
        <v>39712</v>
      </c>
      <c r="AG96" s="62" t="s">
        <v>931</v>
      </c>
      <c r="AH96" s="62">
        <v>72.1</v>
      </c>
      <c r="AI96" s="62">
        <v>5175</v>
      </c>
      <c r="AJ96" s="62">
        <v>50491</v>
      </c>
      <c r="AK96" s="62" t="s">
        <v>185</v>
      </c>
      <c r="AL96" s="62">
        <v>72.21</v>
      </c>
      <c r="AM96" s="62">
        <v>5515</v>
      </c>
      <c r="AN96" s="62">
        <v>49402</v>
      </c>
      <c r="AO96" s="62" t="s">
        <v>614</v>
      </c>
      <c r="AP96" s="62">
        <v>74.75</v>
      </c>
      <c r="AQ96" s="62">
        <v>5435</v>
      </c>
      <c r="AR96" s="62">
        <v>46617</v>
      </c>
      <c r="AS96" s="62" t="s">
        <v>347</v>
      </c>
      <c r="AT96" s="62">
        <v>74.4</v>
      </c>
      <c r="AU96" s="62">
        <v>5722</v>
      </c>
      <c r="AV96" s="62">
        <v>47207</v>
      </c>
      <c r="AW96" s="62" t="s">
        <v>885</v>
      </c>
    </row>
    <row r="97" spans="1:49">
      <c r="A97" s="62" t="s">
        <v>932</v>
      </c>
      <c r="B97" s="62">
        <v>88.19</v>
      </c>
      <c r="C97" s="62">
        <v>7103</v>
      </c>
      <c r="D97" s="62">
        <v>69380</v>
      </c>
      <c r="E97" s="62" t="s">
        <v>667</v>
      </c>
      <c r="F97" s="62">
        <v>91.47</v>
      </c>
      <c r="G97" s="62">
        <v>7352</v>
      </c>
      <c r="H97" s="62">
        <v>68126</v>
      </c>
      <c r="I97" s="62" t="s">
        <v>250</v>
      </c>
      <c r="J97" s="62">
        <v>79.51</v>
      </c>
      <c r="K97" s="62">
        <v>5795</v>
      </c>
      <c r="L97" s="62">
        <v>66403</v>
      </c>
      <c r="M97" s="62" t="s">
        <v>661</v>
      </c>
      <c r="N97" s="62">
        <v>77.57</v>
      </c>
      <c r="O97" s="62">
        <v>5805</v>
      </c>
      <c r="P97" s="62">
        <v>67355</v>
      </c>
      <c r="Q97" s="62" t="s">
        <v>853</v>
      </c>
      <c r="R97" s="62">
        <v>75.51</v>
      </c>
      <c r="S97" s="62">
        <v>6000</v>
      </c>
      <c r="T97" s="62">
        <v>64230</v>
      </c>
      <c r="U97" s="62" t="s">
        <v>179</v>
      </c>
      <c r="V97" s="62">
        <v>76.5</v>
      </c>
      <c r="W97" s="62">
        <v>6280</v>
      </c>
      <c r="X97" s="62">
        <v>60095</v>
      </c>
      <c r="Y97" s="62" t="s">
        <v>646</v>
      </c>
      <c r="Z97" s="62">
        <v>73.62</v>
      </c>
      <c r="AA97" s="62">
        <v>5832</v>
      </c>
      <c r="AB97" s="62">
        <v>60015</v>
      </c>
      <c r="AC97" s="62" t="s">
        <v>696</v>
      </c>
      <c r="AD97" s="62">
        <v>74.44</v>
      </c>
      <c r="AE97" s="62">
        <v>5881</v>
      </c>
      <c r="AF97" s="62">
        <v>59085</v>
      </c>
      <c r="AG97" s="62" t="s">
        <v>217</v>
      </c>
      <c r="AH97" s="62">
        <v>74.29</v>
      </c>
      <c r="AI97" s="62">
        <v>5726</v>
      </c>
      <c r="AJ97" s="62">
        <v>58851</v>
      </c>
      <c r="AK97" s="62" t="s">
        <v>292</v>
      </c>
      <c r="AL97" s="62">
        <v>72.55</v>
      </c>
      <c r="AM97" s="62">
        <v>5749</v>
      </c>
      <c r="AN97" s="62">
        <v>58887</v>
      </c>
      <c r="AO97" s="62" t="s">
        <v>220</v>
      </c>
      <c r="AP97" s="62">
        <v>72.56</v>
      </c>
      <c r="AQ97" s="62">
        <v>5940</v>
      </c>
      <c r="AR97" s="62">
        <v>58802</v>
      </c>
      <c r="AS97" s="62" t="s">
        <v>745</v>
      </c>
      <c r="AT97" s="62">
        <v>75.14</v>
      </c>
      <c r="AU97" s="62">
        <v>6031</v>
      </c>
      <c r="AV97" s="62">
        <v>58370</v>
      </c>
      <c r="AW97" s="62" t="s">
        <v>733</v>
      </c>
    </row>
    <row r="98" spans="1:49">
      <c r="A98" s="62" t="s">
        <v>933</v>
      </c>
      <c r="B98" s="62">
        <v>88.43</v>
      </c>
      <c r="C98" s="62">
        <v>8308</v>
      </c>
      <c r="D98" s="62">
        <v>61165</v>
      </c>
      <c r="E98" s="62" t="s">
        <v>192</v>
      </c>
      <c r="F98" s="62">
        <v>85.09</v>
      </c>
      <c r="G98" s="62">
        <v>8205</v>
      </c>
      <c r="H98" s="62">
        <v>59974</v>
      </c>
      <c r="I98" s="62" t="s">
        <v>174</v>
      </c>
      <c r="J98" s="62">
        <v>81.23</v>
      </c>
      <c r="K98" s="62">
        <v>7207</v>
      </c>
      <c r="L98" s="62">
        <v>58791</v>
      </c>
      <c r="M98" s="62" t="s">
        <v>252</v>
      </c>
      <c r="N98" s="62">
        <v>72.58</v>
      </c>
      <c r="O98" s="62">
        <v>6388</v>
      </c>
      <c r="P98" s="62">
        <v>56574</v>
      </c>
      <c r="Q98" s="62" t="s">
        <v>294</v>
      </c>
      <c r="R98" s="62">
        <v>72.57</v>
      </c>
      <c r="S98" s="62">
        <v>6318</v>
      </c>
      <c r="T98" s="62">
        <v>54878</v>
      </c>
      <c r="U98" s="62" t="s">
        <v>640</v>
      </c>
      <c r="V98" s="62">
        <v>70.19</v>
      </c>
      <c r="W98" s="62">
        <v>6257</v>
      </c>
      <c r="X98" s="62">
        <v>53752</v>
      </c>
      <c r="Y98" s="62" t="s">
        <v>613</v>
      </c>
      <c r="Z98" s="62">
        <v>70.08</v>
      </c>
      <c r="AA98" s="62">
        <v>6208</v>
      </c>
      <c r="AB98" s="62">
        <v>52971</v>
      </c>
      <c r="AC98" s="62" t="s">
        <v>370</v>
      </c>
      <c r="AD98" s="62">
        <v>72.04</v>
      </c>
      <c r="AE98" s="62">
        <v>6316</v>
      </c>
      <c r="AF98" s="62">
        <v>52112</v>
      </c>
      <c r="AG98" s="62" t="s">
        <v>252</v>
      </c>
      <c r="AH98" s="62">
        <v>72.46</v>
      </c>
      <c r="AI98" s="62">
        <v>6284</v>
      </c>
      <c r="AJ98" s="62">
        <v>51401</v>
      </c>
      <c r="AK98" s="62" t="s">
        <v>800</v>
      </c>
      <c r="AL98" s="62">
        <v>71.09</v>
      </c>
      <c r="AM98" s="62">
        <v>6396</v>
      </c>
      <c r="AN98" s="62">
        <v>53144</v>
      </c>
      <c r="AO98" s="62" t="s">
        <v>630</v>
      </c>
      <c r="AP98" s="62">
        <v>70.96</v>
      </c>
      <c r="AQ98" s="62">
        <v>6358</v>
      </c>
      <c r="AR98" s="62">
        <v>52517</v>
      </c>
      <c r="AS98" s="62" t="s">
        <v>253</v>
      </c>
      <c r="AT98" s="62">
        <v>70.99</v>
      </c>
      <c r="AU98" s="62">
        <v>6301</v>
      </c>
      <c r="AV98" s="62">
        <v>51899</v>
      </c>
      <c r="AW98" s="62" t="s">
        <v>650</v>
      </c>
    </row>
    <row r="99" spans="1:49">
      <c r="A99" s="62" t="s">
        <v>934</v>
      </c>
      <c r="B99" s="62">
        <v>88.94</v>
      </c>
      <c r="C99" s="62">
        <v>5078</v>
      </c>
      <c r="D99" s="62">
        <v>51590</v>
      </c>
      <c r="E99" s="62" t="s">
        <v>280</v>
      </c>
      <c r="F99" s="62">
        <v>79.17</v>
      </c>
      <c r="G99" s="62">
        <v>5225</v>
      </c>
      <c r="H99" s="62">
        <v>50801</v>
      </c>
      <c r="I99" s="62" t="s">
        <v>333</v>
      </c>
      <c r="J99" s="62" t="s">
        <v>140</v>
      </c>
      <c r="K99" s="62" t="s">
        <v>140</v>
      </c>
      <c r="L99" s="62" t="s">
        <v>140</v>
      </c>
      <c r="M99" s="62" t="s">
        <v>140</v>
      </c>
      <c r="N99" s="62">
        <v>76.16</v>
      </c>
      <c r="O99" s="62">
        <v>4486</v>
      </c>
      <c r="P99" s="62">
        <v>42042</v>
      </c>
      <c r="Q99" s="62" t="s">
        <v>285</v>
      </c>
      <c r="R99" s="62">
        <v>73.85</v>
      </c>
      <c r="S99" s="62">
        <v>4921</v>
      </c>
      <c r="T99" s="62">
        <v>38882</v>
      </c>
      <c r="U99" s="62" t="s">
        <v>935</v>
      </c>
      <c r="V99" s="62" t="s">
        <v>140</v>
      </c>
      <c r="W99" s="62" t="s">
        <v>140</v>
      </c>
      <c r="X99" s="62" t="s">
        <v>140</v>
      </c>
      <c r="Y99" s="62" t="s">
        <v>140</v>
      </c>
      <c r="Z99" s="62" t="s">
        <v>140</v>
      </c>
      <c r="AA99" s="62" t="s">
        <v>140</v>
      </c>
      <c r="AB99" s="62" t="s">
        <v>140</v>
      </c>
      <c r="AC99" s="62" t="s">
        <v>140</v>
      </c>
      <c r="AD99" s="62" t="s">
        <v>140</v>
      </c>
      <c r="AE99" s="62" t="s">
        <v>140</v>
      </c>
      <c r="AF99" s="62" t="s">
        <v>140</v>
      </c>
      <c r="AG99" s="62" t="s">
        <v>140</v>
      </c>
      <c r="AH99" s="62" t="s">
        <v>140</v>
      </c>
      <c r="AI99" s="62" t="s">
        <v>140</v>
      </c>
      <c r="AJ99" s="62" t="s">
        <v>140</v>
      </c>
      <c r="AK99" s="62" t="s">
        <v>140</v>
      </c>
      <c r="AL99" s="62" t="s">
        <v>140</v>
      </c>
      <c r="AM99" s="62" t="s">
        <v>140</v>
      </c>
      <c r="AN99" s="62" t="s">
        <v>140</v>
      </c>
      <c r="AO99" s="62" t="s">
        <v>140</v>
      </c>
      <c r="AP99" s="62" t="s">
        <v>140</v>
      </c>
      <c r="AQ99" s="62" t="s">
        <v>140</v>
      </c>
      <c r="AR99" s="62" t="s">
        <v>140</v>
      </c>
      <c r="AS99" s="62" t="s">
        <v>140</v>
      </c>
      <c r="AT99" s="62" t="s">
        <v>140</v>
      </c>
      <c r="AU99" s="62" t="s">
        <v>140</v>
      </c>
      <c r="AV99" s="62" t="s">
        <v>140</v>
      </c>
      <c r="AW99" s="62" t="s">
        <v>140</v>
      </c>
    </row>
    <row r="100" spans="1:49">
      <c r="A100" s="62" t="s">
        <v>936</v>
      </c>
      <c r="B100" s="62">
        <v>96.09</v>
      </c>
      <c r="C100" s="62">
        <v>5328</v>
      </c>
      <c r="D100" s="62">
        <v>34373</v>
      </c>
      <c r="E100" s="62" t="s">
        <v>937</v>
      </c>
      <c r="F100" s="62">
        <v>95.94</v>
      </c>
      <c r="G100" s="62">
        <v>5743</v>
      </c>
      <c r="H100" s="62">
        <v>32812</v>
      </c>
      <c r="I100" s="62" t="s">
        <v>938</v>
      </c>
      <c r="J100" s="62">
        <v>80.07</v>
      </c>
      <c r="K100" s="62">
        <v>4244</v>
      </c>
      <c r="L100" s="62">
        <v>32793</v>
      </c>
      <c r="M100" s="62" t="s">
        <v>939</v>
      </c>
      <c r="N100" s="62">
        <v>76.64</v>
      </c>
      <c r="O100" s="62">
        <v>4137</v>
      </c>
      <c r="P100" s="62">
        <v>32459</v>
      </c>
      <c r="Q100" s="62" t="s">
        <v>890</v>
      </c>
      <c r="R100" s="62">
        <v>80.03</v>
      </c>
      <c r="S100" s="62">
        <v>4416</v>
      </c>
      <c r="T100" s="62">
        <v>32069</v>
      </c>
      <c r="U100" s="62" t="s">
        <v>211</v>
      </c>
      <c r="V100" s="62">
        <v>76.1</v>
      </c>
      <c r="W100" s="62">
        <v>4463</v>
      </c>
      <c r="X100" s="62">
        <v>31909</v>
      </c>
      <c r="Y100" s="62" t="s">
        <v>940</v>
      </c>
      <c r="Z100" s="62">
        <v>76.9</v>
      </c>
      <c r="AA100" s="62">
        <v>4203</v>
      </c>
      <c r="AB100" s="62">
        <v>31832</v>
      </c>
      <c r="AC100" s="62" t="s">
        <v>941</v>
      </c>
      <c r="AD100" s="62">
        <v>77.02</v>
      </c>
      <c r="AE100" s="62">
        <v>4521</v>
      </c>
      <c r="AF100" s="62">
        <v>31919</v>
      </c>
      <c r="AG100" s="62" t="s">
        <v>891</v>
      </c>
      <c r="AH100" s="62">
        <v>81.65</v>
      </c>
      <c r="AI100" s="62">
        <v>4743</v>
      </c>
      <c r="AJ100" s="62">
        <v>32511</v>
      </c>
      <c r="AK100" s="62" t="s">
        <v>942</v>
      </c>
      <c r="AL100" s="62">
        <v>81.06</v>
      </c>
      <c r="AM100" s="62">
        <v>4625</v>
      </c>
      <c r="AN100" s="62">
        <v>33560</v>
      </c>
      <c r="AO100" s="62" t="s">
        <v>891</v>
      </c>
      <c r="AP100" s="62">
        <v>80.93</v>
      </c>
      <c r="AQ100" s="62">
        <v>4513</v>
      </c>
      <c r="AR100" s="62">
        <v>33844</v>
      </c>
      <c r="AS100" s="62" t="s">
        <v>943</v>
      </c>
      <c r="AT100" s="62">
        <v>80.07</v>
      </c>
      <c r="AU100" s="62">
        <v>4607</v>
      </c>
      <c r="AV100" s="62">
        <v>33777</v>
      </c>
      <c r="AW100" s="62" t="s">
        <v>944</v>
      </c>
    </row>
    <row r="101" spans="1:49">
      <c r="A101" s="62" t="s">
        <v>945</v>
      </c>
      <c r="B101" s="62">
        <v>99.78</v>
      </c>
      <c r="C101" s="62">
        <v>6414</v>
      </c>
      <c r="D101" s="62">
        <v>42849</v>
      </c>
      <c r="E101" s="62" t="s">
        <v>946</v>
      </c>
      <c r="F101" s="62">
        <v>98.03</v>
      </c>
      <c r="G101" s="62">
        <v>6483</v>
      </c>
      <c r="H101" s="62">
        <v>42699</v>
      </c>
      <c r="I101" s="62" t="s">
        <v>213</v>
      </c>
      <c r="J101" s="62">
        <v>79.87</v>
      </c>
      <c r="K101" s="62">
        <v>4540</v>
      </c>
      <c r="L101" s="62">
        <v>42470</v>
      </c>
      <c r="M101" s="62" t="s">
        <v>947</v>
      </c>
      <c r="N101" s="62">
        <v>79.68</v>
      </c>
      <c r="O101" s="62">
        <v>4671</v>
      </c>
      <c r="P101" s="62">
        <v>42051</v>
      </c>
      <c r="Q101" s="62" t="s">
        <v>948</v>
      </c>
      <c r="R101" s="62">
        <v>77.77</v>
      </c>
      <c r="S101" s="62">
        <v>4749</v>
      </c>
      <c r="T101" s="62">
        <v>40975</v>
      </c>
      <c r="U101" s="62" t="s">
        <v>935</v>
      </c>
      <c r="V101" s="62">
        <v>78.79</v>
      </c>
      <c r="W101" s="62">
        <v>4881</v>
      </c>
      <c r="X101" s="62">
        <v>40569</v>
      </c>
      <c r="Y101" s="62" t="s">
        <v>949</v>
      </c>
      <c r="Z101" s="62">
        <v>76.55</v>
      </c>
      <c r="AA101" s="62">
        <v>5125</v>
      </c>
      <c r="AB101" s="62">
        <v>42472</v>
      </c>
      <c r="AC101" s="62" t="s">
        <v>950</v>
      </c>
      <c r="AD101" s="62">
        <v>77.55</v>
      </c>
      <c r="AE101" s="62">
        <v>5187</v>
      </c>
      <c r="AF101" s="62">
        <v>42051</v>
      </c>
      <c r="AG101" s="62" t="s">
        <v>951</v>
      </c>
      <c r="AH101" s="62">
        <v>81.87</v>
      </c>
      <c r="AI101" s="62">
        <v>5267</v>
      </c>
      <c r="AJ101" s="62">
        <v>40027</v>
      </c>
      <c r="AK101" s="62" t="s">
        <v>952</v>
      </c>
      <c r="AL101" s="62">
        <v>79.11</v>
      </c>
      <c r="AM101" s="62">
        <v>5689</v>
      </c>
      <c r="AN101" s="62">
        <v>57001</v>
      </c>
      <c r="AO101" s="62" t="s">
        <v>170</v>
      </c>
      <c r="AP101" s="62">
        <v>82.14</v>
      </c>
      <c r="AQ101" s="62">
        <v>5263</v>
      </c>
      <c r="AR101" s="62">
        <v>55462</v>
      </c>
      <c r="AS101" s="62" t="s">
        <v>267</v>
      </c>
      <c r="AT101" s="62">
        <v>81.46</v>
      </c>
      <c r="AU101" s="62">
        <v>4972</v>
      </c>
      <c r="AV101" s="62">
        <v>57470</v>
      </c>
      <c r="AW101" s="62" t="s">
        <v>191</v>
      </c>
    </row>
    <row r="102" spans="1:49">
      <c r="A102" s="62" t="s">
        <v>953</v>
      </c>
      <c r="B102" s="62">
        <v>101.85</v>
      </c>
      <c r="C102" s="62">
        <v>9597</v>
      </c>
      <c r="D102" s="62">
        <v>75281</v>
      </c>
      <c r="E102" s="62" t="s">
        <v>388</v>
      </c>
      <c r="F102" s="62">
        <v>96.69</v>
      </c>
      <c r="G102" s="62">
        <v>8520</v>
      </c>
      <c r="H102" s="62">
        <v>72996</v>
      </c>
      <c r="I102" s="62" t="s">
        <v>182</v>
      </c>
      <c r="J102" s="62">
        <v>94.22</v>
      </c>
      <c r="K102" s="62">
        <v>8076</v>
      </c>
      <c r="L102" s="62">
        <v>74079</v>
      </c>
      <c r="M102" s="62" t="s">
        <v>667</v>
      </c>
      <c r="N102" s="62">
        <v>88.88</v>
      </c>
      <c r="O102" s="62">
        <v>8204</v>
      </c>
      <c r="P102" s="62">
        <v>72231</v>
      </c>
      <c r="Q102" s="62" t="s">
        <v>715</v>
      </c>
      <c r="R102" s="62">
        <v>92.69</v>
      </c>
      <c r="S102" s="62">
        <v>8329</v>
      </c>
      <c r="T102" s="62">
        <v>67284</v>
      </c>
      <c r="U102" s="62" t="s">
        <v>166</v>
      </c>
      <c r="V102" s="62">
        <v>90.36</v>
      </c>
      <c r="W102" s="62">
        <v>8122</v>
      </c>
      <c r="X102" s="62">
        <v>65231</v>
      </c>
      <c r="Y102" s="62" t="s">
        <v>651</v>
      </c>
      <c r="Z102" s="62">
        <v>69.78</v>
      </c>
      <c r="AA102" s="62">
        <v>6579</v>
      </c>
      <c r="AB102" s="62">
        <v>65489</v>
      </c>
      <c r="AC102" s="62" t="s">
        <v>915</v>
      </c>
      <c r="AD102" s="62">
        <v>88.93</v>
      </c>
      <c r="AE102" s="62">
        <v>7831</v>
      </c>
      <c r="AF102" s="62">
        <v>64817</v>
      </c>
      <c r="AG102" s="62" t="s">
        <v>671</v>
      </c>
      <c r="AH102" s="62">
        <v>80.1</v>
      </c>
      <c r="AI102" s="62">
        <v>7014</v>
      </c>
      <c r="AJ102" s="62">
        <v>64329</v>
      </c>
      <c r="AK102" s="62" t="s">
        <v>954</v>
      </c>
      <c r="AL102" s="62">
        <v>81.67</v>
      </c>
      <c r="AM102" s="62">
        <v>7622</v>
      </c>
      <c r="AN102" s="62">
        <v>65567</v>
      </c>
      <c r="AO102" s="62" t="s">
        <v>692</v>
      </c>
      <c r="AP102" s="62">
        <v>88.49</v>
      </c>
      <c r="AQ102" s="62">
        <v>7961</v>
      </c>
      <c r="AR102" s="62">
        <v>65531</v>
      </c>
      <c r="AS102" s="62" t="s">
        <v>253</v>
      </c>
      <c r="AT102" s="62">
        <v>86.4</v>
      </c>
      <c r="AU102" s="62">
        <v>7917</v>
      </c>
      <c r="AV102" s="62">
        <v>67534</v>
      </c>
      <c r="AW102" s="62" t="s">
        <v>374</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5" tint="0.599993896298105"/>
  </sheetPr>
  <dimension ref="A1:J315"/>
  <sheetViews>
    <sheetView topLeftCell="A52" workbookViewId="0">
      <selection activeCell="C35" sqref="C35"/>
    </sheetView>
  </sheetViews>
  <sheetFormatPr defaultColWidth="9" defaultRowHeight="14.25"/>
  <cols>
    <col min="1" max="1" width="9" style="40"/>
    <col min="2" max="2" width="14.875" style="40" customWidth="1"/>
    <col min="3" max="3" width="9" style="40"/>
    <col min="4" max="4" width="9" style="53"/>
    <col min="5" max="8" width="9" style="40"/>
    <col min="9" max="9" width="17.125" style="40" customWidth="1"/>
    <col min="10" max="10" width="9.875" style="40" customWidth="1"/>
    <col min="11" max="16384" width="9" style="40"/>
  </cols>
  <sheetData>
    <row r="1" spans="1:10">
      <c r="A1" s="40" t="s">
        <v>401</v>
      </c>
      <c r="B1" s="40" t="s">
        <v>34</v>
      </c>
      <c r="C1" s="40" t="s">
        <v>955</v>
      </c>
      <c r="D1" s="53" t="s">
        <v>403</v>
      </c>
      <c r="E1" s="40" t="s">
        <v>404</v>
      </c>
      <c r="I1" s="55" t="s">
        <v>956</v>
      </c>
      <c r="J1" s="55" t="s">
        <v>957</v>
      </c>
    </row>
    <row r="2" spans="1:10">
      <c r="A2" s="40" t="s">
        <v>958</v>
      </c>
      <c r="B2" s="40" t="s">
        <v>959</v>
      </c>
      <c r="C2" s="40">
        <v>90.1872499748797</v>
      </c>
      <c r="D2" s="53">
        <v>2020</v>
      </c>
      <c r="E2" s="40" t="s">
        <v>419</v>
      </c>
      <c r="F2" s="40">
        <f>AVERAGE(C2:C14)</f>
        <v>77.4866284211597</v>
      </c>
      <c r="I2" s="56" t="str">
        <f>B2</f>
        <v>建材城东二里</v>
      </c>
      <c r="J2" s="57">
        <f>F2</f>
        <v>77.4866284211597</v>
      </c>
    </row>
    <row r="3" spans="1:10">
      <c r="A3" s="40" t="s">
        <v>958</v>
      </c>
      <c r="B3" s="40" t="s">
        <v>959</v>
      </c>
      <c r="C3" s="40">
        <v>68.6570858581603</v>
      </c>
      <c r="D3" s="53">
        <v>2020</v>
      </c>
      <c r="E3" s="40" t="s">
        <v>420</v>
      </c>
      <c r="I3" s="56" t="str">
        <f>B15</f>
        <v>建材城东一里</v>
      </c>
      <c r="J3" s="57">
        <f>F15</f>
        <v>82.8482057628159</v>
      </c>
    </row>
    <row r="4" spans="1:10">
      <c r="A4" s="40" t="s">
        <v>958</v>
      </c>
      <c r="B4" s="40" t="s">
        <v>959</v>
      </c>
      <c r="C4" s="40">
        <v>80.3427004585192</v>
      </c>
      <c r="D4" s="53">
        <v>2020</v>
      </c>
      <c r="E4" s="40" t="s">
        <v>408</v>
      </c>
      <c r="I4" s="56" t="str">
        <f>B28</f>
        <v>润生园</v>
      </c>
      <c r="J4" s="57">
        <f>F28</f>
        <v>72.7464408856515</v>
      </c>
    </row>
    <row r="5" spans="1:10">
      <c r="A5" s="40" t="s">
        <v>958</v>
      </c>
      <c r="B5" s="40" t="s">
        <v>959</v>
      </c>
      <c r="C5" s="40">
        <v>79.1887081164928</v>
      </c>
      <c r="D5" s="53">
        <v>2020</v>
      </c>
      <c r="E5" s="40" t="s">
        <v>411</v>
      </c>
      <c r="I5" s="56" t="str">
        <f>B40</f>
        <v>知本时代</v>
      </c>
      <c r="J5" s="57">
        <f>F40</f>
        <v>83.369516564934</v>
      </c>
    </row>
    <row r="6" spans="1:10">
      <c r="A6" s="40" t="s">
        <v>958</v>
      </c>
      <c r="B6" s="40" t="s">
        <v>959</v>
      </c>
      <c r="C6" s="40">
        <v>77.8586607586924</v>
      </c>
      <c r="D6" s="53">
        <v>2020</v>
      </c>
      <c r="E6" s="40" t="s">
        <v>412</v>
      </c>
      <c r="I6" s="56" t="str">
        <f>B52</f>
        <v>华鸿家园</v>
      </c>
      <c r="J6" s="57">
        <f>F52</f>
        <v>61.3901868669495</v>
      </c>
    </row>
    <row r="7" spans="1:10">
      <c r="A7" s="40" t="s">
        <v>958</v>
      </c>
      <c r="B7" s="40" t="s">
        <v>959</v>
      </c>
      <c r="C7" s="40">
        <v>94.7558630162563</v>
      </c>
      <c r="D7" s="53">
        <v>2020</v>
      </c>
      <c r="E7" s="40" t="s">
        <v>413</v>
      </c>
      <c r="I7" s="56" t="str">
        <f>B61</f>
        <v>领秀新硅谷1号院</v>
      </c>
      <c r="J7" s="57">
        <f>F61</f>
        <v>98.5619773673212</v>
      </c>
    </row>
    <row r="8" spans="1:10">
      <c r="A8" s="40" t="s">
        <v>958</v>
      </c>
      <c r="B8" s="40" t="s">
        <v>959</v>
      </c>
      <c r="C8" s="40">
        <v>76.3397970840834</v>
      </c>
      <c r="D8" s="53">
        <v>2020</v>
      </c>
      <c r="E8" s="40" t="s">
        <v>414</v>
      </c>
      <c r="I8" s="56" t="str">
        <f>B74</f>
        <v>领秀新硅谷2号院</v>
      </c>
      <c r="J8" s="57">
        <f>F74</f>
        <v>92.5324283074349</v>
      </c>
    </row>
    <row r="9" spans="1:10">
      <c r="A9" s="40" t="s">
        <v>958</v>
      </c>
      <c r="B9" s="40" t="s">
        <v>959</v>
      </c>
      <c r="C9" s="40">
        <v>69.6464756725374</v>
      </c>
      <c r="D9" s="53">
        <v>2021</v>
      </c>
      <c r="E9" s="40" t="s">
        <v>415</v>
      </c>
      <c r="F9" s="54"/>
      <c r="I9" s="58" t="str">
        <f>B86</f>
        <v>智学苑</v>
      </c>
      <c r="J9" s="59">
        <f>F86</f>
        <v>90.0851205896942</v>
      </c>
    </row>
    <row r="10" spans="1:10">
      <c r="A10" s="40" t="s">
        <v>958</v>
      </c>
      <c r="B10" s="40" t="s">
        <v>959</v>
      </c>
      <c r="C10" s="40">
        <v>66.192390968141</v>
      </c>
      <c r="D10" s="53">
        <v>2021</v>
      </c>
      <c r="E10" s="40" t="s">
        <v>416</v>
      </c>
      <c r="F10" s="54"/>
      <c r="I10" s="58" t="str">
        <f>B99</f>
        <v>铭科苑</v>
      </c>
      <c r="J10" s="59">
        <f>F99</f>
        <v>100.792760413597</v>
      </c>
    </row>
    <row r="11" spans="1:10">
      <c r="A11" s="40" t="s">
        <v>958</v>
      </c>
      <c r="B11" s="40" t="s">
        <v>959</v>
      </c>
      <c r="C11" s="40">
        <v>65.1944911496059</v>
      </c>
      <c r="D11" s="53">
        <v>2021</v>
      </c>
      <c r="E11" s="40" t="s">
        <v>417</v>
      </c>
      <c r="F11" s="54"/>
      <c r="I11" s="56" t="str">
        <f>B113</f>
        <v>当代城市家园</v>
      </c>
      <c r="J11" s="57">
        <f>F113</f>
        <v>103.201807617081</v>
      </c>
    </row>
    <row r="12" spans="1:10">
      <c r="A12" s="40" t="s">
        <v>958</v>
      </c>
      <c r="B12" s="40" t="s">
        <v>959</v>
      </c>
      <c r="C12" s="40">
        <v>78.0693198639108</v>
      </c>
      <c r="D12" s="53">
        <v>2021</v>
      </c>
      <c r="E12" s="40" t="s">
        <v>418</v>
      </c>
      <c r="F12" s="54"/>
      <c r="I12" s="56" t="str">
        <f>B127</f>
        <v>安宁佳园</v>
      </c>
      <c r="J12" s="57">
        <f>F127</f>
        <v>111.088543259296</v>
      </c>
    </row>
    <row r="13" spans="1:10">
      <c r="A13" s="40" t="s">
        <v>958</v>
      </c>
      <c r="B13" s="40" t="s">
        <v>959</v>
      </c>
      <c r="C13" s="40">
        <v>77.2374745285902</v>
      </c>
      <c r="D13" s="53">
        <v>2021</v>
      </c>
      <c r="E13" s="40" t="s">
        <v>407</v>
      </c>
      <c r="F13" s="54"/>
      <c r="I13" s="56" t="str">
        <f>B141</f>
        <v>上林溪</v>
      </c>
      <c r="J13" s="57">
        <f>F141</f>
        <v>94.7459916272529</v>
      </c>
    </row>
    <row r="14" spans="1:10">
      <c r="A14" s="40" t="s">
        <v>958</v>
      </c>
      <c r="B14" s="40" t="s">
        <v>959</v>
      </c>
      <c r="C14" s="40">
        <v>83.6559520252066</v>
      </c>
      <c r="D14" s="53">
        <v>2021</v>
      </c>
      <c r="E14" s="40" t="s">
        <v>419</v>
      </c>
      <c r="F14" s="54"/>
      <c r="I14" s="60" t="str">
        <f>B156</f>
        <v>博雅德园</v>
      </c>
      <c r="J14" s="61">
        <f>F156</f>
        <v>86.1275813692958</v>
      </c>
    </row>
    <row r="15" spans="1:10">
      <c r="A15" s="40" t="s">
        <v>958</v>
      </c>
      <c r="B15" s="40" t="s">
        <v>960</v>
      </c>
      <c r="C15" s="40">
        <v>87.5978530732889</v>
      </c>
      <c r="D15" s="53">
        <v>2020</v>
      </c>
      <c r="E15" s="40" t="s">
        <v>419</v>
      </c>
      <c r="F15" s="40">
        <f>AVERAGE(C15:C27)</f>
        <v>82.8482057628159</v>
      </c>
      <c r="I15" s="56" t="str">
        <f>B168</f>
        <v>金隅美和园</v>
      </c>
      <c r="J15" s="57">
        <f>F168</f>
        <v>94.3182041187846</v>
      </c>
    </row>
    <row r="16" spans="1:10">
      <c r="A16" s="40" t="s">
        <v>958</v>
      </c>
      <c r="B16" s="40" t="s">
        <v>960</v>
      </c>
      <c r="C16" s="40">
        <v>83.1261196224699</v>
      </c>
      <c r="D16" s="53">
        <v>2020</v>
      </c>
      <c r="E16" s="40" t="s">
        <v>420</v>
      </c>
      <c r="I16" s="58" t="str">
        <f>B182</f>
        <v>怡美家园</v>
      </c>
      <c r="J16" s="59">
        <f>F182</f>
        <v>83.9235204999464</v>
      </c>
    </row>
    <row r="17" spans="1:10">
      <c r="A17" s="40" t="s">
        <v>958</v>
      </c>
      <c r="B17" s="40" t="s">
        <v>960</v>
      </c>
      <c r="C17" s="40">
        <v>86.2378099818509</v>
      </c>
      <c r="D17" s="53">
        <v>2020</v>
      </c>
      <c r="E17" s="40" t="s">
        <v>408</v>
      </c>
      <c r="I17" s="56" t="str">
        <f>B195</f>
        <v>清上园</v>
      </c>
      <c r="J17" s="57">
        <f>F195</f>
        <v>86.3581516296739</v>
      </c>
    </row>
    <row r="18" spans="1:10">
      <c r="A18" s="40" t="s">
        <v>958</v>
      </c>
      <c r="B18" s="40" t="s">
        <v>960</v>
      </c>
      <c r="C18" s="40">
        <v>85.962850252791</v>
      </c>
      <c r="D18" s="53">
        <v>2020</v>
      </c>
      <c r="E18" s="40" t="s">
        <v>411</v>
      </c>
      <c r="I18" s="56" t="str">
        <f>B208</f>
        <v>橡树湾</v>
      </c>
      <c r="J18" s="57">
        <f>F208</f>
        <v>107.292785112658</v>
      </c>
    </row>
    <row r="19" spans="1:10">
      <c r="A19" s="40" t="s">
        <v>958</v>
      </c>
      <c r="B19" s="40" t="s">
        <v>960</v>
      </c>
      <c r="C19" s="40">
        <v>75.4207115248198</v>
      </c>
      <c r="D19" s="53">
        <v>2020</v>
      </c>
      <c r="E19" s="40" t="s">
        <v>412</v>
      </c>
      <c r="I19" s="56" t="str">
        <f>B222</f>
        <v>上地佳园</v>
      </c>
      <c r="J19" s="57">
        <f>F222</f>
        <v>93.5154966572485</v>
      </c>
    </row>
    <row r="20" spans="1:10">
      <c r="A20" s="40" t="s">
        <v>958</v>
      </c>
      <c r="B20" s="40" t="s">
        <v>960</v>
      </c>
      <c r="C20" s="40">
        <v>78.5881109937162</v>
      </c>
      <c r="D20" s="53">
        <v>2020</v>
      </c>
      <c r="E20" s="40" t="s">
        <v>413</v>
      </c>
      <c r="I20" s="56" t="str">
        <f>B235</f>
        <v>上地东里</v>
      </c>
      <c r="J20" s="57">
        <f>F235</f>
        <v>113.295515640594</v>
      </c>
    </row>
    <row r="21" spans="1:10">
      <c r="A21" s="40" t="s">
        <v>958</v>
      </c>
      <c r="B21" s="40" t="s">
        <v>960</v>
      </c>
      <c r="C21" s="40">
        <v>83.2134041591584</v>
      </c>
      <c r="D21" s="53">
        <v>2020</v>
      </c>
      <c r="E21" s="40" t="s">
        <v>414</v>
      </c>
      <c r="I21" s="56" t="str">
        <f>B249</f>
        <v>燕清源</v>
      </c>
      <c r="J21" s="57">
        <f>F249</f>
        <v>91.6657393150264</v>
      </c>
    </row>
    <row r="22" spans="1:10">
      <c r="A22" s="40" t="s">
        <v>958</v>
      </c>
      <c r="B22" s="40" t="s">
        <v>960</v>
      </c>
      <c r="C22" s="40">
        <v>78.3202807163397</v>
      </c>
      <c r="D22" s="53">
        <v>2021</v>
      </c>
      <c r="E22" s="40" t="s">
        <v>415</v>
      </c>
      <c r="I22" s="56" t="str">
        <f>B262</f>
        <v>国瑞熙墅</v>
      </c>
      <c r="J22" s="57">
        <f>F262</f>
        <v>46.2444458168164</v>
      </c>
    </row>
    <row r="23" spans="1:10">
      <c r="A23" s="40" t="s">
        <v>958</v>
      </c>
      <c r="B23" s="40" t="s">
        <v>960</v>
      </c>
      <c r="C23" s="40">
        <v>93.6773751472004</v>
      </c>
      <c r="D23" s="53">
        <v>2021</v>
      </c>
      <c r="E23" s="40" t="s">
        <v>416</v>
      </c>
      <c r="I23" s="56" t="str">
        <f>B276</f>
        <v>金色漫香苑</v>
      </c>
      <c r="J23" s="57">
        <f>F276</f>
        <v>51.4118556239588</v>
      </c>
    </row>
    <row r="24" spans="1:10">
      <c r="A24" s="40" t="s">
        <v>958</v>
      </c>
      <c r="B24" s="40" t="s">
        <v>960</v>
      </c>
      <c r="C24" s="40">
        <v>78.8940414318408</v>
      </c>
      <c r="D24" s="53">
        <v>2021</v>
      </c>
      <c r="E24" s="40" t="s">
        <v>417</v>
      </c>
      <c r="I24" s="56" t="str">
        <f>B289</f>
        <v>望都新地</v>
      </c>
      <c r="J24" s="57">
        <f>F289</f>
        <v>45.7710461881303</v>
      </c>
    </row>
    <row r="25" spans="1:10">
      <c r="A25" s="40" t="s">
        <v>958</v>
      </c>
      <c r="B25" s="40" t="s">
        <v>960</v>
      </c>
      <c r="C25" s="40">
        <v>76.3392137535442</v>
      </c>
      <c r="D25" s="53">
        <v>2021</v>
      </c>
      <c r="E25" s="40" t="s">
        <v>418</v>
      </c>
      <c r="I25" s="56" t="str">
        <f>B302</f>
        <v>名佳花园四区</v>
      </c>
      <c r="J25" s="57">
        <f>F302</f>
        <v>52.6742456269843</v>
      </c>
    </row>
    <row r="26" spans="1:5">
      <c r="A26" s="40" t="s">
        <v>958</v>
      </c>
      <c r="B26" s="40" t="s">
        <v>960</v>
      </c>
      <c r="C26" s="40">
        <v>78.7012423509287</v>
      </c>
      <c r="D26" s="53">
        <v>2021</v>
      </c>
      <c r="E26" s="40" t="s">
        <v>407</v>
      </c>
    </row>
    <row r="27" spans="1:5">
      <c r="A27" s="40" t="s">
        <v>958</v>
      </c>
      <c r="B27" s="40" t="s">
        <v>960</v>
      </c>
      <c r="C27" s="40">
        <v>90.9476619086583</v>
      </c>
      <c r="D27" s="53">
        <v>2021</v>
      </c>
      <c r="E27" s="40" t="s">
        <v>419</v>
      </c>
    </row>
    <row r="28" spans="1:6">
      <c r="A28" s="40" t="s">
        <v>958</v>
      </c>
      <c r="B28" s="40" t="s">
        <v>961</v>
      </c>
      <c r="C28" s="40">
        <v>68.0982921380701</v>
      </c>
      <c r="D28" s="53">
        <v>2020</v>
      </c>
      <c r="E28" s="40" t="s">
        <v>419</v>
      </c>
      <c r="F28" s="40">
        <f>AVERAGE(C28:C39)</f>
        <v>72.7464408856515</v>
      </c>
    </row>
    <row r="29" spans="1:5">
      <c r="A29" s="40" t="s">
        <v>958</v>
      </c>
      <c r="B29" s="40" t="s">
        <v>961</v>
      </c>
      <c r="C29" s="40">
        <v>74.970406418519</v>
      </c>
      <c r="D29" s="53">
        <v>2020</v>
      </c>
      <c r="E29" s="40" t="s">
        <v>420</v>
      </c>
    </row>
    <row r="30" spans="1:5">
      <c r="A30" s="40" t="s">
        <v>958</v>
      </c>
      <c r="B30" s="40" t="s">
        <v>961</v>
      </c>
      <c r="C30" s="40">
        <v>84.4346549192364</v>
      </c>
      <c r="D30" s="53">
        <v>2020</v>
      </c>
      <c r="E30" s="40" t="s">
        <v>408</v>
      </c>
    </row>
    <row r="31" spans="1:5">
      <c r="A31" s="40" t="s">
        <v>958</v>
      </c>
      <c r="B31" s="40" t="s">
        <v>961</v>
      </c>
      <c r="C31" s="40">
        <v>66.5885689623281</v>
      </c>
      <c r="D31" s="53">
        <v>2020</v>
      </c>
      <c r="E31" s="40" t="s">
        <v>411</v>
      </c>
    </row>
    <row r="32" spans="1:5">
      <c r="A32" s="40" t="s">
        <v>958</v>
      </c>
      <c r="B32" s="40" t="s">
        <v>961</v>
      </c>
      <c r="C32" s="40">
        <v>86.5724381625441</v>
      </c>
      <c r="D32" s="53">
        <v>2020</v>
      </c>
      <c r="E32" s="40" t="s">
        <v>413</v>
      </c>
    </row>
    <row r="33" spans="1:5">
      <c r="A33" s="40" t="s">
        <v>958</v>
      </c>
      <c r="B33" s="40" t="s">
        <v>961</v>
      </c>
      <c r="C33" s="40">
        <v>77.3876863781981</v>
      </c>
      <c r="D33" s="53">
        <v>2020</v>
      </c>
      <c r="E33" s="40" t="s">
        <v>414</v>
      </c>
    </row>
    <row r="34" spans="1:5">
      <c r="A34" s="40" t="s">
        <v>958</v>
      </c>
      <c r="B34" s="40" t="s">
        <v>961</v>
      </c>
      <c r="C34" s="40">
        <v>62.9590766002098</v>
      </c>
      <c r="D34" s="53">
        <v>2021</v>
      </c>
      <c r="E34" s="40" t="s">
        <v>415</v>
      </c>
    </row>
    <row r="35" spans="1:5">
      <c r="A35" s="40" t="s">
        <v>958</v>
      </c>
      <c r="B35" s="40" t="s">
        <v>961</v>
      </c>
      <c r="C35" s="40">
        <v>65.4651879235982</v>
      </c>
      <c r="D35" s="53">
        <v>2021</v>
      </c>
      <c r="E35" s="40" t="s">
        <v>416</v>
      </c>
    </row>
    <row r="36" spans="1:5">
      <c r="A36" s="40" t="s">
        <v>958</v>
      </c>
      <c r="B36" s="40" t="s">
        <v>961</v>
      </c>
      <c r="C36" s="40">
        <v>73.2758620689655</v>
      </c>
      <c r="D36" s="53">
        <v>2021</v>
      </c>
      <c r="E36" s="40" t="s">
        <v>417</v>
      </c>
    </row>
    <row r="37" spans="1:5">
      <c r="A37" s="40" t="s">
        <v>958</v>
      </c>
      <c r="B37" s="40" t="s">
        <v>961</v>
      </c>
      <c r="C37" s="40">
        <v>70.8012101102761</v>
      </c>
      <c r="D37" s="53">
        <v>2021</v>
      </c>
      <c r="E37" s="40" t="s">
        <v>418</v>
      </c>
    </row>
    <row r="38" spans="1:5">
      <c r="A38" s="40" t="s">
        <v>958</v>
      </c>
      <c r="B38" s="40" t="s">
        <v>961</v>
      </c>
      <c r="C38" s="40">
        <v>71.4044530955171</v>
      </c>
      <c r="D38" s="53">
        <v>2021</v>
      </c>
      <c r="E38" s="40" t="s">
        <v>407</v>
      </c>
    </row>
    <row r="39" spans="1:5">
      <c r="A39" s="40" t="s">
        <v>958</v>
      </c>
      <c r="B39" s="40" t="s">
        <v>961</v>
      </c>
      <c r="C39" s="40">
        <v>70.999453850355</v>
      </c>
      <c r="D39" s="53">
        <v>2021</v>
      </c>
      <c r="E39" s="40" t="s">
        <v>419</v>
      </c>
    </row>
    <row r="40" spans="1:6">
      <c r="A40" s="40" t="s">
        <v>958</v>
      </c>
      <c r="B40" s="40" t="s">
        <v>962</v>
      </c>
      <c r="C40" s="40">
        <v>85.995181763583</v>
      </c>
      <c r="D40" s="53">
        <v>2020</v>
      </c>
      <c r="E40" s="40" t="s">
        <v>419</v>
      </c>
      <c r="F40" s="40">
        <f>AVERAGE(C40:C51)</f>
        <v>83.369516564934</v>
      </c>
    </row>
    <row r="41" spans="1:5">
      <c r="A41" s="40" t="s">
        <v>958</v>
      </c>
      <c r="B41" s="40" t="s">
        <v>962</v>
      </c>
      <c r="C41" s="40">
        <v>82.5839281752326</v>
      </c>
      <c r="D41" s="53">
        <v>2020</v>
      </c>
      <c r="E41" s="40" t="s">
        <v>420</v>
      </c>
    </row>
    <row r="42" spans="1:5">
      <c r="A42" s="40" t="s">
        <v>958</v>
      </c>
      <c r="B42" s="40" t="s">
        <v>962</v>
      </c>
      <c r="C42" s="40">
        <v>85.4235397089922</v>
      </c>
      <c r="D42" s="53">
        <v>2020</v>
      </c>
      <c r="E42" s="40" t="s">
        <v>408</v>
      </c>
    </row>
    <row r="43" spans="1:5">
      <c r="A43" s="40" t="s">
        <v>958</v>
      </c>
      <c r="B43" s="40" t="s">
        <v>962</v>
      </c>
      <c r="C43" s="40">
        <v>82.8085504885993</v>
      </c>
      <c r="D43" s="53">
        <v>2020</v>
      </c>
      <c r="E43" s="40" t="s">
        <v>411</v>
      </c>
    </row>
    <row r="44" spans="1:5">
      <c r="A44" s="40" t="s">
        <v>958</v>
      </c>
      <c r="B44" s="40" t="s">
        <v>962</v>
      </c>
      <c r="C44" s="40">
        <v>92.4653968345114</v>
      </c>
      <c r="D44" s="53">
        <v>2020</v>
      </c>
      <c r="E44" s="40" t="s">
        <v>412</v>
      </c>
    </row>
    <row r="45" spans="1:5">
      <c r="A45" s="40" t="s">
        <v>958</v>
      </c>
      <c r="B45" s="40" t="s">
        <v>962</v>
      </c>
      <c r="C45" s="40">
        <v>66.0969872832179</v>
      </c>
      <c r="D45" s="53">
        <v>2020</v>
      </c>
      <c r="E45" s="40" t="s">
        <v>413</v>
      </c>
    </row>
    <row r="46" spans="1:5">
      <c r="A46" s="40" t="s">
        <v>958</v>
      </c>
      <c r="B46" s="40" t="s">
        <v>962</v>
      </c>
      <c r="C46" s="40">
        <v>79.2741139684027</v>
      </c>
      <c r="D46" s="53">
        <v>2020</v>
      </c>
      <c r="E46" s="40" t="s">
        <v>414</v>
      </c>
    </row>
    <row r="47" spans="1:5">
      <c r="A47" s="40" t="s">
        <v>958</v>
      </c>
      <c r="B47" s="40" t="s">
        <v>962</v>
      </c>
      <c r="C47" s="40">
        <v>77.926289216759</v>
      </c>
      <c r="D47" s="53">
        <v>2021</v>
      </c>
      <c r="E47" s="40" t="s">
        <v>415</v>
      </c>
    </row>
    <row r="48" spans="1:5">
      <c r="A48" s="40" t="s">
        <v>958</v>
      </c>
      <c r="B48" s="40" t="s">
        <v>962</v>
      </c>
      <c r="C48" s="40">
        <v>117.672743150311</v>
      </c>
      <c r="D48" s="53">
        <v>2021</v>
      </c>
      <c r="E48" s="40" t="s">
        <v>416</v>
      </c>
    </row>
    <row r="49" spans="1:5">
      <c r="A49" s="40" t="s">
        <v>958</v>
      </c>
      <c r="B49" s="40" t="s">
        <v>962</v>
      </c>
      <c r="C49" s="40">
        <v>81.8544248229536</v>
      </c>
      <c r="D49" s="53">
        <v>2021</v>
      </c>
      <c r="E49" s="40" t="s">
        <v>417</v>
      </c>
    </row>
    <row r="50" spans="1:5">
      <c r="A50" s="40" t="s">
        <v>958</v>
      </c>
      <c r="B50" s="40" t="s">
        <v>962</v>
      </c>
      <c r="C50" s="40">
        <v>70.842017626674</v>
      </c>
      <c r="D50" s="53">
        <v>2021</v>
      </c>
      <c r="E50" s="40" t="s">
        <v>418</v>
      </c>
    </row>
    <row r="51" spans="1:5">
      <c r="A51" s="40" t="s">
        <v>958</v>
      </c>
      <c r="B51" s="40" t="s">
        <v>962</v>
      </c>
      <c r="C51" s="40">
        <v>77.4910257399716</v>
      </c>
      <c r="D51" s="53">
        <v>2021</v>
      </c>
      <c r="E51" s="40" t="s">
        <v>407</v>
      </c>
    </row>
    <row r="52" spans="1:6">
      <c r="A52" s="40" t="s">
        <v>958</v>
      </c>
      <c r="B52" s="40" t="s">
        <v>963</v>
      </c>
      <c r="C52" s="40">
        <v>62.8403851825652</v>
      </c>
      <c r="D52" s="53">
        <v>2020</v>
      </c>
      <c r="E52" s="40" t="s">
        <v>419</v>
      </c>
      <c r="F52" s="40">
        <f>AVERAGE(C52:C60)</f>
        <v>61.3901868669495</v>
      </c>
    </row>
    <row r="53" spans="1:5">
      <c r="A53" s="40" t="s">
        <v>958</v>
      </c>
      <c r="B53" s="40" t="s">
        <v>963</v>
      </c>
      <c r="C53" s="40">
        <v>64.3405097748082</v>
      </c>
      <c r="D53" s="53">
        <v>2020</v>
      </c>
      <c r="E53" s="40" t="s">
        <v>420</v>
      </c>
    </row>
    <row r="54" spans="1:5">
      <c r="A54" s="40" t="s">
        <v>958</v>
      </c>
      <c r="B54" s="40" t="s">
        <v>963</v>
      </c>
      <c r="C54" s="40">
        <v>65.4851684263449</v>
      </c>
      <c r="D54" s="53">
        <v>2020</v>
      </c>
      <c r="E54" s="40" t="s">
        <v>408</v>
      </c>
    </row>
    <row r="55" spans="1:5">
      <c r="A55" s="40" t="s">
        <v>958</v>
      </c>
      <c r="B55" s="40" t="s">
        <v>963</v>
      </c>
      <c r="C55" s="40">
        <v>65.035614741406</v>
      </c>
      <c r="D55" s="53">
        <v>2020</v>
      </c>
      <c r="E55" s="40" t="s">
        <v>412</v>
      </c>
    </row>
    <row r="56" spans="1:5">
      <c r="A56" s="40" t="s">
        <v>958</v>
      </c>
      <c r="B56" s="40" t="s">
        <v>963</v>
      </c>
      <c r="C56" s="40">
        <v>56.636889131297</v>
      </c>
      <c r="D56" s="53">
        <v>2021</v>
      </c>
      <c r="E56" s="40" t="s">
        <v>415</v>
      </c>
    </row>
    <row r="57" spans="1:5">
      <c r="A57" s="40" t="s">
        <v>958</v>
      </c>
      <c r="B57" s="40" t="s">
        <v>963</v>
      </c>
      <c r="C57" s="40">
        <v>64.7903023547443</v>
      </c>
      <c r="D57" s="53">
        <v>2021</v>
      </c>
      <c r="E57" s="40" t="s">
        <v>417</v>
      </c>
    </row>
    <row r="58" spans="1:5">
      <c r="A58" s="40" t="s">
        <v>958</v>
      </c>
      <c r="B58" s="40" t="s">
        <v>963</v>
      </c>
      <c r="C58" s="40">
        <v>61.7524700988039</v>
      </c>
      <c r="D58" s="53">
        <v>2021</v>
      </c>
      <c r="E58" s="40" t="s">
        <v>418</v>
      </c>
    </row>
    <row r="59" spans="1:5">
      <c r="A59" s="40" t="s">
        <v>958</v>
      </c>
      <c r="B59" s="40" t="s">
        <v>963</v>
      </c>
      <c r="C59" s="40">
        <v>63.6721964742062</v>
      </c>
      <c r="D59" s="53">
        <v>2021</v>
      </c>
      <c r="E59" s="40" t="s">
        <v>407</v>
      </c>
    </row>
    <row r="60" spans="1:5">
      <c r="A60" s="40" t="s">
        <v>958</v>
      </c>
      <c r="B60" s="40" t="s">
        <v>963</v>
      </c>
      <c r="C60" s="40">
        <v>47.9581456183694</v>
      </c>
      <c r="D60" s="53">
        <v>2021</v>
      </c>
      <c r="E60" s="40" t="s">
        <v>419</v>
      </c>
    </row>
    <row r="61" spans="1:6">
      <c r="A61" s="40" t="s">
        <v>958</v>
      </c>
      <c r="B61" s="40" t="s">
        <v>964</v>
      </c>
      <c r="C61" s="40">
        <v>89.469186401216</v>
      </c>
      <c r="D61" s="53">
        <v>2020</v>
      </c>
      <c r="E61" s="40" t="s">
        <v>419</v>
      </c>
      <c r="F61" s="40">
        <f>AVERAGE(C61:C73)</f>
        <v>98.5619773673212</v>
      </c>
    </row>
    <row r="62" spans="1:5">
      <c r="A62" s="40" t="s">
        <v>958</v>
      </c>
      <c r="B62" s="40" t="s">
        <v>964</v>
      </c>
      <c r="C62" s="40">
        <v>89.5292550896746</v>
      </c>
      <c r="D62" s="53">
        <v>2020</v>
      </c>
      <c r="E62" s="40" t="s">
        <v>420</v>
      </c>
    </row>
    <row r="63" spans="1:5">
      <c r="A63" s="40" t="s">
        <v>958</v>
      </c>
      <c r="B63" s="40" t="s">
        <v>964</v>
      </c>
      <c r="C63" s="40">
        <v>97.3964237291664</v>
      </c>
      <c r="D63" s="53">
        <v>2020</v>
      </c>
      <c r="E63" s="40" t="s">
        <v>408</v>
      </c>
    </row>
    <row r="64" spans="1:5">
      <c r="A64" s="40" t="s">
        <v>958</v>
      </c>
      <c r="B64" s="40" t="s">
        <v>964</v>
      </c>
      <c r="C64" s="40">
        <v>96.4613381783632</v>
      </c>
      <c r="D64" s="53">
        <v>2020</v>
      </c>
      <c r="E64" s="40" t="s">
        <v>411</v>
      </c>
    </row>
    <row r="65" spans="1:5">
      <c r="A65" s="40" t="s">
        <v>958</v>
      </c>
      <c r="B65" s="40" t="s">
        <v>964</v>
      </c>
      <c r="C65" s="40">
        <v>97.7162006962422</v>
      </c>
      <c r="D65" s="53">
        <v>2020</v>
      </c>
      <c r="E65" s="40" t="s">
        <v>412</v>
      </c>
    </row>
    <row r="66" spans="1:5">
      <c r="A66" s="40" t="s">
        <v>958</v>
      </c>
      <c r="B66" s="40" t="s">
        <v>964</v>
      </c>
      <c r="C66" s="40">
        <v>102.277500350025</v>
      </c>
      <c r="D66" s="53">
        <v>2020</v>
      </c>
      <c r="E66" s="40" t="s">
        <v>413</v>
      </c>
    </row>
    <row r="67" spans="1:5">
      <c r="A67" s="40" t="s">
        <v>958</v>
      </c>
      <c r="B67" s="40" t="s">
        <v>964</v>
      </c>
      <c r="C67" s="40">
        <v>109.424016445499</v>
      </c>
      <c r="D67" s="53">
        <v>2020</v>
      </c>
      <c r="E67" s="40" t="s">
        <v>414</v>
      </c>
    </row>
    <row r="68" spans="1:5">
      <c r="A68" s="40" t="s">
        <v>958</v>
      </c>
      <c r="B68" s="40" t="s">
        <v>964</v>
      </c>
      <c r="C68" s="40">
        <v>88.7692948415366</v>
      </c>
      <c r="D68" s="53">
        <v>2021</v>
      </c>
      <c r="E68" s="40" t="s">
        <v>415</v>
      </c>
    </row>
    <row r="69" spans="1:5">
      <c r="A69" s="40" t="s">
        <v>958</v>
      </c>
      <c r="B69" s="40" t="s">
        <v>964</v>
      </c>
      <c r="C69" s="40">
        <v>94.5505091881556</v>
      </c>
      <c r="D69" s="53">
        <v>2021</v>
      </c>
      <c r="E69" s="40" t="s">
        <v>416</v>
      </c>
    </row>
    <row r="70" spans="1:5">
      <c r="A70" s="40" t="s">
        <v>958</v>
      </c>
      <c r="B70" s="40" t="s">
        <v>964</v>
      </c>
      <c r="C70" s="40">
        <v>94.1347301655175</v>
      </c>
      <c r="D70" s="53">
        <v>2021</v>
      </c>
      <c r="E70" s="40" t="s">
        <v>417</v>
      </c>
    </row>
    <row r="71" spans="1:5">
      <c r="A71" s="40" t="s">
        <v>958</v>
      </c>
      <c r="B71" s="40" t="s">
        <v>964</v>
      </c>
      <c r="C71" s="40">
        <v>123.133213040878</v>
      </c>
      <c r="D71" s="53">
        <v>2021</v>
      </c>
      <c r="E71" s="40" t="s">
        <v>418</v>
      </c>
    </row>
    <row r="72" spans="1:5">
      <c r="A72" s="40" t="s">
        <v>958</v>
      </c>
      <c r="B72" s="40" t="s">
        <v>964</v>
      </c>
      <c r="C72" s="40">
        <v>98.8163309027699</v>
      </c>
      <c r="D72" s="53">
        <v>2021</v>
      </c>
      <c r="E72" s="40" t="s">
        <v>407</v>
      </c>
    </row>
    <row r="73" spans="1:5">
      <c r="A73" s="40" t="s">
        <v>958</v>
      </c>
      <c r="B73" s="40" t="s">
        <v>964</v>
      </c>
      <c r="C73" s="40">
        <v>99.6277067461315</v>
      </c>
      <c r="D73" s="53">
        <v>2021</v>
      </c>
      <c r="E73" s="40" t="s">
        <v>419</v>
      </c>
    </row>
    <row r="74" spans="1:6">
      <c r="A74" s="40" t="s">
        <v>958</v>
      </c>
      <c r="B74" s="40" t="s">
        <v>965</v>
      </c>
      <c r="C74" s="40">
        <v>76.1209593326381</v>
      </c>
      <c r="D74" s="53">
        <v>2020</v>
      </c>
      <c r="E74" s="40" t="s">
        <v>419</v>
      </c>
      <c r="F74" s="40">
        <f>AVERAGE(C74:C85)</f>
        <v>92.5324283074349</v>
      </c>
    </row>
    <row r="75" spans="1:5">
      <c r="A75" s="40" t="s">
        <v>958</v>
      </c>
      <c r="B75" s="40" t="s">
        <v>965</v>
      </c>
      <c r="C75" s="40">
        <v>85.7142857142857</v>
      </c>
      <c r="D75" s="53">
        <v>2020</v>
      </c>
      <c r="E75" s="40" t="s">
        <v>420</v>
      </c>
    </row>
    <row r="76" spans="1:5">
      <c r="A76" s="40" t="s">
        <v>958</v>
      </c>
      <c r="B76" s="40" t="s">
        <v>965</v>
      </c>
      <c r="C76" s="40">
        <v>100.279542586809</v>
      </c>
      <c r="D76" s="53">
        <v>2020</v>
      </c>
      <c r="E76" s="40" t="s">
        <v>408</v>
      </c>
    </row>
    <row r="77" spans="1:5">
      <c r="A77" s="40" t="s">
        <v>958</v>
      </c>
      <c r="B77" s="40" t="s">
        <v>965</v>
      </c>
      <c r="C77" s="40">
        <v>93.4027959363039</v>
      </c>
      <c r="D77" s="53">
        <v>2020</v>
      </c>
      <c r="E77" s="40" t="s">
        <v>411</v>
      </c>
    </row>
    <row r="78" spans="1:5">
      <c r="A78" s="40" t="s">
        <v>958</v>
      </c>
      <c r="B78" s="40" t="s">
        <v>965</v>
      </c>
      <c r="C78" s="40">
        <v>96.7392647812578</v>
      </c>
      <c r="D78" s="53">
        <v>2020</v>
      </c>
      <c r="E78" s="40" t="s">
        <v>412</v>
      </c>
    </row>
    <row r="79" spans="1:5">
      <c r="A79" s="40" t="s">
        <v>958</v>
      </c>
      <c r="B79" s="40" t="s">
        <v>965</v>
      </c>
      <c r="C79" s="40">
        <v>90.1480461836671</v>
      </c>
      <c r="D79" s="53">
        <v>2020</v>
      </c>
      <c r="E79" s="40" t="s">
        <v>413</v>
      </c>
    </row>
    <row r="80" spans="1:5">
      <c r="A80" s="40" t="s">
        <v>958</v>
      </c>
      <c r="B80" s="40" t="s">
        <v>965</v>
      </c>
      <c r="C80" s="40">
        <v>107.398526081673</v>
      </c>
      <c r="D80" s="53">
        <v>2020</v>
      </c>
      <c r="E80" s="40" t="s">
        <v>414</v>
      </c>
    </row>
    <row r="81" spans="1:5">
      <c r="A81" s="40" t="s">
        <v>958</v>
      </c>
      <c r="B81" s="40" t="s">
        <v>965</v>
      </c>
      <c r="C81" s="40">
        <v>104.665530620607</v>
      </c>
      <c r="D81" s="53">
        <v>2021</v>
      </c>
      <c r="E81" s="40" t="s">
        <v>415</v>
      </c>
    </row>
    <row r="82" spans="1:5">
      <c r="A82" s="40" t="s">
        <v>958</v>
      </c>
      <c r="B82" s="40" t="s">
        <v>965</v>
      </c>
      <c r="C82" s="40">
        <v>87.89410280766</v>
      </c>
      <c r="D82" s="53">
        <v>2021</v>
      </c>
      <c r="E82" s="40" t="s">
        <v>416</v>
      </c>
    </row>
    <row r="83" spans="1:5">
      <c r="A83" s="40" t="s">
        <v>958</v>
      </c>
      <c r="B83" s="40" t="s">
        <v>965</v>
      </c>
      <c r="C83" s="40">
        <v>88.1145184572486</v>
      </c>
      <c r="D83" s="53">
        <v>2021</v>
      </c>
      <c r="E83" s="40" t="s">
        <v>417</v>
      </c>
    </row>
    <row r="84" spans="1:5">
      <c r="A84" s="40" t="s">
        <v>958</v>
      </c>
      <c r="B84" s="40" t="s">
        <v>965</v>
      </c>
      <c r="C84" s="40">
        <v>90.469057843573</v>
      </c>
      <c r="D84" s="53">
        <v>2021</v>
      </c>
      <c r="E84" s="40" t="s">
        <v>407</v>
      </c>
    </row>
    <row r="85" spans="1:5">
      <c r="A85" s="40" t="s">
        <v>958</v>
      </c>
      <c r="B85" s="40" t="s">
        <v>965</v>
      </c>
      <c r="C85" s="40">
        <v>89.4425093434955</v>
      </c>
      <c r="D85" s="53">
        <v>2021</v>
      </c>
      <c r="E85" s="40" t="s">
        <v>419</v>
      </c>
    </row>
    <row r="86" spans="1:6">
      <c r="A86" s="40" t="s">
        <v>958</v>
      </c>
      <c r="B86" s="40" t="s">
        <v>966</v>
      </c>
      <c r="C86" s="40">
        <v>81.3665289237978</v>
      </c>
      <c r="D86" s="53">
        <v>2020</v>
      </c>
      <c r="E86" s="40" t="s">
        <v>419</v>
      </c>
      <c r="F86" s="40">
        <f>AVERAGE(C86:C98)</f>
        <v>90.0851205896942</v>
      </c>
    </row>
    <row r="87" spans="1:5">
      <c r="A87" s="40" t="s">
        <v>958</v>
      </c>
      <c r="B87" s="40" t="s">
        <v>966</v>
      </c>
      <c r="C87" s="40">
        <v>93.82815378271</v>
      </c>
      <c r="D87" s="53">
        <v>2020</v>
      </c>
      <c r="E87" s="40" t="s">
        <v>420</v>
      </c>
    </row>
    <row r="88" spans="1:5">
      <c r="A88" s="40" t="s">
        <v>958</v>
      </c>
      <c r="B88" s="40" t="s">
        <v>966</v>
      </c>
      <c r="C88" s="40">
        <v>88.8577355314109</v>
      </c>
      <c r="D88" s="53">
        <v>2020</v>
      </c>
      <c r="E88" s="40" t="s">
        <v>408</v>
      </c>
    </row>
    <row r="89" spans="1:5">
      <c r="A89" s="40" t="s">
        <v>958</v>
      </c>
      <c r="B89" s="40" t="s">
        <v>966</v>
      </c>
      <c r="C89" s="40">
        <v>94.3803937728696</v>
      </c>
      <c r="D89" s="53">
        <v>2020</v>
      </c>
      <c r="E89" s="40" t="s">
        <v>411</v>
      </c>
    </row>
    <row r="90" spans="1:5">
      <c r="A90" s="40" t="s">
        <v>958</v>
      </c>
      <c r="B90" s="40" t="s">
        <v>966</v>
      </c>
      <c r="C90" s="40">
        <v>81.0873099897332</v>
      </c>
      <c r="D90" s="53">
        <v>2020</v>
      </c>
      <c r="E90" s="40" t="s">
        <v>412</v>
      </c>
    </row>
    <row r="91" spans="1:5">
      <c r="A91" s="40" t="s">
        <v>958</v>
      </c>
      <c r="B91" s="40" t="s">
        <v>966</v>
      </c>
      <c r="C91" s="40">
        <v>87.0089468734174</v>
      </c>
      <c r="D91" s="53">
        <v>2020</v>
      </c>
      <c r="E91" s="40" t="s">
        <v>413</v>
      </c>
    </row>
    <row r="92" spans="1:5">
      <c r="A92" s="40" t="s">
        <v>958</v>
      </c>
      <c r="B92" s="40" t="s">
        <v>966</v>
      </c>
      <c r="C92" s="40">
        <v>88.5670312947072</v>
      </c>
      <c r="D92" s="53">
        <v>2020</v>
      </c>
      <c r="E92" s="40" t="s">
        <v>414</v>
      </c>
    </row>
    <row r="93" spans="1:5">
      <c r="A93" s="40" t="s">
        <v>958</v>
      </c>
      <c r="B93" s="40" t="s">
        <v>966</v>
      </c>
      <c r="C93" s="40">
        <v>79.1110028189814</v>
      </c>
      <c r="D93" s="53">
        <v>2021</v>
      </c>
      <c r="E93" s="40" t="s">
        <v>415</v>
      </c>
    </row>
    <row r="94" spans="1:5">
      <c r="A94" s="40" t="s">
        <v>958</v>
      </c>
      <c r="B94" s="40" t="s">
        <v>966</v>
      </c>
      <c r="C94" s="40">
        <v>91.5816358923756</v>
      </c>
      <c r="D94" s="53">
        <v>2021</v>
      </c>
      <c r="E94" s="40" t="s">
        <v>416</v>
      </c>
    </row>
    <row r="95" spans="1:5">
      <c r="A95" s="40" t="s">
        <v>958</v>
      </c>
      <c r="B95" s="40" t="s">
        <v>966</v>
      </c>
      <c r="C95" s="40">
        <v>85.1069708719134</v>
      </c>
      <c r="D95" s="53">
        <v>2021</v>
      </c>
      <c r="E95" s="40" t="s">
        <v>417</v>
      </c>
    </row>
    <row r="96" spans="1:5">
      <c r="A96" s="40" t="s">
        <v>958</v>
      </c>
      <c r="B96" s="40" t="s">
        <v>966</v>
      </c>
      <c r="C96" s="40">
        <v>91.1269742740878</v>
      </c>
      <c r="D96" s="53">
        <v>2021</v>
      </c>
      <c r="E96" s="40" t="s">
        <v>418</v>
      </c>
    </row>
    <row r="97" spans="1:5">
      <c r="A97" s="40" t="s">
        <v>958</v>
      </c>
      <c r="B97" s="40" t="s">
        <v>966</v>
      </c>
      <c r="C97" s="40">
        <v>110.346051879809</v>
      </c>
      <c r="D97" s="53">
        <v>2021</v>
      </c>
      <c r="E97" s="40" t="s">
        <v>407</v>
      </c>
    </row>
    <row r="98" spans="1:5">
      <c r="A98" s="40" t="s">
        <v>958</v>
      </c>
      <c r="B98" s="40" t="s">
        <v>966</v>
      </c>
      <c r="C98" s="40">
        <v>98.7378317602112</v>
      </c>
      <c r="D98" s="53">
        <v>2021</v>
      </c>
      <c r="E98" s="40" t="s">
        <v>419</v>
      </c>
    </row>
    <row r="99" spans="1:6">
      <c r="A99" s="40" t="s">
        <v>958</v>
      </c>
      <c r="B99" s="40" t="s">
        <v>967</v>
      </c>
      <c r="C99" s="40">
        <v>98.2142857142857</v>
      </c>
      <c r="D99" s="53">
        <v>2020</v>
      </c>
      <c r="E99" s="40" t="s">
        <v>407</v>
      </c>
      <c r="F99" s="40">
        <f>AVERAGE(C99:C112)</f>
        <v>100.792760413597</v>
      </c>
    </row>
    <row r="100" spans="1:5">
      <c r="A100" s="40" t="s">
        <v>958</v>
      </c>
      <c r="B100" s="40" t="s">
        <v>967</v>
      </c>
      <c r="C100" s="40">
        <v>92.2938224312859</v>
      </c>
      <c r="D100" s="53">
        <v>2020</v>
      </c>
      <c r="E100" s="40" t="s">
        <v>419</v>
      </c>
    </row>
    <row r="101" spans="1:5">
      <c r="A101" s="40" t="s">
        <v>958</v>
      </c>
      <c r="B101" s="40" t="s">
        <v>967</v>
      </c>
      <c r="C101" s="40">
        <v>96.7755619914743</v>
      </c>
      <c r="D101" s="53">
        <v>2020</v>
      </c>
      <c r="E101" s="40" t="s">
        <v>420</v>
      </c>
    </row>
    <row r="102" spans="1:5">
      <c r="A102" s="40" t="s">
        <v>958</v>
      </c>
      <c r="B102" s="40" t="s">
        <v>967</v>
      </c>
      <c r="C102" s="40">
        <v>94.1417005349684</v>
      </c>
      <c r="D102" s="53">
        <v>2020</v>
      </c>
      <c r="E102" s="40" t="s">
        <v>408</v>
      </c>
    </row>
    <row r="103" spans="1:5">
      <c r="A103" s="40" t="s">
        <v>958</v>
      </c>
      <c r="B103" s="40" t="s">
        <v>967</v>
      </c>
      <c r="C103" s="40">
        <v>101.224587869431</v>
      </c>
      <c r="D103" s="53">
        <v>2020</v>
      </c>
      <c r="E103" s="40" t="s">
        <v>411</v>
      </c>
    </row>
    <row r="104" spans="1:5">
      <c r="A104" s="40" t="s">
        <v>958</v>
      </c>
      <c r="B104" s="40" t="s">
        <v>967</v>
      </c>
      <c r="C104" s="40">
        <v>104.020261695403</v>
      </c>
      <c r="D104" s="53">
        <v>2020</v>
      </c>
      <c r="E104" s="40" t="s">
        <v>412</v>
      </c>
    </row>
    <row r="105" spans="1:5">
      <c r="A105" s="40" t="s">
        <v>958</v>
      </c>
      <c r="B105" s="40" t="s">
        <v>967</v>
      </c>
      <c r="C105" s="40">
        <v>96.3491022312908</v>
      </c>
      <c r="D105" s="53">
        <v>2020</v>
      </c>
      <c r="E105" s="40" t="s">
        <v>413</v>
      </c>
    </row>
    <row r="106" spans="1:5">
      <c r="A106" s="40" t="s">
        <v>958</v>
      </c>
      <c r="B106" s="40" t="s">
        <v>967</v>
      </c>
      <c r="C106" s="40">
        <v>101.880474150641</v>
      </c>
      <c r="D106" s="53">
        <v>2020</v>
      </c>
      <c r="E106" s="40" t="s">
        <v>414</v>
      </c>
    </row>
    <row r="107" spans="1:5">
      <c r="A107" s="40" t="s">
        <v>958</v>
      </c>
      <c r="B107" s="40" t="s">
        <v>967</v>
      </c>
      <c r="C107" s="40">
        <v>118.254253364334</v>
      </c>
      <c r="D107" s="53">
        <v>2021</v>
      </c>
      <c r="E107" s="40" t="s">
        <v>415</v>
      </c>
    </row>
    <row r="108" spans="1:5">
      <c r="A108" s="40" t="s">
        <v>958</v>
      </c>
      <c r="B108" s="40" t="s">
        <v>967</v>
      </c>
      <c r="C108" s="40">
        <v>103.406334717686</v>
      </c>
      <c r="D108" s="53">
        <v>2021</v>
      </c>
      <c r="E108" s="40" t="s">
        <v>416</v>
      </c>
    </row>
    <row r="109" spans="1:5">
      <c r="A109" s="40" t="s">
        <v>958</v>
      </c>
      <c r="B109" s="40" t="s">
        <v>967</v>
      </c>
      <c r="C109" s="40">
        <v>99.1556384832621</v>
      </c>
      <c r="D109" s="53">
        <v>2021</v>
      </c>
      <c r="E109" s="40" t="s">
        <v>417</v>
      </c>
    </row>
    <row r="110" spans="1:5">
      <c r="A110" s="40" t="s">
        <v>958</v>
      </c>
      <c r="B110" s="40" t="s">
        <v>967</v>
      </c>
      <c r="C110" s="40">
        <v>97.5256081531899</v>
      </c>
      <c r="D110" s="53">
        <v>2021</v>
      </c>
      <c r="E110" s="40" t="s">
        <v>418</v>
      </c>
    </row>
    <row r="111" spans="1:5">
      <c r="A111" s="40" t="s">
        <v>958</v>
      </c>
      <c r="B111" s="40" t="s">
        <v>967</v>
      </c>
      <c r="C111" s="40">
        <v>102.895572010676</v>
      </c>
      <c r="D111" s="53">
        <v>2021</v>
      </c>
      <c r="E111" s="40" t="s">
        <v>407</v>
      </c>
    </row>
    <row r="112" spans="1:5">
      <c r="A112" s="40" t="s">
        <v>958</v>
      </c>
      <c r="B112" s="40" t="s">
        <v>967</v>
      </c>
      <c r="C112" s="40">
        <v>104.961442442431</v>
      </c>
      <c r="D112" s="53">
        <v>2021</v>
      </c>
      <c r="E112" s="40" t="s">
        <v>419</v>
      </c>
    </row>
    <row r="113" spans="1:6">
      <c r="A113" s="40" t="s">
        <v>958</v>
      </c>
      <c r="B113" s="40" t="s">
        <v>968</v>
      </c>
      <c r="C113" s="40">
        <v>115.142298500977</v>
      </c>
      <c r="D113" s="53">
        <v>2020</v>
      </c>
      <c r="E113" s="40" t="s">
        <v>407</v>
      </c>
      <c r="F113" s="40">
        <f>AVERAGE(C113:C126)</f>
        <v>103.201807617081</v>
      </c>
    </row>
    <row r="114" spans="1:5">
      <c r="A114" s="40" t="s">
        <v>958</v>
      </c>
      <c r="B114" s="40" t="s">
        <v>968</v>
      </c>
      <c r="C114" s="40">
        <v>93.8455637710998</v>
      </c>
      <c r="D114" s="53">
        <v>2020</v>
      </c>
      <c r="E114" s="40" t="s">
        <v>419</v>
      </c>
    </row>
    <row r="115" spans="1:5">
      <c r="A115" s="40" t="s">
        <v>958</v>
      </c>
      <c r="B115" s="40" t="s">
        <v>968</v>
      </c>
      <c r="C115" s="40">
        <v>108.840517298372</v>
      </c>
      <c r="D115" s="53">
        <v>2020</v>
      </c>
      <c r="E115" s="40" t="s">
        <v>420</v>
      </c>
    </row>
    <row r="116" spans="1:5">
      <c r="A116" s="40" t="s">
        <v>958</v>
      </c>
      <c r="B116" s="40" t="s">
        <v>968</v>
      </c>
      <c r="C116" s="40">
        <v>99.5288027640313</v>
      </c>
      <c r="D116" s="53">
        <v>2020</v>
      </c>
      <c r="E116" s="40" t="s">
        <v>408</v>
      </c>
    </row>
    <row r="117" spans="1:5">
      <c r="A117" s="40" t="s">
        <v>958</v>
      </c>
      <c r="B117" s="40" t="s">
        <v>968</v>
      </c>
      <c r="C117" s="40">
        <v>95.8292385891876</v>
      </c>
      <c r="D117" s="53">
        <v>2020</v>
      </c>
      <c r="E117" s="40" t="s">
        <v>411</v>
      </c>
    </row>
    <row r="118" spans="1:5">
      <c r="A118" s="40" t="s">
        <v>958</v>
      </c>
      <c r="B118" s="40" t="s">
        <v>968</v>
      </c>
      <c r="C118" s="40">
        <v>103.693691631146</v>
      </c>
      <c r="D118" s="53">
        <v>2020</v>
      </c>
      <c r="E118" s="40" t="s">
        <v>412</v>
      </c>
    </row>
    <row r="119" spans="1:5">
      <c r="A119" s="40" t="s">
        <v>958</v>
      </c>
      <c r="B119" s="40" t="s">
        <v>968</v>
      </c>
      <c r="C119" s="40">
        <v>107.704818394326</v>
      </c>
      <c r="D119" s="53">
        <v>2020</v>
      </c>
      <c r="E119" s="40" t="s">
        <v>413</v>
      </c>
    </row>
    <row r="120" spans="1:5">
      <c r="A120" s="40" t="s">
        <v>958</v>
      </c>
      <c r="B120" s="40" t="s">
        <v>968</v>
      </c>
      <c r="C120" s="40">
        <v>111.49602678803</v>
      </c>
      <c r="D120" s="53">
        <v>2020</v>
      </c>
      <c r="E120" s="40" t="s">
        <v>414</v>
      </c>
    </row>
    <row r="121" spans="1:5">
      <c r="A121" s="40" t="s">
        <v>958</v>
      </c>
      <c r="B121" s="40" t="s">
        <v>968</v>
      </c>
      <c r="C121" s="40">
        <v>98.6586534209539</v>
      </c>
      <c r="D121" s="53">
        <v>2021</v>
      </c>
      <c r="E121" s="40" t="s">
        <v>415</v>
      </c>
    </row>
    <row r="122" spans="1:5">
      <c r="A122" s="40" t="s">
        <v>958</v>
      </c>
      <c r="B122" s="40" t="s">
        <v>968</v>
      </c>
      <c r="C122" s="40">
        <v>87.520857331838</v>
      </c>
      <c r="D122" s="53">
        <v>2021</v>
      </c>
      <c r="E122" s="40" t="s">
        <v>416</v>
      </c>
    </row>
    <row r="123" spans="1:5">
      <c r="A123" s="40" t="s">
        <v>958</v>
      </c>
      <c r="B123" s="40" t="s">
        <v>968</v>
      </c>
      <c r="C123" s="40">
        <v>105.282615211932</v>
      </c>
      <c r="D123" s="53">
        <v>2021</v>
      </c>
      <c r="E123" s="40" t="s">
        <v>417</v>
      </c>
    </row>
    <row r="124" spans="1:5">
      <c r="A124" s="40" t="s">
        <v>958</v>
      </c>
      <c r="B124" s="40" t="s">
        <v>968</v>
      </c>
      <c r="C124" s="40">
        <v>98.5941346697442</v>
      </c>
      <c r="D124" s="53">
        <v>2021</v>
      </c>
      <c r="E124" s="40" t="s">
        <v>418</v>
      </c>
    </row>
    <row r="125" spans="1:5">
      <c r="A125" s="40" t="s">
        <v>958</v>
      </c>
      <c r="B125" s="40" t="s">
        <v>968</v>
      </c>
      <c r="C125" s="40">
        <v>116.643517862502</v>
      </c>
      <c r="D125" s="53">
        <v>2021</v>
      </c>
      <c r="E125" s="40" t="s">
        <v>407</v>
      </c>
    </row>
    <row r="126" ht="15" customHeight="1" spans="1:5">
      <c r="A126" s="40" t="s">
        <v>958</v>
      </c>
      <c r="B126" s="40" t="s">
        <v>968</v>
      </c>
      <c r="C126" s="40">
        <v>102.044570405</v>
      </c>
      <c r="D126" s="53">
        <v>2021</v>
      </c>
      <c r="E126" s="40" t="s">
        <v>419</v>
      </c>
    </row>
    <row r="127" spans="1:6">
      <c r="A127" s="40" t="s">
        <v>958</v>
      </c>
      <c r="B127" s="40" t="s">
        <v>969</v>
      </c>
      <c r="C127" s="40">
        <v>94.3396226415094</v>
      </c>
      <c r="D127" s="53">
        <v>2020</v>
      </c>
      <c r="E127" s="40" t="s">
        <v>407</v>
      </c>
      <c r="F127" s="40">
        <f>AVERAGE(C127:C140)</f>
        <v>111.088543259296</v>
      </c>
    </row>
    <row r="128" spans="1:5">
      <c r="A128" s="40" t="s">
        <v>958</v>
      </c>
      <c r="B128" s="40" t="s">
        <v>969</v>
      </c>
      <c r="C128" s="40">
        <v>126.243898412286</v>
      </c>
      <c r="D128" s="53">
        <v>2020</v>
      </c>
      <c r="E128" s="40" t="s">
        <v>419</v>
      </c>
    </row>
    <row r="129" spans="1:5">
      <c r="A129" s="40" t="s">
        <v>958</v>
      </c>
      <c r="B129" s="40" t="s">
        <v>969</v>
      </c>
      <c r="C129" s="40">
        <v>114.295813734366</v>
      </c>
      <c r="D129" s="53">
        <v>2020</v>
      </c>
      <c r="E129" s="40" t="s">
        <v>420</v>
      </c>
    </row>
    <row r="130" spans="1:5">
      <c r="A130" s="40" t="s">
        <v>958</v>
      </c>
      <c r="B130" s="40" t="s">
        <v>969</v>
      </c>
      <c r="C130" s="40">
        <v>112.743795874935</v>
      </c>
      <c r="D130" s="53">
        <v>2020</v>
      </c>
      <c r="E130" s="40" t="s">
        <v>408</v>
      </c>
    </row>
    <row r="131" spans="1:5">
      <c r="A131" s="40" t="s">
        <v>958</v>
      </c>
      <c r="B131" s="40" t="s">
        <v>969</v>
      </c>
      <c r="C131" s="40">
        <v>111.145880933031</v>
      </c>
      <c r="D131" s="53">
        <v>2020</v>
      </c>
      <c r="E131" s="40" t="s">
        <v>411</v>
      </c>
    </row>
    <row r="132" spans="1:5">
      <c r="A132" s="40" t="s">
        <v>958</v>
      </c>
      <c r="B132" s="40" t="s">
        <v>969</v>
      </c>
      <c r="C132" s="40">
        <v>107.929028085406</v>
      </c>
      <c r="D132" s="53">
        <v>2020</v>
      </c>
      <c r="E132" s="40" t="s">
        <v>412</v>
      </c>
    </row>
    <row r="133" spans="1:5">
      <c r="A133" s="40" t="s">
        <v>958</v>
      </c>
      <c r="B133" s="40" t="s">
        <v>969</v>
      </c>
      <c r="C133" s="40">
        <v>105.061497399643</v>
      </c>
      <c r="D133" s="53">
        <v>2020</v>
      </c>
      <c r="E133" s="40" t="s">
        <v>413</v>
      </c>
    </row>
    <row r="134" spans="1:5">
      <c r="A134" s="40" t="s">
        <v>958</v>
      </c>
      <c r="B134" s="40" t="s">
        <v>969</v>
      </c>
      <c r="C134" s="40">
        <v>94.0396460031829</v>
      </c>
      <c r="D134" s="53">
        <v>2020</v>
      </c>
      <c r="E134" s="40" t="s">
        <v>414</v>
      </c>
    </row>
    <row r="135" spans="1:5">
      <c r="A135" s="40" t="s">
        <v>958</v>
      </c>
      <c r="B135" s="40" t="s">
        <v>969</v>
      </c>
      <c r="C135" s="40">
        <v>112.766163107025</v>
      </c>
      <c r="D135" s="53">
        <v>2021</v>
      </c>
      <c r="E135" s="40" t="s">
        <v>415</v>
      </c>
    </row>
    <row r="136" spans="1:5">
      <c r="A136" s="40" t="s">
        <v>958</v>
      </c>
      <c r="B136" s="40" t="s">
        <v>969</v>
      </c>
      <c r="C136" s="40">
        <v>133.305176464377</v>
      </c>
      <c r="D136" s="53">
        <v>2021</v>
      </c>
      <c r="E136" s="40" t="s">
        <v>416</v>
      </c>
    </row>
    <row r="137" spans="1:5">
      <c r="A137" s="40" t="s">
        <v>958</v>
      </c>
      <c r="B137" s="40" t="s">
        <v>969</v>
      </c>
      <c r="C137" s="40">
        <v>123.134728179441</v>
      </c>
      <c r="D137" s="53">
        <v>2021</v>
      </c>
      <c r="E137" s="40" t="s">
        <v>417</v>
      </c>
    </row>
    <row r="138" spans="1:5">
      <c r="A138" s="40" t="s">
        <v>958</v>
      </c>
      <c r="B138" s="40" t="s">
        <v>969</v>
      </c>
      <c r="C138" s="40">
        <v>104.645562856761</v>
      </c>
      <c r="D138" s="53">
        <v>2021</v>
      </c>
      <c r="E138" s="40" t="s">
        <v>418</v>
      </c>
    </row>
    <row r="139" spans="1:5">
      <c r="A139" s="40" t="s">
        <v>958</v>
      </c>
      <c r="B139" s="40" t="s">
        <v>969</v>
      </c>
      <c r="C139" s="40">
        <v>112.048466425796</v>
      </c>
      <c r="D139" s="53">
        <v>2021</v>
      </c>
      <c r="E139" s="40" t="s">
        <v>407</v>
      </c>
    </row>
    <row r="140" spans="1:5">
      <c r="A140" s="40" t="s">
        <v>958</v>
      </c>
      <c r="B140" s="40" t="s">
        <v>969</v>
      </c>
      <c r="C140" s="40">
        <v>103.540325512378</v>
      </c>
      <c r="D140" s="53">
        <v>2021</v>
      </c>
      <c r="E140" s="40" t="s">
        <v>419</v>
      </c>
    </row>
    <row r="141" spans="1:6">
      <c r="A141" s="40" t="s">
        <v>958</v>
      </c>
      <c r="B141" s="40" t="s">
        <v>970</v>
      </c>
      <c r="C141" s="40">
        <v>93.7001123149261</v>
      </c>
      <c r="D141" s="53">
        <v>2020</v>
      </c>
      <c r="E141" s="40" t="s">
        <v>419</v>
      </c>
      <c r="F141" s="40">
        <f>AVERAGE(C141:C153)</f>
        <v>94.7459916272529</v>
      </c>
    </row>
    <row r="142" spans="1:5">
      <c r="A142" s="40" t="s">
        <v>958</v>
      </c>
      <c r="B142" s="40" t="s">
        <v>970</v>
      </c>
      <c r="C142" s="40">
        <v>93.4435123742748</v>
      </c>
      <c r="D142" s="53">
        <v>2020</v>
      </c>
      <c r="E142" s="40" t="s">
        <v>420</v>
      </c>
    </row>
    <row r="143" spans="1:5">
      <c r="A143" s="40" t="s">
        <v>958</v>
      </c>
      <c r="B143" s="40" t="s">
        <v>970</v>
      </c>
      <c r="C143" s="40">
        <v>88.4231068572592</v>
      </c>
      <c r="D143" s="53">
        <v>2020</v>
      </c>
      <c r="E143" s="40" t="s">
        <v>408</v>
      </c>
    </row>
    <row r="144" spans="1:5">
      <c r="A144" s="40" t="s">
        <v>958</v>
      </c>
      <c r="B144" s="40" t="s">
        <v>970</v>
      </c>
      <c r="C144" s="40">
        <v>90.1762443791858</v>
      </c>
      <c r="D144" s="53">
        <v>2020</v>
      </c>
      <c r="E144" s="40" t="s">
        <v>411</v>
      </c>
    </row>
    <row r="145" spans="1:5">
      <c r="A145" s="40" t="s">
        <v>958</v>
      </c>
      <c r="B145" s="40" t="s">
        <v>970</v>
      </c>
      <c r="C145" s="40">
        <v>103.137341705791</v>
      </c>
      <c r="D145" s="53">
        <v>2020</v>
      </c>
      <c r="E145" s="40" t="s">
        <v>412</v>
      </c>
    </row>
    <row r="146" spans="1:5">
      <c r="A146" s="40" t="s">
        <v>958</v>
      </c>
      <c r="B146" s="40" t="s">
        <v>970</v>
      </c>
      <c r="C146" s="40">
        <v>97.2250008091168</v>
      </c>
      <c r="D146" s="53">
        <v>2020</v>
      </c>
      <c r="E146" s="40" t="s">
        <v>413</v>
      </c>
    </row>
    <row r="147" spans="1:5">
      <c r="A147" s="40" t="s">
        <v>958</v>
      </c>
      <c r="B147" s="40" t="s">
        <v>970</v>
      </c>
      <c r="C147" s="40">
        <v>90.1793071580983</v>
      </c>
      <c r="D147" s="53">
        <v>2020</v>
      </c>
      <c r="E147" s="40" t="s">
        <v>414</v>
      </c>
    </row>
    <row r="148" spans="1:5">
      <c r="A148" s="40" t="s">
        <v>958</v>
      </c>
      <c r="B148" s="40" t="s">
        <v>970</v>
      </c>
      <c r="C148" s="40">
        <v>99.6224413774665</v>
      </c>
      <c r="D148" s="53">
        <v>2021</v>
      </c>
      <c r="E148" s="40" t="s">
        <v>415</v>
      </c>
    </row>
    <row r="149" spans="1:5">
      <c r="A149" s="40" t="s">
        <v>958</v>
      </c>
      <c r="B149" s="40" t="s">
        <v>970</v>
      </c>
      <c r="C149" s="40">
        <v>89.4086330074386</v>
      </c>
      <c r="D149" s="53">
        <v>2021</v>
      </c>
      <c r="E149" s="40" t="s">
        <v>416</v>
      </c>
    </row>
    <row r="150" spans="1:5">
      <c r="A150" s="40" t="s">
        <v>958</v>
      </c>
      <c r="B150" s="40" t="s">
        <v>970</v>
      </c>
      <c r="C150" s="40">
        <v>101.7300564865</v>
      </c>
      <c r="D150" s="53">
        <v>2021</v>
      </c>
      <c r="E150" s="40" t="s">
        <v>417</v>
      </c>
    </row>
    <row r="151" spans="1:5">
      <c r="A151" s="40" t="s">
        <v>958</v>
      </c>
      <c r="B151" s="40" t="s">
        <v>970</v>
      </c>
      <c r="C151" s="40">
        <v>90.7327403662937</v>
      </c>
      <c r="D151" s="53">
        <v>2021</v>
      </c>
      <c r="E151" s="40" t="s">
        <v>418</v>
      </c>
    </row>
    <row r="152" spans="1:5">
      <c r="A152" s="40" t="s">
        <v>958</v>
      </c>
      <c r="B152" s="40" t="s">
        <v>970</v>
      </c>
      <c r="C152" s="40">
        <v>98.7790275855503</v>
      </c>
      <c r="D152" s="53">
        <v>2021</v>
      </c>
      <c r="E152" s="40" t="s">
        <v>407</v>
      </c>
    </row>
    <row r="153" spans="1:5">
      <c r="A153" s="40" t="s">
        <v>958</v>
      </c>
      <c r="B153" s="40" t="s">
        <v>970</v>
      </c>
      <c r="C153" s="40">
        <v>95.1403667323868</v>
      </c>
      <c r="D153" s="53">
        <v>2021</v>
      </c>
      <c r="E153" s="40" t="s">
        <v>419</v>
      </c>
    </row>
    <row r="154" spans="1:5">
      <c r="A154" s="40" t="s">
        <v>958</v>
      </c>
      <c r="B154" s="40" t="s">
        <v>971</v>
      </c>
      <c r="C154" s="40">
        <v>98.7489821600414</v>
      </c>
      <c r="D154" s="53">
        <v>2020</v>
      </c>
      <c r="E154" s="40" t="s">
        <v>411</v>
      </c>
    </row>
    <row r="155" spans="1:5">
      <c r="A155" s="40" t="s">
        <v>958</v>
      </c>
      <c r="B155" s="40" t="s">
        <v>971</v>
      </c>
      <c r="C155" s="40">
        <v>128.668171557562</v>
      </c>
      <c r="D155" s="53">
        <v>2020</v>
      </c>
      <c r="E155" s="40" t="s">
        <v>414</v>
      </c>
    </row>
    <row r="156" spans="1:6">
      <c r="A156" s="40" t="s">
        <v>958</v>
      </c>
      <c r="B156" s="40" t="s">
        <v>972</v>
      </c>
      <c r="C156" s="40">
        <v>74.5465087385074</v>
      </c>
      <c r="D156" s="53">
        <v>2020</v>
      </c>
      <c r="E156" s="40" t="s">
        <v>419</v>
      </c>
      <c r="F156" s="40">
        <f>AVERAGE(C156:C167)</f>
        <v>86.1275813692958</v>
      </c>
    </row>
    <row r="157" spans="1:5">
      <c r="A157" s="40" t="s">
        <v>958</v>
      </c>
      <c r="B157" s="40" t="s">
        <v>972</v>
      </c>
      <c r="C157" s="40">
        <v>88.7539950794417</v>
      </c>
      <c r="D157" s="53">
        <v>2020</v>
      </c>
      <c r="E157" s="40" t="s">
        <v>420</v>
      </c>
    </row>
    <row r="158" spans="1:5">
      <c r="A158" s="40" t="s">
        <v>958</v>
      </c>
      <c r="B158" s="40" t="s">
        <v>972</v>
      </c>
      <c r="C158" s="40">
        <v>80.9928237174656</v>
      </c>
      <c r="D158" s="53">
        <v>2020</v>
      </c>
      <c r="E158" s="40" t="s">
        <v>408</v>
      </c>
    </row>
    <row r="159" spans="1:5">
      <c r="A159" s="40" t="s">
        <v>958</v>
      </c>
      <c r="B159" s="40" t="s">
        <v>972</v>
      </c>
      <c r="C159" s="40">
        <v>84.2105263157894</v>
      </c>
      <c r="D159" s="53">
        <v>2020</v>
      </c>
      <c r="E159" s="40" t="s">
        <v>411</v>
      </c>
    </row>
    <row r="160" spans="1:5">
      <c r="A160" s="40" t="s">
        <v>958</v>
      </c>
      <c r="B160" s="40" t="s">
        <v>972</v>
      </c>
      <c r="C160" s="40">
        <v>85.6734379442515</v>
      </c>
      <c r="D160" s="53">
        <v>2020</v>
      </c>
      <c r="E160" s="40" t="s">
        <v>412</v>
      </c>
    </row>
    <row r="161" spans="1:5">
      <c r="A161" s="40" t="s">
        <v>958</v>
      </c>
      <c r="B161" s="40" t="s">
        <v>972</v>
      </c>
      <c r="C161" s="40">
        <v>75.5534167468719</v>
      </c>
      <c r="D161" s="53">
        <v>2020</v>
      </c>
      <c r="E161" s="40" t="s">
        <v>414</v>
      </c>
    </row>
    <row r="162" spans="1:5">
      <c r="A162" s="40" t="s">
        <v>958</v>
      </c>
      <c r="B162" s="40" t="s">
        <v>972</v>
      </c>
      <c r="C162" s="40">
        <v>82.6674718408431</v>
      </c>
      <c r="D162" s="53">
        <v>2021</v>
      </c>
      <c r="E162" s="40" t="s">
        <v>415</v>
      </c>
    </row>
    <row r="163" spans="1:5">
      <c r="A163" s="40" t="s">
        <v>958</v>
      </c>
      <c r="B163" s="40" t="s">
        <v>972</v>
      </c>
      <c r="C163" s="40">
        <v>88.9729578254168</v>
      </c>
      <c r="D163" s="53">
        <v>2021</v>
      </c>
      <c r="E163" s="40" t="s">
        <v>416</v>
      </c>
    </row>
    <row r="164" spans="1:5">
      <c r="A164" s="40" t="s">
        <v>958</v>
      </c>
      <c r="B164" s="40" t="s">
        <v>972</v>
      </c>
      <c r="C164" s="40">
        <v>86.3912277266497</v>
      </c>
      <c r="D164" s="53">
        <v>2021</v>
      </c>
      <c r="E164" s="40" t="s">
        <v>417</v>
      </c>
    </row>
    <row r="165" spans="1:5">
      <c r="A165" s="40" t="s">
        <v>958</v>
      </c>
      <c r="B165" s="40" t="s">
        <v>972</v>
      </c>
      <c r="C165" s="40">
        <v>86.4172242674637</v>
      </c>
      <c r="D165" s="53">
        <v>2021</v>
      </c>
      <c r="E165" s="40" t="s">
        <v>418</v>
      </c>
    </row>
    <row r="166" spans="1:5">
      <c r="A166" s="40" t="s">
        <v>958</v>
      </c>
      <c r="B166" s="40" t="s">
        <v>972</v>
      </c>
      <c r="C166" s="40">
        <v>84.7278341052964</v>
      </c>
      <c r="D166" s="53">
        <v>2021</v>
      </c>
      <c r="E166" s="40" t="s">
        <v>407</v>
      </c>
    </row>
    <row r="167" spans="1:5">
      <c r="A167" s="40" t="s">
        <v>958</v>
      </c>
      <c r="B167" s="40" t="s">
        <v>972</v>
      </c>
      <c r="C167" s="40">
        <v>114.623552123552</v>
      </c>
      <c r="D167" s="53">
        <v>2021</v>
      </c>
      <c r="E167" s="40" t="s">
        <v>419</v>
      </c>
    </row>
    <row r="168" spans="1:6">
      <c r="A168" s="40" t="s">
        <v>958</v>
      </c>
      <c r="B168" s="40" t="s">
        <v>973</v>
      </c>
      <c r="C168" s="40">
        <v>87.7403846153846</v>
      </c>
      <c r="D168" s="53">
        <v>2020</v>
      </c>
      <c r="E168" s="40" t="s">
        <v>407</v>
      </c>
      <c r="F168" s="40">
        <f>AVERAGE(C168:C181)</f>
        <v>94.3182041187846</v>
      </c>
    </row>
    <row r="169" spans="1:5">
      <c r="A169" s="40" t="s">
        <v>958</v>
      </c>
      <c r="B169" s="40" t="s">
        <v>973</v>
      </c>
      <c r="C169" s="40">
        <v>92.0004976362279</v>
      </c>
      <c r="D169" s="53">
        <v>2020</v>
      </c>
      <c r="E169" s="40" t="s">
        <v>419</v>
      </c>
    </row>
    <row r="170" spans="1:5">
      <c r="A170" s="40" t="s">
        <v>958</v>
      </c>
      <c r="B170" s="40" t="s">
        <v>973</v>
      </c>
      <c r="C170" s="40">
        <v>94.4320314594691</v>
      </c>
      <c r="D170" s="53">
        <v>2020</v>
      </c>
      <c r="E170" s="40" t="s">
        <v>420</v>
      </c>
    </row>
    <row r="171" spans="1:5">
      <c r="A171" s="40" t="s">
        <v>958</v>
      </c>
      <c r="B171" s="40" t="s">
        <v>973</v>
      </c>
      <c r="C171" s="40">
        <v>100.161272357132</v>
      </c>
      <c r="D171" s="53">
        <v>2020</v>
      </c>
      <c r="E171" s="40" t="s">
        <v>408</v>
      </c>
    </row>
    <row r="172" spans="1:5">
      <c r="A172" s="40" t="s">
        <v>958</v>
      </c>
      <c r="B172" s="40" t="s">
        <v>973</v>
      </c>
      <c r="C172" s="40">
        <v>91.6327213006558</v>
      </c>
      <c r="D172" s="53">
        <v>2020</v>
      </c>
      <c r="E172" s="40" t="s">
        <v>411</v>
      </c>
    </row>
    <row r="173" spans="1:5">
      <c r="A173" s="40" t="s">
        <v>958</v>
      </c>
      <c r="B173" s="40" t="s">
        <v>973</v>
      </c>
      <c r="C173" s="40">
        <v>103.658156588213</v>
      </c>
      <c r="D173" s="53">
        <v>2020</v>
      </c>
      <c r="E173" s="40" t="s">
        <v>412</v>
      </c>
    </row>
    <row r="174" spans="1:5">
      <c r="A174" s="40" t="s">
        <v>958</v>
      </c>
      <c r="B174" s="40" t="s">
        <v>973</v>
      </c>
      <c r="C174" s="40">
        <v>92.3806720269287</v>
      </c>
      <c r="D174" s="53">
        <v>2020</v>
      </c>
      <c r="E174" s="40" t="s">
        <v>413</v>
      </c>
    </row>
    <row r="175" spans="1:5">
      <c r="A175" s="40" t="s">
        <v>958</v>
      </c>
      <c r="B175" s="40" t="s">
        <v>973</v>
      </c>
      <c r="C175" s="40">
        <v>90.3211095156901</v>
      </c>
      <c r="D175" s="53">
        <v>2020</v>
      </c>
      <c r="E175" s="40" t="s">
        <v>414</v>
      </c>
    </row>
    <row r="176" spans="1:5">
      <c r="A176" s="40" t="s">
        <v>958</v>
      </c>
      <c r="B176" s="40" t="s">
        <v>973</v>
      </c>
      <c r="C176" s="40">
        <v>91.8610493378276</v>
      </c>
      <c r="D176" s="53">
        <v>2021</v>
      </c>
      <c r="E176" s="40" t="s">
        <v>415</v>
      </c>
    </row>
    <row r="177" spans="1:5">
      <c r="A177" s="40" t="s">
        <v>958</v>
      </c>
      <c r="B177" s="40" t="s">
        <v>973</v>
      </c>
      <c r="C177" s="40">
        <v>90.4525039841599</v>
      </c>
      <c r="D177" s="53">
        <v>2021</v>
      </c>
      <c r="E177" s="40" t="s">
        <v>416</v>
      </c>
    </row>
    <row r="178" spans="1:5">
      <c r="A178" s="40" t="s">
        <v>958</v>
      </c>
      <c r="B178" s="40" t="s">
        <v>973</v>
      </c>
      <c r="C178" s="40">
        <v>95.3373398691297</v>
      </c>
      <c r="D178" s="53">
        <v>2021</v>
      </c>
      <c r="E178" s="40" t="s">
        <v>417</v>
      </c>
    </row>
    <row r="179" spans="1:5">
      <c r="A179" s="40" t="s">
        <v>958</v>
      </c>
      <c r="B179" s="40" t="s">
        <v>973</v>
      </c>
      <c r="C179" s="40">
        <v>95.3468680463934</v>
      </c>
      <c r="D179" s="53">
        <v>2021</v>
      </c>
      <c r="E179" s="40" t="s">
        <v>418</v>
      </c>
    </row>
    <row r="180" spans="1:5">
      <c r="A180" s="40" t="s">
        <v>958</v>
      </c>
      <c r="B180" s="40" t="s">
        <v>973</v>
      </c>
      <c r="C180" s="40">
        <v>96.4109918220224</v>
      </c>
      <c r="D180" s="53">
        <v>2021</v>
      </c>
      <c r="E180" s="40" t="s">
        <v>407</v>
      </c>
    </row>
    <row r="181" spans="1:5">
      <c r="A181" s="40" t="s">
        <v>958</v>
      </c>
      <c r="B181" s="40" t="s">
        <v>973</v>
      </c>
      <c r="C181" s="40">
        <v>98.7192591037501</v>
      </c>
      <c r="D181" s="53">
        <v>2021</v>
      </c>
      <c r="E181" s="40" t="s">
        <v>419</v>
      </c>
    </row>
    <row r="182" spans="1:6">
      <c r="A182" s="40" t="s">
        <v>958</v>
      </c>
      <c r="B182" s="40" t="s">
        <v>974</v>
      </c>
      <c r="C182" s="40">
        <v>81.6618582196119</v>
      </c>
      <c r="D182" s="53">
        <v>2020</v>
      </c>
      <c r="E182" s="40" t="s">
        <v>419</v>
      </c>
      <c r="F182" s="40">
        <f>AVERAGE(C182:C194)</f>
        <v>83.9235204999464</v>
      </c>
    </row>
    <row r="183" spans="1:5">
      <c r="A183" s="40" t="s">
        <v>958</v>
      </c>
      <c r="B183" s="40" t="s">
        <v>974</v>
      </c>
      <c r="C183" s="40">
        <v>89.3645018964316</v>
      </c>
      <c r="D183" s="53">
        <v>2020</v>
      </c>
      <c r="E183" s="40" t="s">
        <v>420</v>
      </c>
    </row>
    <row r="184" spans="1:5">
      <c r="A184" s="40" t="s">
        <v>958</v>
      </c>
      <c r="B184" s="40" t="s">
        <v>974</v>
      </c>
      <c r="C184" s="40">
        <v>80.2883085091111</v>
      </c>
      <c r="D184" s="53">
        <v>2020</v>
      </c>
      <c r="E184" s="40" t="s">
        <v>408</v>
      </c>
    </row>
    <row r="185" spans="1:5">
      <c r="A185" s="40" t="s">
        <v>958</v>
      </c>
      <c r="B185" s="40" t="s">
        <v>974</v>
      </c>
      <c r="C185" s="40">
        <v>80.1747320005353</v>
      </c>
      <c r="D185" s="53">
        <v>2020</v>
      </c>
      <c r="E185" s="40" t="s">
        <v>411</v>
      </c>
    </row>
    <row r="186" spans="1:5">
      <c r="A186" s="40" t="s">
        <v>958</v>
      </c>
      <c r="B186" s="40" t="s">
        <v>974</v>
      </c>
      <c r="C186" s="40">
        <v>82.9822869613764</v>
      </c>
      <c r="D186" s="53">
        <v>2020</v>
      </c>
      <c r="E186" s="40" t="s">
        <v>412</v>
      </c>
    </row>
    <row r="187" spans="1:5">
      <c r="A187" s="40" t="s">
        <v>958</v>
      </c>
      <c r="B187" s="40" t="s">
        <v>974</v>
      </c>
      <c r="C187" s="40">
        <v>82.9661109807852</v>
      </c>
      <c r="D187" s="53">
        <v>2020</v>
      </c>
      <c r="E187" s="40" t="s">
        <v>413</v>
      </c>
    </row>
    <row r="188" spans="1:5">
      <c r="A188" s="40" t="s">
        <v>958</v>
      </c>
      <c r="B188" s="40" t="s">
        <v>974</v>
      </c>
      <c r="C188" s="40">
        <v>57.1167466301119</v>
      </c>
      <c r="D188" s="53">
        <v>2020</v>
      </c>
      <c r="E188" s="40" t="s">
        <v>414</v>
      </c>
    </row>
    <row r="189" spans="1:5">
      <c r="A189" s="40" t="s">
        <v>958</v>
      </c>
      <c r="B189" s="40" t="s">
        <v>974</v>
      </c>
      <c r="C189" s="40">
        <v>95.3409090909091</v>
      </c>
      <c r="D189" s="53">
        <v>2021</v>
      </c>
      <c r="E189" s="40" t="s">
        <v>415</v>
      </c>
    </row>
    <row r="190" spans="1:5">
      <c r="A190" s="40" t="s">
        <v>958</v>
      </c>
      <c r="B190" s="40" t="s">
        <v>974</v>
      </c>
      <c r="C190" s="40">
        <v>90.6546205671705</v>
      </c>
      <c r="D190" s="53">
        <v>2021</v>
      </c>
      <c r="E190" s="40" t="s">
        <v>416</v>
      </c>
    </row>
    <row r="191" spans="1:5">
      <c r="A191" s="40" t="s">
        <v>958</v>
      </c>
      <c r="B191" s="40" t="s">
        <v>974</v>
      </c>
      <c r="C191" s="40">
        <v>88.0589205940355</v>
      </c>
      <c r="D191" s="53">
        <v>2021</v>
      </c>
      <c r="E191" s="40" t="s">
        <v>417</v>
      </c>
    </row>
    <row r="192" spans="1:5">
      <c r="A192" s="40" t="s">
        <v>958</v>
      </c>
      <c r="B192" s="40" t="s">
        <v>974</v>
      </c>
      <c r="C192" s="40">
        <v>90.4542243110062</v>
      </c>
      <c r="D192" s="53">
        <v>2021</v>
      </c>
      <c r="E192" s="40" t="s">
        <v>418</v>
      </c>
    </row>
    <row r="193" spans="1:5">
      <c r="A193" s="40" t="s">
        <v>958</v>
      </c>
      <c r="B193" s="40" t="s">
        <v>974</v>
      </c>
      <c r="C193" s="40">
        <v>85.1172444202763</v>
      </c>
      <c r="D193" s="53">
        <v>2021</v>
      </c>
      <c r="E193" s="40" t="s">
        <v>407</v>
      </c>
    </row>
    <row r="194" spans="1:5">
      <c r="A194" s="40" t="s">
        <v>958</v>
      </c>
      <c r="B194" s="40" t="s">
        <v>974</v>
      </c>
      <c r="C194" s="40">
        <v>86.8253023179419</v>
      </c>
      <c r="D194" s="53">
        <v>2021</v>
      </c>
      <c r="E194" s="40" t="s">
        <v>419</v>
      </c>
    </row>
    <row r="195" spans="1:6">
      <c r="A195" s="40" t="s">
        <v>958</v>
      </c>
      <c r="B195" s="40" t="s">
        <v>975</v>
      </c>
      <c r="C195" s="40">
        <v>76.9009525662588</v>
      </c>
      <c r="D195" s="53">
        <v>2020</v>
      </c>
      <c r="E195" s="40" t="s">
        <v>419</v>
      </c>
      <c r="F195" s="40">
        <f>AVERAGE(C195:C207)</f>
        <v>86.3581516296739</v>
      </c>
    </row>
    <row r="196" spans="1:5">
      <c r="A196" s="40" t="s">
        <v>958</v>
      </c>
      <c r="B196" s="40" t="s">
        <v>975</v>
      </c>
      <c r="C196" s="40">
        <v>83.8810295674675</v>
      </c>
      <c r="D196" s="53">
        <v>2020</v>
      </c>
      <c r="E196" s="40" t="s">
        <v>420</v>
      </c>
    </row>
    <row r="197" spans="1:5">
      <c r="A197" s="40" t="s">
        <v>958</v>
      </c>
      <c r="B197" s="40" t="s">
        <v>975</v>
      </c>
      <c r="C197" s="40">
        <v>77.3876304334788</v>
      </c>
      <c r="D197" s="53">
        <v>2020</v>
      </c>
      <c r="E197" s="40" t="s">
        <v>408</v>
      </c>
    </row>
    <row r="198" spans="1:5">
      <c r="A198" s="40" t="s">
        <v>958</v>
      </c>
      <c r="B198" s="40" t="s">
        <v>975</v>
      </c>
      <c r="C198" s="40">
        <v>84.0551488706982</v>
      </c>
      <c r="D198" s="53">
        <v>2020</v>
      </c>
      <c r="E198" s="40" t="s">
        <v>411</v>
      </c>
    </row>
    <row r="199" spans="1:5">
      <c r="A199" s="40" t="s">
        <v>958</v>
      </c>
      <c r="B199" s="40" t="s">
        <v>975</v>
      </c>
      <c r="C199" s="40">
        <v>88.3297738363658</v>
      </c>
      <c r="D199" s="53">
        <v>2020</v>
      </c>
      <c r="E199" s="40" t="s">
        <v>412</v>
      </c>
    </row>
    <row r="200" spans="1:5">
      <c r="A200" s="40" t="s">
        <v>958</v>
      </c>
      <c r="B200" s="40" t="s">
        <v>975</v>
      </c>
      <c r="C200" s="40">
        <v>90.5759249466261</v>
      </c>
      <c r="D200" s="53">
        <v>2020</v>
      </c>
      <c r="E200" s="40" t="s">
        <v>413</v>
      </c>
    </row>
    <row r="201" spans="1:5">
      <c r="A201" s="40" t="s">
        <v>958</v>
      </c>
      <c r="B201" s="40" t="s">
        <v>975</v>
      </c>
      <c r="C201" s="40">
        <v>78.4117271187418</v>
      </c>
      <c r="D201" s="53">
        <v>2020</v>
      </c>
      <c r="E201" s="40" t="s">
        <v>414</v>
      </c>
    </row>
    <row r="202" spans="1:5">
      <c r="A202" s="40" t="s">
        <v>958</v>
      </c>
      <c r="B202" s="40" t="s">
        <v>975</v>
      </c>
      <c r="C202" s="40">
        <v>81.3407871172277</v>
      </c>
      <c r="D202" s="53">
        <v>2021</v>
      </c>
      <c r="E202" s="40" t="s">
        <v>415</v>
      </c>
    </row>
    <row r="203" spans="1:5">
      <c r="A203" s="40" t="s">
        <v>958</v>
      </c>
      <c r="B203" s="40" t="s">
        <v>975</v>
      </c>
      <c r="C203" s="40">
        <v>98.4279127854297</v>
      </c>
      <c r="D203" s="53">
        <v>2021</v>
      </c>
      <c r="E203" s="40" t="s">
        <v>416</v>
      </c>
    </row>
    <row r="204" spans="1:5">
      <c r="A204" s="40" t="s">
        <v>958</v>
      </c>
      <c r="B204" s="40" t="s">
        <v>975</v>
      </c>
      <c r="C204" s="40">
        <v>85.8842799022012</v>
      </c>
      <c r="D204" s="53">
        <v>2021</v>
      </c>
      <c r="E204" s="40" t="s">
        <v>417</v>
      </c>
    </row>
    <row r="205" spans="1:5">
      <c r="A205" s="40" t="s">
        <v>958</v>
      </c>
      <c r="B205" s="40" t="s">
        <v>975</v>
      </c>
      <c r="C205" s="40">
        <v>82.5056279836424</v>
      </c>
      <c r="D205" s="53">
        <v>2021</v>
      </c>
      <c r="E205" s="40" t="s">
        <v>418</v>
      </c>
    </row>
    <row r="206" spans="1:5">
      <c r="A206" s="40" t="s">
        <v>958</v>
      </c>
      <c r="B206" s="40" t="s">
        <v>975</v>
      </c>
      <c r="C206" s="40">
        <v>88.8362548917995</v>
      </c>
      <c r="D206" s="53">
        <v>2021</v>
      </c>
      <c r="E206" s="40" t="s">
        <v>407</v>
      </c>
    </row>
    <row r="207" spans="1:5">
      <c r="A207" s="40" t="s">
        <v>958</v>
      </c>
      <c r="B207" s="40" t="s">
        <v>975</v>
      </c>
      <c r="C207" s="40">
        <v>106.118921165823</v>
      </c>
      <c r="D207" s="53">
        <v>2021</v>
      </c>
      <c r="E207" s="40" t="s">
        <v>419</v>
      </c>
    </row>
    <row r="208" spans="1:6">
      <c r="A208" s="40" t="s">
        <v>958</v>
      </c>
      <c r="B208" s="40" t="s">
        <v>976</v>
      </c>
      <c r="C208" s="40">
        <v>110.405741098537</v>
      </c>
      <c r="D208" s="53">
        <v>2020</v>
      </c>
      <c r="E208" s="40" t="s">
        <v>407</v>
      </c>
      <c r="F208" s="40">
        <f>AVERAGE(C208:C221)</f>
        <v>107.292785112658</v>
      </c>
    </row>
    <row r="209" spans="1:5">
      <c r="A209" s="40" t="s">
        <v>958</v>
      </c>
      <c r="B209" s="40" t="s">
        <v>976</v>
      </c>
      <c r="C209" s="40">
        <v>101.809369954566</v>
      </c>
      <c r="D209" s="53">
        <v>2020</v>
      </c>
      <c r="E209" s="40" t="s">
        <v>419</v>
      </c>
    </row>
    <row r="210" spans="1:5">
      <c r="A210" s="40" t="s">
        <v>958</v>
      </c>
      <c r="B210" s="40" t="s">
        <v>976</v>
      </c>
      <c r="C210" s="40">
        <v>96.0514342825603</v>
      </c>
      <c r="D210" s="53">
        <v>2020</v>
      </c>
      <c r="E210" s="40" t="s">
        <v>420</v>
      </c>
    </row>
    <row r="211" spans="1:5">
      <c r="A211" s="40" t="s">
        <v>958</v>
      </c>
      <c r="B211" s="40" t="s">
        <v>976</v>
      </c>
      <c r="C211" s="40">
        <v>99.4347667578224</v>
      </c>
      <c r="D211" s="53">
        <v>2020</v>
      </c>
      <c r="E211" s="40" t="s">
        <v>408</v>
      </c>
    </row>
    <row r="212" spans="1:5">
      <c r="A212" s="40" t="s">
        <v>958</v>
      </c>
      <c r="B212" s="40" t="s">
        <v>976</v>
      </c>
      <c r="C212" s="40">
        <v>100.501140388179</v>
      </c>
      <c r="D212" s="53">
        <v>2020</v>
      </c>
      <c r="E212" s="40" t="s">
        <v>411</v>
      </c>
    </row>
    <row r="213" spans="1:5">
      <c r="A213" s="40" t="s">
        <v>958</v>
      </c>
      <c r="B213" s="40" t="s">
        <v>976</v>
      </c>
      <c r="C213" s="40">
        <v>113.387096774193</v>
      </c>
      <c r="D213" s="53">
        <v>2020</v>
      </c>
      <c r="E213" s="40" t="s">
        <v>412</v>
      </c>
    </row>
    <row r="214" spans="1:5">
      <c r="A214" s="40" t="s">
        <v>958</v>
      </c>
      <c r="B214" s="40" t="s">
        <v>976</v>
      </c>
      <c r="C214" s="40">
        <v>111.025628281849</v>
      </c>
      <c r="D214" s="53">
        <v>2020</v>
      </c>
      <c r="E214" s="40" t="s">
        <v>413</v>
      </c>
    </row>
    <row r="215" spans="1:5">
      <c r="A215" s="40" t="s">
        <v>958</v>
      </c>
      <c r="B215" s="40" t="s">
        <v>976</v>
      </c>
      <c r="C215" s="40">
        <v>104.516129032258</v>
      </c>
      <c r="D215" s="53">
        <v>2020</v>
      </c>
      <c r="E215" s="40" t="s">
        <v>414</v>
      </c>
    </row>
    <row r="216" spans="1:5">
      <c r="A216" s="40" t="s">
        <v>958</v>
      </c>
      <c r="B216" s="40" t="s">
        <v>976</v>
      </c>
      <c r="C216" s="40">
        <v>106.485085175182</v>
      </c>
      <c r="D216" s="53">
        <v>2021</v>
      </c>
      <c r="E216" s="40" t="s">
        <v>415</v>
      </c>
    </row>
    <row r="217" spans="1:5">
      <c r="A217" s="40" t="s">
        <v>958</v>
      </c>
      <c r="B217" s="40" t="s">
        <v>976</v>
      </c>
      <c r="C217" s="40">
        <v>105.781816349276</v>
      </c>
      <c r="D217" s="53">
        <v>2021</v>
      </c>
      <c r="E217" s="40" t="s">
        <v>416</v>
      </c>
    </row>
    <row r="218" spans="1:5">
      <c r="A218" s="40" t="s">
        <v>958</v>
      </c>
      <c r="B218" s="40" t="s">
        <v>976</v>
      </c>
      <c r="C218" s="40">
        <v>115.93375712687</v>
      </c>
      <c r="D218" s="53">
        <v>2021</v>
      </c>
      <c r="E218" s="40" t="s">
        <v>417</v>
      </c>
    </row>
    <row r="219" spans="1:5">
      <c r="A219" s="40" t="s">
        <v>958</v>
      </c>
      <c r="B219" s="40" t="s">
        <v>976</v>
      </c>
      <c r="C219" s="40">
        <v>112.430302212628</v>
      </c>
      <c r="D219" s="53">
        <v>2021</v>
      </c>
      <c r="E219" s="40" t="s">
        <v>418</v>
      </c>
    </row>
    <row r="220" spans="1:5">
      <c r="A220" s="40" t="s">
        <v>958</v>
      </c>
      <c r="B220" s="40" t="s">
        <v>976</v>
      </c>
      <c r="C220" s="40">
        <v>109.599393297632</v>
      </c>
      <c r="D220" s="53">
        <v>2021</v>
      </c>
      <c r="E220" s="40" t="s">
        <v>407</v>
      </c>
    </row>
    <row r="221" spans="1:5">
      <c r="A221" s="40" t="s">
        <v>958</v>
      </c>
      <c r="B221" s="40" t="s">
        <v>976</v>
      </c>
      <c r="C221" s="40">
        <v>114.737330845653</v>
      </c>
      <c r="D221" s="53">
        <v>2021</v>
      </c>
      <c r="E221" s="40" t="s">
        <v>419</v>
      </c>
    </row>
    <row r="222" spans="1:6">
      <c r="A222" s="40" t="s">
        <v>958</v>
      </c>
      <c r="B222" s="40" t="s">
        <v>977</v>
      </c>
      <c r="C222" s="40">
        <v>70.2133854391351</v>
      </c>
      <c r="D222" s="53">
        <v>2020</v>
      </c>
      <c r="E222" s="40" t="s">
        <v>419</v>
      </c>
      <c r="F222" s="40">
        <f>AVERAGE(C222:C234)</f>
        <v>93.5154966572485</v>
      </c>
    </row>
    <row r="223" spans="1:5">
      <c r="A223" s="40" t="s">
        <v>958</v>
      </c>
      <c r="B223" s="40" t="s">
        <v>977</v>
      </c>
      <c r="C223" s="40">
        <v>92.5516166843147</v>
      </c>
      <c r="D223" s="53">
        <v>2020</v>
      </c>
      <c r="E223" s="40" t="s">
        <v>420</v>
      </c>
    </row>
    <row r="224" spans="1:5">
      <c r="A224" s="40" t="s">
        <v>958</v>
      </c>
      <c r="B224" s="40" t="s">
        <v>977</v>
      </c>
      <c r="C224" s="40">
        <v>94.7056569119453</v>
      </c>
      <c r="D224" s="53">
        <v>2020</v>
      </c>
      <c r="E224" s="40" t="s">
        <v>408</v>
      </c>
    </row>
    <row r="225" spans="1:5">
      <c r="A225" s="40" t="s">
        <v>958</v>
      </c>
      <c r="B225" s="40" t="s">
        <v>977</v>
      </c>
      <c r="C225" s="40">
        <v>87.0364608404551</v>
      </c>
      <c r="D225" s="53">
        <v>2020</v>
      </c>
      <c r="E225" s="40" t="s">
        <v>411</v>
      </c>
    </row>
    <row r="226" spans="1:5">
      <c r="A226" s="40" t="s">
        <v>958</v>
      </c>
      <c r="B226" s="40" t="s">
        <v>977</v>
      </c>
      <c r="C226" s="40">
        <v>88.0368395948486</v>
      </c>
      <c r="D226" s="53">
        <v>2020</v>
      </c>
      <c r="E226" s="40" t="s">
        <v>412</v>
      </c>
    </row>
    <row r="227" spans="1:5">
      <c r="A227" s="40" t="s">
        <v>958</v>
      </c>
      <c r="B227" s="40" t="s">
        <v>977</v>
      </c>
      <c r="C227" s="40">
        <v>85.5325631788134</v>
      </c>
      <c r="D227" s="53">
        <v>2020</v>
      </c>
      <c r="E227" s="40" t="s">
        <v>413</v>
      </c>
    </row>
    <row r="228" spans="1:5">
      <c r="A228" s="40" t="s">
        <v>958</v>
      </c>
      <c r="B228" s="40" t="s">
        <v>977</v>
      </c>
      <c r="C228" s="40">
        <v>104.092578986039</v>
      </c>
      <c r="D228" s="53">
        <v>2020</v>
      </c>
      <c r="E228" s="40" t="s">
        <v>414</v>
      </c>
    </row>
    <row r="229" spans="1:5">
      <c r="A229" s="40" t="s">
        <v>958</v>
      </c>
      <c r="B229" s="40" t="s">
        <v>977</v>
      </c>
      <c r="C229" s="40">
        <v>91.9999992368742</v>
      </c>
      <c r="D229" s="53">
        <v>2021</v>
      </c>
      <c r="E229" s="40" t="s">
        <v>415</v>
      </c>
    </row>
    <row r="230" spans="1:5">
      <c r="A230" s="40" t="s">
        <v>958</v>
      </c>
      <c r="B230" s="40" t="s">
        <v>977</v>
      </c>
      <c r="C230" s="40">
        <v>103.48432826944</v>
      </c>
      <c r="D230" s="53">
        <v>2021</v>
      </c>
      <c r="E230" s="40" t="s">
        <v>416</v>
      </c>
    </row>
    <row r="231" spans="1:5">
      <c r="A231" s="40" t="s">
        <v>958</v>
      </c>
      <c r="B231" s="40" t="s">
        <v>977</v>
      </c>
      <c r="C231" s="40">
        <v>100.330500472143</v>
      </c>
      <c r="D231" s="53">
        <v>2021</v>
      </c>
      <c r="E231" s="40" t="s">
        <v>417</v>
      </c>
    </row>
    <row r="232" spans="1:5">
      <c r="A232" s="40" t="s">
        <v>958</v>
      </c>
      <c r="B232" s="40" t="s">
        <v>977</v>
      </c>
      <c r="C232" s="40">
        <v>98.8265458944321</v>
      </c>
      <c r="D232" s="53">
        <v>2021</v>
      </c>
      <c r="E232" s="40" t="s">
        <v>418</v>
      </c>
    </row>
    <row r="233" spans="1:5">
      <c r="A233" s="40" t="s">
        <v>958</v>
      </c>
      <c r="B233" s="40" t="s">
        <v>977</v>
      </c>
      <c r="C233" s="40">
        <v>94.0438871473354</v>
      </c>
      <c r="D233" s="53">
        <v>2021</v>
      </c>
      <c r="E233" s="40" t="s">
        <v>407</v>
      </c>
    </row>
    <row r="234" spans="1:5">
      <c r="A234" s="40" t="s">
        <v>958</v>
      </c>
      <c r="B234" s="40" t="s">
        <v>977</v>
      </c>
      <c r="C234" s="40">
        <v>104.847093888455</v>
      </c>
      <c r="D234" s="53">
        <v>2021</v>
      </c>
      <c r="E234" s="40" t="s">
        <v>419</v>
      </c>
    </row>
    <row r="235" spans="1:6">
      <c r="A235" s="40" t="s">
        <v>958</v>
      </c>
      <c r="B235" s="40" t="s">
        <v>978</v>
      </c>
      <c r="C235" s="40">
        <v>107.761868877166</v>
      </c>
      <c r="D235" s="53">
        <v>2020</v>
      </c>
      <c r="E235" s="40" t="s">
        <v>407</v>
      </c>
      <c r="F235" s="40">
        <f>AVERAGE(C235:C248)</f>
        <v>113.295515640594</v>
      </c>
    </row>
    <row r="236" spans="1:5">
      <c r="A236" s="40" t="s">
        <v>958</v>
      </c>
      <c r="B236" s="40" t="s">
        <v>978</v>
      </c>
      <c r="C236" s="40">
        <v>110.354180272072</v>
      </c>
      <c r="D236" s="53">
        <v>2020</v>
      </c>
      <c r="E236" s="40" t="s">
        <v>419</v>
      </c>
    </row>
    <row r="237" spans="1:5">
      <c r="A237" s="40" t="s">
        <v>958</v>
      </c>
      <c r="B237" s="40" t="s">
        <v>978</v>
      </c>
      <c r="C237" s="40">
        <v>103.002316150826</v>
      </c>
      <c r="D237" s="53">
        <v>2020</v>
      </c>
      <c r="E237" s="40" t="s">
        <v>420</v>
      </c>
    </row>
    <row r="238" spans="1:5">
      <c r="A238" s="40" t="s">
        <v>958</v>
      </c>
      <c r="B238" s="40" t="s">
        <v>978</v>
      </c>
      <c r="C238" s="40">
        <v>117.124474583873</v>
      </c>
      <c r="D238" s="53">
        <v>2020</v>
      </c>
      <c r="E238" s="40" t="s">
        <v>408</v>
      </c>
    </row>
    <row r="239" spans="1:5">
      <c r="A239" s="40" t="s">
        <v>958</v>
      </c>
      <c r="B239" s="40" t="s">
        <v>978</v>
      </c>
      <c r="C239" s="40">
        <v>118.216746385645</v>
      </c>
      <c r="D239" s="53">
        <v>2020</v>
      </c>
      <c r="E239" s="40" t="s">
        <v>411</v>
      </c>
    </row>
    <row r="240" spans="1:5">
      <c r="A240" s="40" t="s">
        <v>958</v>
      </c>
      <c r="B240" s="40" t="s">
        <v>978</v>
      </c>
      <c r="C240" s="40">
        <v>105.740897544453</v>
      </c>
      <c r="D240" s="53">
        <v>2020</v>
      </c>
      <c r="E240" s="40" t="s">
        <v>412</v>
      </c>
    </row>
    <row r="241" spans="1:5">
      <c r="A241" s="40" t="s">
        <v>958</v>
      </c>
      <c r="B241" s="40" t="s">
        <v>978</v>
      </c>
      <c r="C241" s="40">
        <v>118.145370375129</v>
      </c>
      <c r="D241" s="53">
        <v>2020</v>
      </c>
      <c r="E241" s="40" t="s">
        <v>413</v>
      </c>
    </row>
    <row r="242" spans="1:5">
      <c r="A242" s="40" t="s">
        <v>958</v>
      </c>
      <c r="B242" s="40" t="s">
        <v>978</v>
      </c>
      <c r="C242" s="40">
        <v>114.701351835992</v>
      </c>
      <c r="D242" s="53">
        <v>2020</v>
      </c>
      <c r="E242" s="40" t="s">
        <v>414</v>
      </c>
    </row>
    <row r="243" spans="1:5">
      <c r="A243" s="40" t="s">
        <v>958</v>
      </c>
      <c r="B243" s="40" t="s">
        <v>978</v>
      </c>
      <c r="C243" s="40">
        <v>100.096865006037</v>
      </c>
      <c r="D243" s="53">
        <v>2021</v>
      </c>
      <c r="E243" s="40" t="s">
        <v>415</v>
      </c>
    </row>
    <row r="244" spans="1:5">
      <c r="A244" s="40" t="s">
        <v>958</v>
      </c>
      <c r="B244" s="40" t="s">
        <v>978</v>
      </c>
      <c r="C244" s="40">
        <v>116.475008612548</v>
      </c>
      <c r="D244" s="53">
        <v>2021</v>
      </c>
      <c r="E244" s="40" t="s">
        <v>416</v>
      </c>
    </row>
    <row r="245" spans="1:5">
      <c r="A245" s="40" t="s">
        <v>958</v>
      </c>
      <c r="B245" s="40" t="s">
        <v>978</v>
      </c>
      <c r="C245" s="40">
        <v>118.624116326685</v>
      </c>
      <c r="D245" s="53">
        <v>2021</v>
      </c>
      <c r="E245" s="40" t="s">
        <v>417</v>
      </c>
    </row>
    <row r="246" spans="1:5">
      <c r="A246" s="40" t="s">
        <v>958</v>
      </c>
      <c r="B246" s="40" t="s">
        <v>978</v>
      </c>
      <c r="C246" s="40">
        <v>120.743910037732</v>
      </c>
      <c r="D246" s="53">
        <v>2021</v>
      </c>
      <c r="E246" s="40" t="s">
        <v>418</v>
      </c>
    </row>
    <row r="247" spans="1:5">
      <c r="A247" s="40" t="s">
        <v>958</v>
      </c>
      <c r="B247" s="40" t="s">
        <v>978</v>
      </c>
      <c r="C247" s="40">
        <v>125.248605099264</v>
      </c>
      <c r="D247" s="53">
        <v>2021</v>
      </c>
      <c r="E247" s="40" t="s">
        <v>407</v>
      </c>
    </row>
    <row r="248" spans="1:5">
      <c r="A248" s="40" t="s">
        <v>958</v>
      </c>
      <c r="B248" s="40" t="s">
        <v>978</v>
      </c>
      <c r="C248" s="40">
        <v>109.901507860888</v>
      </c>
      <c r="D248" s="53">
        <v>2021</v>
      </c>
      <c r="E248" s="40" t="s">
        <v>419</v>
      </c>
    </row>
    <row r="249" spans="1:6">
      <c r="A249" s="40" t="s">
        <v>958</v>
      </c>
      <c r="B249" s="40" t="s">
        <v>979</v>
      </c>
      <c r="C249" s="40">
        <v>97.5629436193678</v>
      </c>
      <c r="D249" s="53">
        <v>2020</v>
      </c>
      <c r="E249" s="40" t="s">
        <v>419</v>
      </c>
      <c r="F249" s="40">
        <f>AVERAGE(C249:C261)</f>
        <v>91.6657393150264</v>
      </c>
    </row>
    <row r="250" spans="1:5">
      <c r="A250" s="40" t="s">
        <v>958</v>
      </c>
      <c r="B250" s="40" t="s">
        <v>979</v>
      </c>
      <c r="C250" s="40">
        <v>84.5923051398102</v>
      </c>
      <c r="D250" s="53">
        <v>2020</v>
      </c>
      <c r="E250" s="40" t="s">
        <v>420</v>
      </c>
    </row>
    <row r="251" spans="1:5">
      <c r="A251" s="40" t="s">
        <v>958</v>
      </c>
      <c r="B251" s="40" t="s">
        <v>979</v>
      </c>
      <c r="C251" s="40">
        <v>80.7881391983197</v>
      </c>
      <c r="D251" s="53">
        <v>2020</v>
      </c>
      <c r="E251" s="40" t="s">
        <v>408</v>
      </c>
    </row>
    <row r="252" spans="1:5">
      <c r="A252" s="40" t="s">
        <v>958</v>
      </c>
      <c r="B252" s="40" t="s">
        <v>979</v>
      </c>
      <c r="C252" s="40">
        <v>101.279483829551</v>
      </c>
      <c r="D252" s="53">
        <v>2020</v>
      </c>
      <c r="E252" s="40" t="s">
        <v>411</v>
      </c>
    </row>
    <row r="253" spans="1:5">
      <c r="A253" s="40" t="s">
        <v>958</v>
      </c>
      <c r="B253" s="40" t="s">
        <v>979</v>
      </c>
      <c r="C253" s="40">
        <v>90.4428457076034</v>
      </c>
      <c r="D253" s="53">
        <v>2020</v>
      </c>
      <c r="E253" s="40" t="s">
        <v>412</v>
      </c>
    </row>
    <row r="254" spans="1:5">
      <c r="A254" s="40" t="s">
        <v>958</v>
      </c>
      <c r="B254" s="40" t="s">
        <v>979</v>
      </c>
      <c r="C254" s="40">
        <v>80.4211446123986</v>
      </c>
      <c r="D254" s="53">
        <v>2020</v>
      </c>
      <c r="E254" s="40" t="s">
        <v>413</v>
      </c>
    </row>
    <row r="255" spans="1:5">
      <c r="A255" s="40" t="s">
        <v>958</v>
      </c>
      <c r="B255" s="40" t="s">
        <v>979</v>
      </c>
      <c r="C255" s="40">
        <v>102.590277679571</v>
      </c>
      <c r="D255" s="53">
        <v>2020</v>
      </c>
      <c r="E255" s="40" t="s">
        <v>414</v>
      </c>
    </row>
    <row r="256" spans="1:5">
      <c r="A256" s="40" t="s">
        <v>958</v>
      </c>
      <c r="B256" s="40" t="s">
        <v>979</v>
      </c>
      <c r="C256" s="40">
        <v>84.7115417749156</v>
      </c>
      <c r="D256" s="53">
        <v>2021</v>
      </c>
      <c r="E256" s="40" t="s">
        <v>415</v>
      </c>
    </row>
    <row r="257" spans="1:5">
      <c r="A257" s="40" t="s">
        <v>958</v>
      </c>
      <c r="B257" s="40" t="s">
        <v>979</v>
      </c>
      <c r="C257" s="40">
        <v>114.310675012121</v>
      </c>
      <c r="D257" s="53">
        <v>2021</v>
      </c>
      <c r="E257" s="40" t="s">
        <v>416</v>
      </c>
    </row>
    <row r="258" spans="1:5">
      <c r="A258" s="40" t="s">
        <v>958</v>
      </c>
      <c r="B258" s="40" t="s">
        <v>979</v>
      </c>
      <c r="C258" s="40">
        <v>81.3586180659512</v>
      </c>
      <c r="D258" s="53">
        <v>2021</v>
      </c>
      <c r="E258" s="40" t="s">
        <v>417</v>
      </c>
    </row>
    <row r="259" spans="1:5">
      <c r="A259" s="40" t="s">
        <v>958</v>
      </c>
      <c r="B259" s="40" t="s">
        <v>979</v>
      </c>
      <c r="C259" s="40">
        <v>72.5624691251387</v>
      </c>
      <c r="D259" s="53">
        <v>2021</v>
      </c>
      <c r="E259" s="40" t="s">
        <v>418</v>
      </c>
    </row>
    <row r="260" spans="1:5">
      <c r="A260" s="40" t="s">
        <v>958</v>
      </c>
      <c r="B260" s="40" t="s">
        <v>979</v>
      </c>
      <c r="C260" s="40">
        <v>103.049216971855</v>
      </c>
      <c r="D260" s="53">
        <v>2021</v>
      </c>
      <c r="E260" s="40" t="s">
        <v>407</v>
      </c>
    </row>
    <row r="261" spans="1:5">
      <c r="A261" s="40" t="s">
        <v>958</v>
      </c>
      <c r="B261" s="40" t="s">
        <v>979</v>
      </c>
      <c r="C261" s="40">
        <v>97.9849503587398</v>
      </c>
      <c r="D261" s="53">
        <v>2021</v>
      </c>
      <c r="E261" s="40" t="s">
        <v>419</v>
      </c>
    </row>
    <row r="262" spans="1:6">
      <c r="A262" s="40" t="s">
        <v>980</v>
      </c>
      <c r="B262" s="40" t="s">
        <v>981</v>
      </c>
      <c r="C262" s="40">
        <v>44.4863844702076</v>
      </c>
      <c r="D262" s="53">
        <v>2020</v>
      </c>
      <c r="E262" s="40" t="s">
        <v>407</v>
      </c>
      <c r="F262" s="40">
        <f>AVERAGE(C262:C275)</f>
        <v>46.2444458168164</v>
      </c>
    </row>
    <row r="263" spans="1:5">
      <c r="A263" s="40" t="s">
        <v>980</v>
      </c>
      <c r="B263" s="40" t="s">
        <v>981</v>
      </c>
      <c r="C263" s="40">
        <v>45.7084368191229</v>
      </c>
      <c r="D263" s="53">
        <v>2020</v>
      </c>
      <c r="E263" s="40" t="s">
        <v>419</v>
      </c>
    </row>
    <row r="264" spans="1:5">
      <c r="A264" s="40" t="s">
        <v>980</v>
      </c>
      <c r="B264" s="40" t="s">
        <v>981</v>
      </c>
      <c r="C264" s="40">
        <v>39.0015600624025</v>
      </c>
      <c r="D264" s="53">
        <v>2020</v>
      </c>
      <c r="E264" s="40" t="s">
        <v>420</v>
      </c>
    </row>
    <row r="265" spans="1:5">
      <c r="A265" s="40" t="s">
        <v>980</v>
      </c>
      <c r="B265" s="40" t="s">
        <v>981</v>
      </c>
      <c r="C265" s="40">
        <v>50.4648074369189</v>
      </c>
      <c r="D265" s="53">
        <v>2020</v>
      </c>
      <c r="E265" s="40" t="s">
        <v>408</v>
      </c>
    </row>
    <row r="266" spans="1:5">
      <c r="A266" s="40" t="s">
        <v>980</v>
      </c>
      <c r="B266" s="40" t="s">
        <v>981</v>
      </c>
      <c r="C266" s="40">
        <v>46.2259790001981</v>
      </c>
      <c r="D266" s="53">
        <v>2020</v>
      </c>
      <c r="E266" s="40" t="s">
        <v>411</v>
      </c>
    </row>
    <row r="267" spans="1:5">
      <c r="A267" s="40" t="s">
        <v>980</v>
      </c>
      <c r="B267" s="40" t="s">
        <v>981</v>
      </c>
      <c r="C267" s="40">
        <v>48.5305998026113</v>
      </c>
      <c r="D267" s="53">
        <v>2020</v>
      </c>
      <c r="E267" s="40" t="s">
        <v>412</v>
      </c>
    </row>
    <row r="268" spans="1:5">
      <c r="A268" s="40" t="s">
        <v>980</v>
      </c>
      <c r="B268" s="40" t="s">
        <v>981</v>
      </c>
      <c r="C268" s="40">
        <v>41.6803916852753</v>
      </c>
      <c r="D268" s="53">
        <v>2020</v>
      </c>
      <c r="E268" s="40" t="s">
        <v>413</v>
      </c>
    </row>
    <row r="269" spans="1:5">
      <c r="A269" s="40" t="s">
        <v>980</v>
      </c>
      <c r="B269" s="40" t="s">
        <v>981</v>
      </c>
      <c r="C269" s="40">
        <v>49.2868627416459</v>
      </c>
      <c r="D269" s="53">
        <v>2020</v>
      </c>
      <c r="E269" s="40" t="s">
        <v>414</v>
      </c>
    </row>
    <row r="270" spans="1:5">
      <c r="A270" s="40" t="s">
        <v>980</v>
      </c>
      <c r="B270" s="40" t="s">
        <v>981</v>
      </c>
      <c r="C270" s="40">
        <v>43.7397459652107</v>
      </c>
      <c r="D270" s="53">
        <v>2021</v>
      </c>
      <c r="E270" s="40" t="s">
        <v>415</v>
      </c>
    </row>
    <row r="271" spans="1:5">
      <c r="A271" s="40" t="s">
        <v>980</v>
      </c>
      <c r="B271" s="40" t="s">
        <v>981</v>
      </c>
      <c r="C271" s="40">
        <v>44.4833950773761</v>
      </c>
      <c r="D271" s="53">
        <v>2021</v>
      </c>
      <c r="E271" s="40" t="s">
        <v>416</v>
      </c>
    </row>
    <row r="272" spans="1:5">
      <c r="A272" s="40" t="s">
        <v>980</v>
      </c>
      <c r="B272" s="40" t="s">
        <v>981</v>
      </c>
      <c r="C272" s="40">
        <v>46.2565254741293</v>
      </c>
      <c r="D272" s="53">
        <v>2021</v>
      </c>
      <c r="E272" s="40" t="s">
        <v>417</v>
      </c>
    </row>
    <row r="273" spans="1:5">
      <c r="A273" s="40" t="s">
        <v>980</v>
      </c>
      <c r="B273" s="40" t="s">
        <v>981</v>
      </c>
      <c r="C273" s="40">
        <v>46.1949265687583</v>
      </c>
      <c r="D273" s="53">
        <v>2021</v>
      </c>
      <c r="E273" s="40" t="s">
        <v>418</v>
      </c>
    </row>
    <row r="274" spans="1:5">
      <c r="A274" s="40" t="s">
        <v>980</v>
      </c>
      <c r="B274" s="40" t="s">
        <v>981</v>
      </c>
      <c r="C274" s="40">
        <v>52.136877661918</v>
      </c>
      <c r="D274" s="53">
        <v>2021</v>
      </c>
      <c r="E274" s="40" t="s">
        <v>407</v>
      </c>
    </row>
    <row r="275" spans="1:5">
      <c r="A275" s="40" t="s">
        <v>980</v>
      </c>
      <c r="B275" s="40" t="s">
        <v>981</v>
      </c>
      <c r="C275" s="40">
        <v>49.2257486696548</v>
      </c>
      <c r="D275" s="53">
        <v>2021</v>
      </c>
      <c r="E275" s="40" t="s">
        <v>419</v>
      </c>
    </row>
    <row r="276" spans="1:6">
      <c r="A276" s="40" t="s">
        <v>980</v>
      </c>
      <c r="B276" s="40" t="s">
        <v>982</v>
      </c>
      <c r="C276" s="40">
        <v>51.2120177534994</v>
      </c>
      <c r="D276" s="53">
        <v>2020</v>
      </c>
      <c r="E276" s="40" t="s">
        <v>419</v>
      </c>
      <c r="F276" s="40">
        <f>AVERAGE(C276:C288)</f>
        <v>51.4118556239588</v>
      </c>
    </row>
    <row r="277" spans="1:5">
      <c r="A277" s="40" t="s">
        <v>980</v>
      </c>
      <c r="B277" s="40" t="s">
        <v>982</v>
      </c>
      <c r="C277" s="40">
        <v>49.5277389436355</v>
      </c>
      <c r="D277" s="53">
        <v>2020</v>
      </c>
      <c r="E277" s="40" t="s">
        <v>420</v>
      </c>
    </row>
    <row r="278" spans="1:5">
      <c r="A278" s="40" t="s">
        <v>980</v>
      </c>
      <c r="B278" s="40" t="s">
        <v>982</v>
      </c>
      <c r="C278" s="40">
        <v>54.1218744832171</v>
      </c>
      <c r="D278" s="53">
        <v>2020</v>
      </c>
      <c r="E278" s="40" t="s">
        <v>408</v>
      </c>
    </row>
    <row r="279" spans="1:5">
      <c r="A279" s="40" t="s">
        <v>980</v>
      </c>
      <c r="B279" s="40" t="s">
        <v>982</v>
      </c>
      <c r="C279" s="40">
        <v>48.5942043230723</v>
      </c>
      <c r="D279" s="53">
        <v>2020</v>
      </c>
      <c r="E279" s="40" t="s">
        <v>411</v>
      </c>
    </row>
    <row r="280" spans="1:5">
      <c r="A280" s="40" t="s">
        <v>980</v>
      </c>
      <c r="B280" s="40" t="s">
        <v>982</v>
      </c>
      <c r="C280" s="40">
        <v>51.6431924882629</v>
      </c>
      <c r="D280" s="53">
        <v>2020</v>
      </c>
      <c r="E280" s="40" t="s">
        <v>412</v>
      </c>
    </row>
    <row r="281" spans="1:5">
      <c r="A281" s="40" t="s">
        <v>980</v>
      </c>
      <c r="B281" s="40" t="s">
        <v>982</v>
      </c>
      <c r="C281" s="40">
        <v>50.5923791226384</v>
      </c>
      <c r="D281" s="53">
        <v>2020</v>
      </c>
      <c r="E281" s="40" t="s">
        <v>413</v>
      </c>
    </row>
    <row r="282" spans="1:5">
      <c r="A282" s="40" t="s">
        <v>980</v>
      </c>
      <c r="B282" s="40" t="s">
        <v>982</v>
      </c>
      <c r="C282" s="40">
        <v>49.993880362372</v>
      </c>
      <c r="D282" s="53">
        <v>2020</v>
      </c>
      <c r="E282" s="40" t="s">
        <v>414</v>
      </c>
    </row>
    <row r="283" spans="1:5">
      <c r="A283" s="40" t="s">
        <v>980</v>
      </c>
      <c r="B283" s="40" t="s">
        <v>982</v>
      </c>
      <c r="C283" s="40">
        <v>49.783353828291</v>
      </c>
      <c r="D283" s="53">
        <v>2021</v>
      </c>
      <c r="E283" s="40" t="s">
        <v>415</v>
      </c>
    </row>
    <row r="284" spans="1:5">
      <c r="A284" s="40" t="s">
        <v>980</v>
      </c>
      <c r="B284" s="40" t="s">
        <v>982</v>
      </c>
      <c r="C284" s="40">
        <v>52.6620929558411</v>
      </c>
      <c r="D284" s="53">
        <v>2021</v>
      </c>
      <c r="E284" s="40" t="s">
        <v>416</v>
      </c>
    </row>
    <row r="285" spans="1:5">
      <c r="A285" s="40" t="s">
        <v>980</v>
      </c>
      <c r="B285" s="40" t="s">
        <v>982</v>
      </c>
      <c r="C285" s="40">
        <v>52.0113623047598</v>
      </c>
      <c r="D285" s="53">
        <v>2021</v>
      </c>
      <c r="E285" s="40" t="s">
        <v>417</v>
      </c>
    </row>
    <row r="286" spans="1:5">
      <c r="A286" s="40" t="s">
        <v>980</v>
      </c>
      <c r="B286" s="40" t="s">
        <v>982</v>
      </c>
      <c r="C286" s="40">
        <v>55.8628918537802</v>
      </c>
      <c r="D286" s="53">
        <v>2021</v>
      </c>
      <c r="E286" s="40" t="s">
        <v>418</v>
      </c>
    </row>
    <row r="287" spans="1:5">
      <c r="A287" s="40" t="s">
        <v>980</v>
      </c>
      <c r="B287" s="40" t="s">
        <v>982</v>
      </c>
      <c r="C287" s="40">
        <v>51.9389649882935</v>
      </c>
      <c r="D287" s="53">
        <v>2021</v>
      </c>
      <c r="E287" s="40" t="s">
        <v>407</v>
      </c>
    </row>
    <row r="288" spans="1:5">
      <c r="A288" s="40" t="s">
        <v>980</v>
      </c>
      <c r="B288" s="40" t="s">
        <v>982</v>
      </c>
      <c r="C288" s="40">
        <v>50.4101697038011</v>
      </c>
      <c r="D288" s="53">
        <v>2021</v>
      </c>
      <c r="E288" s="40" t="s">
        <v>419</v>
      </c>
    </row>
    <row r="289" spans="1:6">
      <c r="A289" s="40" t="s">
        <v>980</v>
      </c>
      <c r="B289" s="40" t="s">
        <v>983</v>
      </c>
      <c r="C289" s="40">
        <v>49.3388180704043</v>
      </c>
      <c r="D289" s="53">
        <v>2020</v>
      </c>
      <c r="E289" s="40" t="s">
        <v>419</v>
      </c>
      <c r="F289" s="40">
        <f>AVERAGE(C289:C301)</f>
        <v>45.7710461881303</v>
      </c>
    </row>
    <row r="290" spans="1:5">
      <c r="A290" s="40" t="s">
        <v>980</v>
      </c>
      <c r="B290" s="40" t="s">
        <v>983</v>
      </c>
      <c r="C290" s="40">
        <v>43.0766364067698</v>
      </c>
      <c r="D290" s="53">
        <v>2020</v>
      </c>
      <c r="E290" s="40" t="s">
        <v>420</v>
      </c>
    </row>
    <row r="291" spans="1:5">
      <c r="A291" s="40" t="s">
        <v>980</v>
      </c>
      <c r="B291" s="40" t="s">
        <v>983</v>
      </c>
      <c r="C291" s="40">
        <v>47.404194384321</v>
      </c>
      <c r="D291" s="53">
        <v>2020</v>
      </c>
      <c r="E291" s="40" t="s">
        <v>408</v>
      </c>
    </row>
    <row r="292" spans="1:5">
      <c r="A292" s="40" t="s">
        <v>980</v>
      </c>
      <c r="B292" s="40" t="s">
        <v>983</v>
      </c>
      <c r="C292" s="40">
        <v>47.8823609675287</v>
      </c>
      <c r="D292" s="53">
        <v>2020</v>
      </c>
      <c r="E292" s="40" t="s">
        <v>411</v>
      </c>
    </row>
    <row r="293" spans="1:5">
      <c r="A293" s="40" t="s">
        <v>980</v>
      </c>
      <c r="B293" s="40" t="s">
        <v>983</v>
      </c>
      <c r="C293" s="40">
        <v>49.8678092266979</v>
      </c>
      <c r="D293" s="53">
        <v>2020</v>
      </c>
      <c r="E293" s="40" t="s">
        <v>412</v>
      </c>
    </row>
    <row r="294" spans="1:5">
      <c r="A294" s="40" t="s">
        <v>980</v>
      </c>
      <c r="B294" s="40" t="s">
        <v>983</v>
      </c>
      <c r="C294" s="40">
        <v>44.8777880915256</v>
      </c>
      <c r="D294" s="53">
        <v>2020</v>
      </c>
      <c r="E294" s="40" t="s">
        <v>413</v>
      </c>
    </row>
    <row r="295" spans="1:5">
      <c r="A295" s="40" t="s">
        <v>980</v>
      </c>
      <c r="B295" s="40" t="s">
        <v>983</v>
      </c>
      <c r="C295" s="40">
        <v>44.5980599843906</v>
      </c>
      <c r="D295" s="53">
        <v>2020</v>
      </c>
      <c r="E295" s="40" t="s">
        <v>414</v>
      </c>
    </row>
    <row r="296" spans="1:5">
      <c r="A296" s="40" t="s">
        <v>980</v>
      </c>
      <c r="B296" s="40" t="s">
        <v>983</v>
      </c>
      <c r="C296" s="40">
        <v>40.3554304280195</v>
      </c>
      <c r="D296" s="53">
        <v>2021</v>
      </c>
      <c r="E296" s="40" t="s">
        <v>415</v>
      </c>
    </row>
    <row r="297" spans="1:5">
      <c r="A297" s="40" t="s">
        <v>980</v>
      </c>
      <c r="B297" s="40" t="s">
        <v>983</v>
      </c>
      <c r="C297" s="40">
        <v>39.9987406796243</v>
      </c>
      <c r="D297" s="53">
        <v>2021</v>
      </c>
      <c r="E297" s="40" t="s">
        <v>416</v>
      </c>
    </row>
    <row r="298" spans="1:5">
      <c r="A298" s="40" t="s">
        <v>980</v>
      </c>
      <c r="B298" s="40" t="s">
        <v>983</v>
      </c>
      <c r="C298" s="40">
        <v>45.075692614938</v>
      </c>
      <c r="D298" s="53">
        <v>2021</v>
      </c>
      <c r="E298" s="40" t="s">
        <v>417</v>
      </c>
    </row>
    <row r="299" spans="1:5">
      <c r="A299" s="40" t="s">
        <v>980</v>
      </c>
      <c r="B299" s="40" t="s">
        <v>983</v>
      </c>
      <c r="C299" s="40">
        <v>46.5774464622113</v>
      </c>
      <c r="D299" s="53">
        <v>2021</v>
      </c>
      <c r="E299" s="40" t="s">
        <v>418</v>
      </c>
    </row>
    <row r="300" spans="1:5">
      <c r="A300" s="40" t="s">
        <v>980</v>
      </c>
      <c r="B300" s="40" t="s">
        <v>983</v>
      </c>
      <c r="C300" s="40">
        <v>47.2651670041627</v>
      </c>
      <c r="D300" s="53">
        <v>2021</v>
      </c>
      <c r="E300" s="40" t="s">
        <v>407</v>
      </c>
    </row>
    <row r="301" spans="1:5">
      <c r="A301" s="40" t="s">
        <v>980</v>
      </c>
      <c r="B301" s="40" t="s">
        <v>983</v>
      </c>
      <c r="C301" s="40">
        <v>48.7054561251008</v>
      </c>
      <c r="D301" s="53">
        <v>2021</v>
      </c>
      <c r="E301" s="40" t="s">
        <v>419</v>
      </c>
    </row>
    <row r="302" spans="1:6">
      <c r="A302" s="40" t="s">
        <v>980</v>
      </c>
      <c r="B302" s="40" t="s">
        <v>984</v>
      </c>
      <c r="C302" s="40">
        <v>47.9342615841132</v>
      </c>
      <c r="D302" s="53">
        <v>2020</v>
      </c>
      <c r="E302" s="40" t="s">
        <v>407</v>
      </c>
      <c r="F302" s="40">
        <f>AVERAGE(C302:C315)</f>
        <v>52.6742456269843</v>
      </c>
    </row>
    <row r="303" spans="1:5">
      <c r="A303" s="40" t="s">
        <v>980</v>
      </c>
      <c r="B303" s="40" t="s">
        <v>984</v>
      </c>
      <c r="C303" s="40">
        <v>53.5161859009495</v>
      </c>
      <c r="D303" s="53">
        <v>2020</v>
      </c>
      <c r="E303" s="40" t="s">
        <v>419</v>
      </c>
    </row>
    <row r="304" spans="1:5">
      <c r="A304" s="40" t="s">
        <v>980</v>
      </c>
      <c r="B304" s="40" t="s">
        <v>984</v>
      </c>
      <c r="C304" s="40">
        <v>61.5286510541943</v>
      </c>
      <c r="D304" s="53">
        <v>2020</v>
      </c>
      <c r="E304" s="40" t="s">
        <v>420</v>
      </c>
    </row>
    <row r="305" spans="1:5">
      <c r="A305" s="40" t="s">
        <v>980</v>
      </c>
      <c r="B305" s="40" t="s">
        <v>984</v>
      </c>
      <c r="C305" s="40">
        <v>51.4069543535129</v>
      </c>
      <c r="D305" s="53">
        <v>2020</v>
      </c>
      <c r="E305" s="40" t="s">
        <v>408</v>
      </c>
    </row>
    <row r="306" spans="1:5">
      <c r="A306" s="40" t="s">
        <v>980</v>
      </c>
      <c r="B306" s="40" t="s">
        <v>984</v>
      </c>
      <c r="C306" s="40">
        <v>52.1599622651523</v>
      </c>
      <c r="D306" s="53">
        <v>2020</v>
      </c>
      <c r="E306" s="40" t="s">
        <v>411</v>
      </c>
    </row>
    <row r="307" spans="1:5">
      <c r="A307" s="40" t="s">
        <v>980</v>
      </c>
      <c r="B307" s="40" t="s">
        <v>984</v>
      </c>
      <c r="C307" s="40">
        <v>48.3848488423285</v>
      </c>
      <c r="D307" s="53">
        <v>2020</v>
      </c>
      <c r="E307" s="40" t="s">
        <v>412</v>
      </c>
    </row>
    <row r="308" spans="1:5">
      <c r="A308" s="40" t="s">
        <v>980</v>
      </c>
      <c r="B308" s="40" t="s">
        <v>984</v>
      </c>
      <c r="C308" s="40">
        <v>50.156188539154</v>
      </c>
      <c r="D308" s="53">
        <v>2020</v>
      </c>
      <c r="E308" s="40" t="s">
        <v>413</v>
      </c>
    </row>
    <row r="309" spans="1:5">
      <c r="A309" s="40" t="s">
        <v>980</v>
      </c>
      <c r="B309" s="40" t="s">
        <v>984</v>
      </c>
      <c r="C309" s="40">
        <v>43.3686238897077</v>
      </c>
      <c r="D309" s="53">
        <v>2020</v>
      </c>
      <c r="E309" s="40" t="s">
        <v>414</v>
      </c>
    </row>
    <row r="310" spans="1:5">
      <c r="A310" s="40" t="s">
        <v>980</v>
      </c>
      <c r="B310" s="40" t="s">
        <v>984</v>
      </c>
      <c r="C310" s="40">
        <v>55.3510765361654</v>
      </c>
      <c r="D310" s="53">
        <v>2021</v>
      </c>
      <c r="E310" s="40" t="s">
        <v>415</v>
      </c>
    </row>
    <row r="311" spans="1:5">
      <c r="A311" s="40" t="s">
        <v>980</v>
      </c>
      <c r="B311" s="40" t="s">
        <v>984</v>
      </c>
      <c r="C311" s="40">
        <v>63.4321105290125</v>
      </c>
      <c r="D311" s="53">
        <v>2021</v>
      </c>
      <c r="E311" s="40" t="s">
        <v>416</v>
      </c>
    </row>
    <row r="312" spans="1:5">
      <c r="A312" s="40" t="s">
        <v>980</v>
      </c>
      <c r="B312" s="40" t="s">
        <v>984</v>
      </c>
      <c r="C312" s="40">
        <v>51.8183421132555</v>
      </c>
      <c r="D312" s="53">
        <v>2021</v>
      </c>
      <c r="E312" s="40" t="s">
        <v>417</v>
      </c>
    </row>
    <row r="313" spans="1:5">
      <c r="A313" s="40" t="s">
        <v>980</v>
      </c>
      <c r="B313" s="40" t="s">
        <v>984</v>
      </c>
      <c r="C313" s="40">
        <v>52.0063425417577</v>
      </c>
      <c r="D313" s="53">
        <v>2021</v>
      </c>
      <c r="E313" s="40" t="s">
        <v>418</v>
      </c>
    </row>
    <row r="314" spans="1:5">
      <c r="A314" s="40" t="s">
        <v>980</v>
      </c>
      <c r="B314" s="40" t="s">
        <v>984</v>
      </c>
      <c r="C314" s="40">
        <v>52.6389707660634</v>
      </c>
      <c r="D314" s="53">
        <v>2021</v>
      </c>
      <c r="E314" s="40" t="s">
        <v>407</v>
      </c>
    </row>
    <row r="315" spans="1:5">
      <c r="A315" s="40" t="s">
        <v>980</v>
      </c>
      <c r="B315" s="40" t="s">
        <v>984</v>
      </c>
      <c r="C315" s="40">
        <v>53.7369198624126</v>
      </c>
      <c r="D315" s="53">
        <v>2021</v>
      </c>
      <c r="E315" s="40" t="s">
        <v>419</v>
      </c>
    </row>
  </sheetData>
  <mergeCells count="2">
    <mergeCell ref="F9:F11"/>
    <mergeCell ref="F12:F1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1" workbookViewId="0">
      <selection activeCell="R17" sqref="Q17:R17"/>
    </sheetView>
  </sheetViews>
  <sheetFormatPr defaultColWidth="9" defaultRowHeight="14.25"/>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FF0000"/>
  </sheetPr>
  <dimension ref="A1:I23"/>
  <sheetViews>
    <sheetView workbookViewId="0">
      <selection activeCell="C28" sqref="C28"/>
    </sheetView>
  </sheetViews>
  <sheetFormatPr defaultColWidth="14.625" defaultRowHeight="14.25"/>
  <cols>
    <col min="1" max="1" width="24.375" style="40" customWidth="1"/>
    <col min="2" max="16384" width="14.625" style="40"/>
  </cols>
  <sheetData>
    <row r="1" ht="16.5" spans="1:7">
      <c r="A1" s="41" t="s">
        <v>985</v>
      </c>
      <c r="B1" s="42">
        <f>房源表!N4</f>
        <v>0</v>
      </c>
      <c r="C1" s="43"/>
      <c r="D1" s="43"/>
      <c r="E1" s="43"/>
      <c r="F1" s="43"/>
      <c r="G1" s="44"/>
    </row>
    <row r="2" ht="16.5" spans="1:7">
      <c r="A2" s="41" t="s">
        <v>986</v>
      </c>
      <c r="B2" s="41">
        <f>SUM(C14:C23)</f>
        <v>0</v>
      </c>
      <c r="C2" s="43"/>
      <c r="D2" s="43"/>
      <c r="E2" s="43"/>
      <c r="F2" s="43"/>
      <c r="G2" s="44"/>
    </row>
    <row r="3" ht="16.5" spans="1:7">
      <c r="A3" s="41" t="s">
        <v>987</v>
      </c>
      <c r="B3" s="45">
        <v>44317</v>
      </c>
      <c r="C3" s="43"/>
      <c r="D3" s="43"/>
      <c r="E3" s="43"/>
      <c r="F3" s="43"/>
      <c r="G3" s="44"/>
    </row>
    <row r="4" ht="33" spans="1:7">
      <c r="A4" s="41" t="s">
        <v>988</v>
      </c>
      <c r="B4" s="41" t="s">
        <v>989</v>
      </c>
      <c r="C4" s="41" t="s">
        <v>990</v>
      </c>
      <c r="D4" s="41" t="s">
        <v>991</v>
      </c>
      <c r="E4" s="43"/>
      <c r="F4" s="44"/>
      <c r="G4" s="44"/>
    </row>
    <row r="5" ht="16.5" spans="1:7">
      <c r="A5" s="41" t="s">
        <v>992</v>
      </c>
      <c r="B5" s="41">
        <f>SUM(D14:D23)</f>
        <v>0</v>
      </c>
      <c r="C5" s="41" t="e">
        <f>ROUND(B5*10000/$B$1,0)</f>
        <v>#DIV/0!</v>
      </c>
      <c r="D5" s="41" t="e">
        <f>ROUND(B5*10000/$B$2,0)</f>
        <v>#DIV/0!</v>
      </c>
      <c r="E5" s="43"/>
      <c r="F5" s="44"/>
      <c r="G5" s="44"/>
    </row>
    <row r="6" ht="16.5" spans="1:7">
      <c r="A6" s="41" t="s">
        <v>993</v>
      </c>
      <c r="B6" s="41">
        <f>SUM(D14:D23)</f>
        <v>0</v>
      </c>
      <c r="C6" s="41" t="e">
        <f>ROUND(B6*10000/$B$1,0)</f>
        <v>#DIV/0!</v>
      </c>
      <c r="D6" s="41" t="e">
        <f>ROUND(B6*10000/$B$2,0)</f>
        <v>#DIV/0!</v>
      </c>
      <c r="E6" s="43"/>
      <c r="F6" s="44"/>
      <c r="G6" s="44"/>
    </row>
    <row r="7" ht="16.5" spans="1:7">
      <c r="A7" s="41" t="s">
        <v>994</v>
      </c>
      <c r="B7" s="41">
        <f>B5</f>
        <v>0</v>
      </c>
      <c r="C7" s="41" t="e">
        <f>ROUND(B7*10000/$B$1,0)</f>
        <v>#DIV/0!</v>
      </c>
      <c r="D7" s="41" t="e">
        <f>ROUND(B7*10000/$B$2,0)</f>
        <v>#DIV/0!</v>
      </c>
      <c r="E7" s="43"/>
      <c r="F7" s="44"/>
      <c r="G7" s="44"/>
    </row>
    <row r="8" ht="16.5" spans="1:7">
      <c r="A8" s="41" t="s">
        <v>995</v>
      </c>
      <c r="B8" s="41">
        <f>B5</f>
        <v>0</v>
      </c>
      <c r="C8" s="41" t="e">
        <f>ROUND(B8*10000/$B$1,0)</f>
        <v>#DIV/0!</v>
      </c>
      <c r="D8" s="41" t="e">
        <f>ROUND(B8*10000/$B$2,0)</f>
        <v>#DIV/0!</v>
      </c>
      <c r="E8" s="43"/>
      <c r="F8" s="44"/>
      <c r="G8" s="44"/>
    </row>
    <row r="9" ht="16.5" spans="1:7">
      <c r="A9" s="41" t="s">
        <v>996</v>
      </c>
      <c r="B9" s="46">
        <f>B5</f>
        <v>0</v>
      </c>
      <c r="C9" s="43"/>
      <c r="D9" s="43"/>
      <c r="E9" s="43"/>
      <c r="F9" s="44"/>
      <c r="G9" s="44"/>
    </row>
    <row r="10" ht="16.5" spans="1:7">
      <c r="A10" s="41" t="s">
        <v>523</v>
      </c>
      <c r="B10" s="46">
        <f>'比较法（独立卫浴）'!C28</f>
        <v>1746</v>
      </c>
      <c r="C10" s="43"/>
      <c r="D10" s="43"/>
      <c r="E10" s="43"/>
      <c r="F10" s="44"/>
      <c r="G10" s="44"/>
    </row>
    <row r="11" ht="16.5" spans="1:7">
      <c r="A11" s="41" t="s">
        <v>997</v>
      </c>
      <c r="B11" s="46">
        <f>B5</f>
        <v>0</v>
      </c>
      <c r="C11" s="43"/>
      <c r="D11" s="43"/>
      <c r="E11" s="43"/>
      <c r="F11" s="44"/>
      <c r="G11" s="44"/>
    </row>
    <row r="12" ht="16.5" spans="1:7">
      <c r="A12" s="43"/>
      <c r="B12" s="43"/>
      <c r="C12" s="43"/>
      <c r="D12" s="43"/>
      <c r="E12" s="43"/>
      <c r="F12" s="44"/>
      <c r="G12" s="44"/>
    </row>
    <row r="13" ht="33" spans="1:9">
      <c r="A13" s="47" t="s">
        <v>478</v>
      </c>
      <c r="B13" s="48" t="s">
        <v>985</v>
      </c>
      <c r="C13" s="48" t="s">
        <v>986</v>
      </c>
      <c r="D13" s="48" t="s">
        <v>998</v>
      </c>
      <c r="E13" s="41" t="s">
        <v>990</v>
      </c>
      <c r="F13" s="41" t="s">
        <v>991</v>
      </c>
      <c r="G13" s="48" t="s">
        <v>999</v>
      </c>
      <c r="H13" s="48" t="s">
        <v>1000</v>
      </c>
      <c r="I13" s="48" t="s">
        <v>1001</v>
      </c>
    </row>
    <row r="14" ht="16.5" spans="1:9">
      <c r="A14" s="49" t="s">
        <v>1002</v>
      </c>
      <c r="B14" s="48">
        <f>B1</f>
        <v>0</v>
      </c>
      <c r="C14" s="48">
        <v>0</v>
      </c>
      <c r="D14" s="48">
        <f>B14*E14/10000</f>
        <v>0</v>
      </c>
      <c r="E14" s="48">
        <v>30000</v>
      </c>
      <c r="F14" s="48" t="e">
        <f>ROUND(D14*10000/C14,0)</f>
        <v>#DIV/0!</v>
      </c>
      <c r="G14" s="48">
        <v>0</v>
      </c>
      <c r="H14" s="48">
        <v>0</v>
      </c>
      <c r="I14" s="48">
        <v>0</v>
      </c>
    </row>
    <row r="15" ht="16.5" spans="1:9">
      <c r="A15" s="50" t="s">
        <v>1003</v>
      </c>
      <c r="B15" s="51"/>
      <c r="C15" s="51"/>
      <c r="D15" s="51"/>
      <c r="E15" s="48" t="e">
        <f t="shared" ref="E15:E23" si="0">ROUND(D15*10000/B15,0)</f>
        <v>#DIV/0!</v>
      </c>
      <c r="F15" s="48" t="e">
        <f t="shared" ref="F15:F23" si="1">ROUND(D15*10000/C15,0)</f>
        <v>#DIV/0!</v>
      </c>
      <c r="G15" s="52"/>
      <c r="H15" s="52"/>
      <c r="I15" s="51"/>
    </row>
    <row r="16" ht="16.5" spans="1:9">
      <c r="A16" s="50" t="s">
        <v>1004</v>
      </c>
      <c r="B16" s="51"/>
      <c r="C16" s="51"/>
      <c r="D16" s="51"/>
      <c r="E16" s="48" t="e">
        <f t="shared" si="0"/>
        <v>#DIV/0!</v>
      </c>
      <c r="F16" s="48" t="e">
        <f t="shared" si="1"/>
        <v>#DIV/0!</v>
      </c>
      <c r="G16" s="52"/>
      <c r="H16" s="52"/>
      <c r="I16" s="51"/>
    </row>
    <row r="17" ht="16.5" spans="1:9">
      <c r="A17" s="50" t="s">
        <v>1005</v>
      </c>
      <c r="B17" s="51"/>
      <c r="C17" s="51"/>
      <c r="D17" s="51"/>
      <c r="E17" s="48" t="e">
        <f t="shared" si="0"/>
        <v>#DIV/0!</v>
      </c>
      <c r="F17" s="48" t="e">
        <f t="shared" si="1"/>
        <v>#DIV/0!</v>
      </c>
      <c r="G17" s="52"/>
      <c r="H17" s="52"/>
      <c r="I17" s="51"/>
    </row>
    <row r="18" ht="16.5" spans="1:9">
      <c r="A18" s="50" t="s">
        <v>1006</v>
      </c>
      <c r="B18" s="51"/>
      <c r="C18" s="51"/>
      <c r="D18" s="51"/>
      <c r="E18" s="48" t="e">
        <f t="shared" si="0"/>
        <v>#DIV/0!</v>
      </c>
      <c r="F18" s="48" t="e">
        <f t="shared" si="1"/>
        <v>#DIV/0!</v>
      </c>
      <c r="G18" s="51"/>
      <c r="H18" s="51"/>
      <c r="I18" s="51"/>
    </row>
    <row r="19" ht="16.5" spans="1:9">
      <c r="A19" s="50" t="s">
        <v>1007</v>
      </c>
      <c r="B19" s="51"/>
      <c r="C19" s="51"/>
      <c r="D19" s="51"/>
      <c r="E19" s="48" t="e">
        <f t="shared" si="0"/>
        <v>#DIV/0!</v>
      </c>
      <c r="F19" s="48" t="e">
        <f t="shared" si="1"/>
        <v>#DIV/0!</v>
      </c>
      <c r="G19" s="51"/>
      <c r="H19" s="51"/>
      <c r="I19" s="51"/>
    </row>
    <row r="20" ht="16.5" spans="1:9">
      <c r="A20" s="50" t="s">
        <v>1008</v>
      </c>
      <c r="B20" s="51"/>
      <c r="C20" s="51"/>
      <c r="D20" s="51"/>
      <c r="E20" s="48" t="e">
        <f t="shared" si="0"/>
        <v>#DIV/0!</v>
      </c>
      <c r="F20" s="48" t="e">
        <f t="shared" si="1"/>
        <v>#DIV/0!</v>
      </c>
      <c r="G20" s="51"/>
      <c r="H20" s="51"/>
      <c r="I20" s="51"/>
    </row>
    <row r="21" ht="16.5" spans="1:9">
      <c r="A21" s="50" t="s">
        <v>1009</v>
      </c>
      <c r="B21" s="51"/>
      <c r="C21" s="51"/>
      <c r="D21" s="51"/>
      <c r="E21" s="48" t="e">
        <f t="shared" si="0"/>
        <v>#DIV/0!</v>
      </c>
      <c r="F21" s="48" t="e">
        <f t="shared" si="1"/>
        <v>#DIV/0!</v>
      </c>
      <c r="G21" s="51"/>
      <c r="H21" s="51"/>
      <c r="I21" s="51"/>
    </row>
    <row r="22" ht="16.5" spans="1:9">
      <c r="A22" s="50" t="s">
        <v>1010</v>
      </c>
      <c r="B22" s="51"/>
      <c r="C22" s="51"/>
      <c r="D22" s="51"/>
      <c r="E22" s="48" t="e">
        <f t="shared" si="0"/>
        <v>#DIV/0!</v>
      </c>
      <c r="F22" s="48" t="e">
        <f t="shared" si="1"/>
        <v>#DIV/0!</v>
      </c>
      <c r="G22" s="51"/>
      <c r="H22" s="51"/>
      <c r="I22" s="51"/>
    </row>
    <row r="23" ht="16.5" spans="1:9">
      <c r="A23" s="50" t="s">
        <v>1011</v>
      </c>
      <c r="B23" s="51"/>
      <c r="C23" s="51"/>
      <c r="D23" s="51"/>
      <c r="E23" s="41" t="e">
        <f t="shared" si="0"/>
        <v>#DIV/0!</v>
      </c>
      <c r="F23" s="41" t="e">
        <f t="shared" si="1"/>
        <v>#DIV/0!</v>
      </c>
      <c r="G23" s="51"/>
      <c r="H23" s="51"/>
      <c r="I23" s="51"/>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G48"/>
  <sheetViews>
    <sheetView zoomScale="90" zoomScaleNormal="90" workbookViewId="0">
      <selection activeCell="B38" sqref="B38"/>
    </sheetView>
  </sheetViews>
  <sheetFormatPr defaultColWidth="22.875" defaultRowHeight="14.25" outlineLevelCol="6"/>
  <cols>
    <col min="1" max="2" width="22.875" style="264"/>
    <col min="3" max="3" width="15.5" style="264" customWidth="1"/>
    <col min="4" max="4" width="38.375" style="264" customWidth="1"/>
    <col min="5" max="7" width="13.5" style="264" customWidth="1"/>
    <col min="8" max="16384" width="22.875" style="264"/>
  </cols>
  <sheetData>
    <row r="1" spans="1:5">
      <c r="A1" s="265" t="s">
        <v>0</v>
      </c>
      <c r="B1" s="266" t="s">
        <v>1</v>
      </c>
      <c r="C1" s="266" t="s">
        <v>2</v>
      </c>
      <c r="D1" s="266" t="s">
        <v>3</v>
      </c>
      <c r="E1" s="267">
        <v>19377.44</v>
      </c>
    </row>
    <row r="2" ht="89.25" customHeight="1" spans="1:6">
      <c r="A2" s="268">
        <v>1</v>
      </c>
      <c r="B2" s="266" t="s">
        <v>4</v>
      </c>
      <c r="C2" s="266">
        <f>F2</f>
        <v>1291829</v>
      </c>
      <c r="D2" s="269" t="s">
        <v>26</v>
      </c>
      <c r="E2" s="264">
        <f>4000*E1</f>
        <v>77509760</v>
      </c>
      <c r="F2" s="264">
        <f>ROUND(E2/60,0)</f>
        <v>1291829</v>
      </c>
    </row>
    <row r="3" spans="1:4">
      <c r="A3" s="268">
        <v>2</v>
      </c>
      <c r="B3" s="266" t="s">
        <v>6</v>
      </c>
      <c r="C3" s="266">
        <f>C4+C5+C6</f>
        <v>1499814</v>
      </c>
      <c r="D3" s="270" t="s">
        <v>7</v>
      </c>
    </row>
    <row r="4" ht="60" spans="1:5">
      <c r="A4" s="268">
        <v>2.1</v>
      </c>
      <c r="B4" s="266" t="s">
        <v>8</v>
      </c>
      <c r="C4" s="266">
        <f>E4</f>
        <v>348794</v>
      </c>
      <c r="D4" s="269" t="s">
        <v>27</v>
      </c>
      <c r="E4" s="264">
        <f>ROUND(1.5*12*E1,0)</f>
        <v>348794</v>
      </c>
    </row>
    <row r="5" ht="76.5" customHeight="1" spans="1:5">
      <c r="A5" s="268">
        <v>2.2</v>
      </c>
      <c r="B5" s="266" t="s">
        <v>10</v>
      </c>
      <c r="C5" s="266">
        <f>ROUND(E5,0)</f>
        <v>232529</v>
      </c>
      <c r="D5" s="269" t="s">
        <v>28</v>
      </c>
      <c r="E5" s="264">
        <f>ROUND(E2*0.003,0)</f>
        <v>232529</v>
      </c>
    </row>
    <row r="6" ht="36" spans="1:5">
      <c r="A6" s="268">
        <v>2.3</v>
      </c>
      <c r="B6" s="266" t="s">
        <v>12</v>
      </c>
      <c r="C6" s="266">
        <f>E6</f>
        <v>918491</v>
      </c>
      <c r="D6" s="269" t="s">
        <v>29</v>
      </c>
      <c r="E6" s="271">
        <f>ROUND(3.95*E1*12,0)</f>
        <v>918491</v>
      </c>
    </row>
    <row r="7" spans="1:4">
      <c r="A7" s="268">
        <v>3</v>
      </c>
      <c r="B7" s="266" t="s">
        <v>14</v>
      </c>
      <c r="C7" s="266">
        <f>C8+C9+C10</f>
        <v>102890</v>
      </c>
      <c r="D7" s="270" t="s">
        <v>15</v>
      </c>
    </row>
    <row r="8" ht="36" spans="1:5">
      <c r="A8" s="268">
        <v>3.1</v>
      </c>
      <c r="B8" s="266" t="s">
        <v>16</v>
      </c>
      <c r="C8" s="266">
        <f>E8</f>
        <v>18583</v>
      </c>
      <c r="D8" s="269" t="s">
        <v>30</v>
      </c>
      <c r="E8" s="264">
        <f>ROUND(47.95*E1*0.02,0)</f>
        <v>18583</v>
      </c>
    </row>
    <row r="9" spans="1:7">
      <c r="A9" s="268">
        <v>3.2</v>
      </c>
      <c r="B9" s="266" t="s">
        <v>18</v>
      </c>
      <c r="C9" s="266">
        <v>0</v>
      </c>
      <c r="D9" s="269" t="s">
        <v>31</v>
      </c>
      <c r="G9" s="264">
        <f>E9*F9</f>
        <v>0</v>
      </c>
    </row>
    <row r="10" ht="60" spans="1:5">
      <c r="A10" s="268">
        <v>3.3</v>
      </c>
      <c r="B10" s="266" t="s">
        <v>20</v>
      </c>
      <c r="C10" s="266">
        <f>E10</f>
        <v>84307</v>
      </c>
      <c r="D10" s="269" t="s">
        <v>32</v>
      </c>
      <c r="E10" s="264">
        <f>ROUND((C2+C3+C8)*0.03,0)</f>
        <v>84307</v>
      </c>
    </row>
    <row r="11" spans="1:4">
      <c r="A11" s="268">
        <v>4</v>
      </c>
      <c r="B11" s="266" t="s">
        <v>22</v>
      </c>
      <c r="C11" s="266">
        <f>C2+C3+C7</f>
        <v>2894533</v>
      </c>
      <c r="D11" s="270" t="s">
        <v>23</v>
      </c>
    </row>
    <row r="12" spans="1:4">
      <c r="A12" s="268">
        <v>5</v>
      </c>
      <c r="B12" s="266" t="s">
        <v>24</v>
      </c>
      <c r="C12" s="266">
        <f>ROUND(C11/E1/12,0)</f>
        <v>12</v>
      </c>
      <c r="D12" s="270" t="s">
        <v>33</v>
      </c>
    </row>
    <row r="15" spans="5:6">
      <c r="E15" s="264">
        <v>138.75</v>
      </c>
      <c r="F15" s="264" t="e">
        <f>E15/F9</f>
        <v>#DIV/0!</v>
      </c>
    </row>
    <row r="16" spans="5:5">
      <c r="E16" s="264">
        <v>4631.17</v>
      </c>
    </row>
    <row r="17" spans="5:6">
      <c r="E17" s="264">
        <f>E16*0.7</f>
        <v>3241.819</v>
      </c>
      <c r="F17" s="264">
        <f>E17*F9</f>
        <v>0</v>
      </c>
    </row>
    <row r="41" spans="2:5">
      <c r="B41" s="264">
        <v>659348240.59</v>
      </c>
      <c r="C41" s="264">
        <f>B41/60</f>
        <v>10989137.3431667</v>
      </c>
      <c r="D41" s="264">
        <f>C41*0.35</f>
        <v>3846198.07010833</v>
      </c>
      <c r="E41" s="264">
        <f>12*B42</f>
        <v>774192.96</v>
      </c>
    </row>
    <row r="42" spans="2:2">
      <c r="B42" s="264">
        <v>64516.08</v>
      </c>
    </row>
    <row r="43" spans="2:2">
      <c r="B43" s="264">
        <v>40.19</v>
      </c>
    </row>
    <row r="47" spans="2:4">
      <c r="B47" s="264">
        <v>4631.17</v>
      </c>
      <c r="C47" s="272">
        <v>0.0475</v>
      </c>
      <c r="D47" s="272">
        <v>0.049</v>
      </c>
    </row>
    <row r="48" spans="2:4">
      <c r="B48" s="264">
        <f>B47*0.7</f>
        <v>3241.819</v>
      </c>
      <c r="C48" s="264">
        <f>D47*0.9</f>
        <v>0.0441</v>
      </c>
      <c r="D48" s="264">
        <f>B48*C48</f>
        <v>142.9642179</v>
      </c>
    </row>
  </sheetData>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9"/>
  <dimension ref="A1:N333"/>
  <sheetViews>
    <sheetView topLeftCell="A292" workbookViewId="0">
      <selection activeCell="J3" sqref="J3:J335"/>
    </sheetView>
  </sheetViews>
  <sheetFormatPr defaultColWidth="8.875" defaultRowHeight="14.25"/>
  <cols>
    <col min="10" max="10" width="14.125" customWidth="1"/>
  </cols>
  <sheetData>
    <row r="1" ht="18.75" spans="1:14">
      <c r="A1" s="3" t="s">
        <v>1012</v>
      </c>
      <c r="B1" s="4"/>
      <c r="C1" s="4"/>
      <c r="D1" s="4"/>
      <c r="E1" s="4"/>
      <c r="F1" s="5"/>
      <c r="G1" s="4"/>
      <c r="H1" s="4"/>
      <c r="I1" s="4"/>
      <c r="J1" s="4"/>
      <c r="K1" s="4"/>
      <c r="L1" s="4"/>
      <c r="M1" s="4"/>
      <c r="N1" s="17"/>
    </row>
    <row r="2" ht="28.5" spans="1:14">
      <c r="A2" s="6" t="s">
        <v>0</v>
      </c>
      <c r="B2" s="7" t="s">
        <v>1013</v>
      </c>
      <c r="C2" s="7" t="s">
        <v>102</v>
      </c>
      <c r="D2" s="7" t="s">
        <v>1014</v>
      </c>
      <c r="E2" s="7" t="s">
        <v>1015</v>
      </c>
      <c r="F2" s="8" t="s">
        <v>1016</v>
      </c>
      <c r="G2" s="7" t="s">
        <v>1017</v>
      </c>
      <c r="H2" s="7" t="s">
        <v>79</v>
      </c>
      <c r="I2" s="7" t="s">
        <v>78</v>
      </c>
      <c r="J2" s="18" t="s">
        <v>1018</v>
      </c>
      <c r="K2" s="19" t="s">
        <v>1019</v>
      </c>
      <c r="L2" s="18" t="s">
        <v>1020</v>
      </c>
      <c r="M2" s="7" t="s">
        <v>1021</v>
      </c>
      <c r="N2" s="20" t="s">
        <v>1022</v>
      </c>
    </row>
    <row r="3" spans="1:14">
      <c r="A3" s="9">
        <v>1</v>
      </c>
      <c r="B3" s="10">
        <v>2</v>
      </c>
      <c r="C3" s="10">
        <v>1</v>
      </c>
      <c r="D3" s="10">
        <v>1</v>
      </c>
      <c r="E3" s="10">
        <v>102</v>
      </c>
      <c r="F3" s="11" t="s">
        <v>1023</v>
      </c>
      <c r="G3" s="10" t="s">
        <v>109</v>
      </c>
      <c r="H3" s="12" t="s">
        <v>1024</v>
      </c>
      <c r="I3" s="21" t="s">
        <v>90</v>
      </c>
      <c r="J3" s="22">
        <v>55.93</v>
      </c>
      <c r="K3" s="23">
        <v>44.38</v>
      </c>
      <c r="L3" s="21">
        <v>21000</v>
      </c>
      <c r="M3" s="21">
        <f>L3*J3</f>
        <v>1174530</v>
      </c>
      <c r="N3" s="9">
        <f t="shared" ref="N3:N66" si="0">M3/K3</f>
        <v>26465.2996845426</v>
      </c>
    </row>
    <row r="4" spans="1:14">
      <c r="A4" s="9">
        <v>2</v>
      </c>
      <c r="B4" s="10">
        <v>2</v>
      </c>
      <c r="C4" s="10">
        <v>1</v>
      </c>
      <c r="D4" s="10">
        <v>1</v>
      </c>
      <c r="E4" s="10">
        <v>104</v>
      </c>
      <c r="F4" s="11" t="s">
        <v>1023</v>
      </c>
      <c r="G4" s="10" t="s">
        <v>109</v>
      </c>
      <c r="H4" s="12" t="s">
        <v>1024</v>
      </c>
      <c r="I4" s="24" t="s">
        <v>90</v>
      </c>
      <c r="J4" s="22">
        <v>55.93</v>
      </c>
      <c r="K4" s="25">
        <v>44.38</v>
      </c>
      <c r="L4" s="21">
        <v>21000</v>
      </c>
      <c r="M4" s="21">
        <f>L4*J4</f>
        <v>1174530</v>
      </c>
      <c r="N4" s="9">
        <f t="shared" si="0"/>
        <v>26465.2996845426</v>
      </c>
    </row>
    <row r="5" spans="1:14">
      <c r="A5" s="9">
        <v>3</v>
      </c>
      <c r="B5" s="10">
        <v>2</v>
      </c>
      <c r="C5" s="10">
        <v>1</v>
      </c>
      <c r="D5" s="10">
        <v>1</v>
      </c>
      <c r="E5" s="10">
        <v>105</v>
      </c>
      <c r="F5" s="11" t="s">
        <v>1025</v>
      </c>
      <c r="G5" s="10" t="s">
        <v>109</v>
      </c>
      <c r="H5" s="12" t="s">
        <v>1026</v>
      </c>
      <c r="I5" s="21" t="s">
        <v>90</v>
      </c>
      <c r="J5" s="22">
        <v>56.07</v>
      </c>
      <c r="K5" s="23">
        <v>44.49</v>
      </c>
      <c r="L5" s="21">
        <v>21000</v>
      </c>
      <c r="M5" s="21">
        <f>L5*J5</f>
        <v>1177470</v>
      </c>
      <c r="N5" s="9">
        <f t="shared" si="0"/>
        <v>26465.947403911</v>
      </c>
    </row>
    <row r="6" spans="1:14">
      <c r="A6" s="9">
        <v>4</v>
      </c>
      <c r="B6" s="10">
        <v>2</v>
      </c>
      <c r="C6" s="10">
        <v>1</v>
      </c>
      <c r="D6" s="10">
        <v>1</v>
      </c>
      <c r="E6" s="10">
        <v>202</v>
      </c>
      <c r="F6" s="11" t="s">
        <v>1027</v>
      </c>
      <c r="G6" s="10" t="s">
        <v>109</v>
      </c>
      <c r="H6" s="12" t="s">
        <v>1024</v>
      </c>
      <c r="I6" s="21" t="s">
        <v>90</v>
      </c>
      <c r="J6" s="22">
        <v>55.93</v>
      </c>
      <c r="K6" s="23">
        <v>44.38</v>
      </c>
      <c r="L6" s="21">
        <v>21000</v>
      </c>
      <c r="M6" s="21">
        <f t="shared" ref="M6:M69" si="1">L6*J6</f>
        <v>1174530</v>
      </c>
      <c r="N6" s="9">
        <f t="shared" si="0"/>
        <v>26465.2996845426</v>
      </c>
    </row>
    <row r="7" spans="1:14">
      <c r="A7" s="9">
        <v>5</v>
      </c>
      <c r="B7" s="10">
        <v>2</v>
      </c>
      <c r="C7" s="10">
        <v>1</v>
      </c>
      <c r="D7" s="10">
        <v>1</v>
      </c>
      <c r="E7" s="10">
        <v>203</v>
      </c>
      <c r="F7" s="11" t="s">
        <v>1028</v>
      </c>
      <c r="G7" s="10" t="s">
        <v>109</v>
      </c>
      <c r="H7" s="12" t="s">
        <v>1026</v>
      </c>
      <c r="I7" s="21" t="s">
        <v>90</v>
      </c>
      <c r="J7" s="22">
        <v>55.93</v>
      </c>
      <c r="K7" s="23">
        <v>44.38</v>
      </c>
      <c r="L7" s="21">
        <v>21000</v>
      </c>
      <c r="M7" s="21">
        <f t="shared" si="1"/>
        <v>1174530</v>
      </c>
      <c r="N7" s="9">
        <f t="shared" si="0"/>
        <v>26465.2996845426</v>
      </c>
    </row>
    <row r="8" spans="1:14">
      <c r="A8" s="9">
        <v>6</v>
      </c>
      <c r="B8" s="10">
        <v>2</v>
      </c>
      <c r="C8" s="10">
        <v>1</v>
      </c>
      <c r="D8" s="10">
        <v>1</v>
      </c>
      <c r="E8" s="10">
        <v>204</v>
      </c>
      <c r="F8" s="11" t="s">
        <v>1028</v>
      </c>
      <c r="G8" s="10" t="s">
        <v>109</v>
      </c>
      <c r="H8" s="12" t="s">
        <v>1024</v>
      </c>
      <c r="I8" s="21" t="s">
        <v>90</v>
      </c>
      <c r="J8" s="22">
        <v>55.93</v>
      </c>
      <c r="K8" s="23">
        <v>44.38</v>
      </c>
      <c r="L8" s="21">
        <v>21000</v>
      </c>
      <c r="M8" s="21">
        <f t="shared" si="1"/>
        <v>1174530</v>
      </c>
      <c r="N8" s="9">
        <f t="shared" si="0"/>
        <v>26465.2996845426</v>
      </c>
    </row>
    <row r="9" spans="1:14">
      <c r="A9" s="9">
        <v>7</v>
      </c>
      <c r="B9" s="10">
        <v>2</v>
      </c>
      <c r="C9" s="10">
        <v>1</v>
      </c>
      <c r="D9" s="10">
        <v>1</v>
      </c>
      <c r="E9" s="10">
        <v>205</v>
      </c>
      <c r="F9" s="11" t="s">
        <v>1028</v>
      </c>
      <c r="G9" s="10" t="s">
        <v>109</v>
      </c>
      <c r="H9" s="12" t="s">
        <v>1026</v>
      </c>
      <c r="I9" s="21" t="s">
        <v>90</v>
      </c>
      <c r="J9" s="22">
        <v>56.07</v>
      </c>
      <c r="K9" s="23">
        <v>44.49</v>
      </c>
      <c r="L9" s="21">
        <v>21000</v>
      </c>
      <c r="M9" s="21">
        <f t="shared" si="1"/>
        <v>1177470</v>
      </c>
      <c r="N9" s="9">
        <f t="shared" si="0"/>
        <v>26465.947403911</v>
      </c>
    </row>
    <row r="10" spans="1:14">
      <c r="A10" s="9">
        <v>8</v>
      </c>
      <c r="B10" s="10">
        <v>2</v>
      </c>
      <c r="C10" s="10">
        <v>1</v>
      </c>
      <c r="D10" s="10">
        <v>1</v>
      </c>
      <c r="E10" s="10">
        <v>303</v>
      </c>
      <c r="F10" s="11" t="s">
        <v>1029</v>
      </c>
      <c r="G10" s="10" t="s">
        <v>109</v>
      </c>
      <c r="H10" s="12" t="s">
        <v>1026</v>
      </c>
      <c r="I10" s="21" t="s">
        <v>90</v>
      </c>
      <c r="J10" s="22">
        <v>55.93</v>
      </c>
      <c r="K10" s="23">
        <v>44.38</v>
      </c>
      <c r="L10" s="21">
        <v>21000</v>
      </c>
      <c r="M10" s="21">
        <f t="shared" si="1"/>
        <v>1174530</v>
      </c>
      <c r="N10" s="9">
        <f t="shared" si="0"/>
        <v>26465.2996845426</v>
      </c>
    </row>
    <row r="11" spans="1:14">
      <c r="A11" s="9">
        <v>9</v>
      </c>
      <c r="B11" s="10">
        <v>2</v>
      </c>
      <c r="C11" s="10">
        <v>1</v>
      </c>
      <c r="D11" s="10">
        <v>1</v>
      </c>
      <c r="E11" s="10">
        <v>304</v>
      </c>
      <c r="F11" s="11" t="s">
        <v>1029</v>
      </c>
      <c r="G11" s="10" t="s">
        <v>109</v>
      </c>
      <c r="H11" s="12" t="s">
        <v>1024</v>
      </c>
      <c r="I11" s="21" t="s">
        <v>90</v>
      </c>
      <c r="J11" s="22">
        <v>55.93</v>
      </c>
      <c r="K11" s="23">
        <v>44.38</v>
      </c>
      <c r="L11" s="21">
        <v>21000</v>
      </c>
      <c r="M11" s="21">
        <f t="shared" si="1"/>
        <v>1174530</v>
      </c>
      <c r="N11" s="9">
        <f t="shared" si="0"/>
        <v>26465.2996845426</v>
      </c>
    </row>
    <row r="12" spans="1:14">
      <c r="A12" s="9">
        <v>10</v>
      </c>
      <c r="B12" s="10">
        <v>2</v>
      </c>
      <c r="C12" s="10">
        <v>1</v>
      </c>
      <c r="D12" s="10">
        <v>1</v>
      </c>
      <c r="E12" s="10">
        <v>305</v>
      </c>
      <c r="F12" s="11" t="s">
        <v>1029</v>
      </c>
      <c r="G12" s="10" t="s">
        <v>109</v>
      </c>
      <c r="H12" s="12" t="s">
        <v>1026</v>
      </c>
      <c r="I12" s="21" t="s">
        <v>90</v>
      </c>
      <c r="J12" s="22">
        <v>56.07</v>
      </c>
      <c r="K12" s="23">
        <v>44.49</v>
      </c>
      <c r="L12" s="21">
        <v>21000</v>
      </c>
      <c r="M12" s="21">
        <f t="shared" si="1"/>
        <v>1177470</v>
      </c>
      <c r="N12" s="9">
        <f t="shared" si="0"/>
        <v>26465.947403911</v>
      </c>
    </row>
    <row r="13" spans="1:14">
      <c r="A13" s="9">
        <v>11</v>
      </c>
      <c r="B13" s="10">
        <v>2</v>
      </c>
      <c r="C13" s="10">
        <v>1</v>
      </c>
      <c r="D13" s="10">
        <v>1</v>
      </c>
      <c r="E13" s="10">
        <v>402</v>
      </c>
      <c r="F13" s="11" t="s">
        <v>1030</v>
      </c>
      <c r="G13" s="10" t="s">
        <v>109</v>
      </c>
      <c r="H13" s="12" t="s">
        <v>1024</v>
      </c>
      <c r="I13" s="21" t="s">
        <v>90</v>
      </c>
      <c r="J13" s="22">
        <v>56.07</v>
      </c>
      <c r="K13" s="23">
        <v>44.49</v>
      </c>
      <c r="L13" s="21">
        <v>21000</v>
      </c>
      <c r="M13" s="21">
        <f t="shared" si="1"/>
        <v>1177470</v>
      </c>
      <c r="N13" s="9">
        <f t="shared" si="0"/>
        <v>26465.947403911</v>
      </c>
    </row>
    <row r="14" spans="1:14">
      <c r="A14" s="9">
        <v>12</v>
      </c>
      <c r="B14" s="10">
        <v>2</v>
      </c>
      <c r="C14" s="10">
        <v>1</v>
      </c>
      <c r="D14" s="10">
        <v>1</v>
      </c>
      <c r="E14" s="10">
        <v>403</v>
      </c>
      <c r="F14" s="11" t="s">
        <v>1030</v>
      </c>
      <c r="G14" s="10" t="s">
        <v>109</v>
      </c>
      <c r="H14" s="12" t="s">
        <v>1026</v>
      </c>
      <c r="I14" s="21" t="s">
        <v>90</v>
      </c>
      <c r="J14" s="22">
        <v>56.09</v>
      </c>
      <c r="K14" s="23">
        <v>44.51</v>
      </c>
      <c r="L14" s="21">
        <v>21000</v>
      </c>
      <c r="M14" s="21">
        <f t="shared" si="1"/>
        <v>1177890</v>
      </c>
      <c r="N14" s="9">
        <f t="shared" si="0"/>
        <v>26463.4913502584</v>
      </c>
    </row>
    <row r="15" spans="1:14">
      <c r="A15" s="9">
        <v>13</v>
      </c>
      <c r="B15" s="10">
        <v>2</v>
      </c>
      <c r="C15" s="10">
        <v>1</v>
      </c>
      <c r="D15" s="10">
        <v>1</v>
      </c>
      <c r="E15" s="10">
        <v>404</v>
      </c>
      <c r="F15" s="11" t="s">
        <v>1030</v>
      </c>
      <c r="G15" s="10" t="s">
        <v>109</v>
      </c>
      <c r="H15" s="12" t="s">
        <v>1024</v>
      </c>
      <c r="I15" s="21" t="s">
        <v>90</v>
      </c>
      <c r="J15" s="22">
        <v>56.09</v>
      </c>
      <c r="K15" s="23">
        <v>44.51</v>
      </c>
      <c r="L15" s="21">
        <v>21000</v>
      </c>
      <c r="M15" s="21">
        <f t="shared" si="1"/>
        <v>1177890</v>
      </c>
      <c r="N15" s="9">
        <f t="shared" si="0"/>
        <v>26463.4913502584</v>
      </c>
    </row>
    <row r="16" spans="1:14">
      <c r="A16" s="9">
        <v>14</v>
      </c>
      <c r="B16" s="10">
        <v>2</v>
      </c>
      <c r="C16" s="10">
        <v>1</v>
      </c>
      <c r="D16" s="10">
        <v>1</v>
      </c>
      <c r="E16" s="10">
        <v>502</v>
      </c>
      <c r="F16" s="11" t="s">
        <v>1031</v>
      </c>
      <c r="G16" s="10" t="s">
        <v>109</v>
      </c>
      <c r="H16" s="12" t="s">
        <v>1024</v>
      </c>
      <c r="I16" s="21" t="s">
        <v>90</v>
      </c>
      <c r="J16" s="22">
        <v>56.07</v>
      </c>
      <c r="K16" s="23">
        <v>44.49</v>
      </c>
      <c r="L16" s="21">
        <v>21000</v>
      </c>
      <c r="M16" s="21">
        <f t="shared" si="1"/>
        <v>1177470</v>
      </c>
      <c r="N16" s="9">
        <f t="shared" si="0"/>
        <v>26465.947403911</v>
      </c>
    </row>
    <row r="17" spans="1:14">
      <c r="A17" s="9">
        <v>15</v>
      </c>
      <c r="B17" s="10">
        <v>2</v>
      </c>
      <c r="C17" s="10">
        <v>1</v>
      </c>
      <c r="D17" s="10">
        <v>1</v>
      </c>
      <c r="E17" s="10">
        <v>504</v>
      </c>
      <c r="F17" s="11" t="s">
        <v>1031</v>
      </c>
      <c r="G17" s="10" t="s">
        <v>109</v>
      </c>
      <c r="H17" s="12" t="s">
        <v>1024</v>
      </c>
      <c r="I17" s="21" t="s">
        <v>90</v>
      </c>
      <c r="J17" s="22">
        <v>56.09</v>
      </c>
      <c r="K17" s="23">
        <v>44.51</v>
      </c>
      <c r="L17" s="21">
        <v>21000</v>
      </c>
      <c r="M17" s="21">
        <f t="shared" si="1"/>
        <v>1177890</v>
      </c>
      <c r="N17" s="9">
        <f t="shared" si="0"/>
        <v>26463.4913502584</v>
      </c>
    </row>
    <row r="18" spans="1:14">
      <c r="A18" s="9">
        <v>16</v>
      </c>
      <c r="B18" s="10">
        <v>2</v>
      </c>
      <c r="C18" s="10">
        <v>1</v>
      </c>
      <c r="D18" s="10">
        <v>1</v>
      </c>
      <c r="E18" s="10">
        <v>505</v>
      </c>
      <c r="F18" s="11" t="s">
        <v>1031</v>
      </c>
      <c r="G18" s="10" t="s">
        <v>109</v>
      </c>
      <c r="H18" s="12" t="s">
        <v>1026</v>
      </c>
      <c r="I18" s="21" t="s">
        <v>90</v>
      </c>
      <c r="J18" s="22">
        <v>56.37</v>
      </c>
      <c r="K18" s="23">
        <v>44.73</v>
      </c>
      <c r="L18" s="21">
        <v>21000</v>
      </c>
      <c r="M18" s="21">
        <f t="shared" si="1"/>
        <v>1183770</v>
      </c>
      <c r="N18" s="9">
        <f t="shared" si="0"/>
        <v>26464.7887323944</v>
      </c>
    </row>
    <row r="19" spans="1:14">
      <c r="A19" s="9">
        <v>17</v>
      </c>
      <c r="B19" s="10">
        <v>2</v>
      </c>
      <c r="C19" s="10">
        <v>1</v>
      </c>
      <c r="D19" s="10">
        <v>1</v>
      </c>
      <c r="E19" s="10">
        <v>602</v>
      </c>
      <c r="F19" s="11" t="s">
        <v>1032</v>
      </c>
      <c r="G19" s="10" t="s">
        <v>109</v>
      </c>
      <c r="H19" s="12" t="s">
        <v>1024</v>
      </c>
      <c r="I19" s="21" t="s">
        <v>90</v>
      </c>
      <c r="J19" s="22">
        <v>56.07</v>
      </c>
      <c r="K19" s="23">
        <v>44.49</v>
      </c>
      <c r="L19" s="21">
        <v>21000</v>
      </c>
      <c r="M19" s="21">
        <f t="shared" si="1"/>
        <v>1177470</v>
      </c>
      <c r="N19" s="9">
        <f t="shared" si="0"/>
        <v>26465.947403911</v>
      </c>
    </row>
    <row r="20" spans="1:14">
      <c r="A20" s="9">
        <v>18</v>
      </c>
      <c r="B20" s="10">
        <v>2</v>
      </c>
      <c r="C20" s="10">
        <v>1</v>
      </c>
      <c r="D20" s="10">
        <v>1</v>
      </c>
      <c r="E20" s="10">
        <v>603</v>
      </c>
      <c r="F20" s="11" t="s">
        <v>1032</v>
      </c>
      <c r="G20" s="10" t="s">
        <v>109</v>
      </c>
      <c r="H20" s="12" t="s">
        <v>1026</v>
      </c>
      <c r="I20" s="21" t="s">
        <v>90</v>
      </c>
      <c r="J20" s="22">
        <v>56.09</v>
      </c>
      <c r="K20" s="23">
        <v>44.51</v>
      </c>
      <c r="L20" s="21">
        <v>21000</v>
      </c>
      <c r="M20" s="21">
        <f t="shared" si="1"/>
        <v>1177890</v>
      </c>
      <c r="N20" s="9">
        <f t="shared" si="0"/>
        <v>26463.4913502584</v>
      </c>
    </row>
    <row r="21" spans="1:14">
      <c r="A21" s="9">
        <v>19</v>
      </c>
      <c r="B21" s="10">
        <v>2</v>
      </c>
      <c r="C21" s="10">
        <v>1</v>
      </c>
      <c r="D21" s="10">
        <v>1</v>
      </c>
      <c r="E21" s="10">
        <v>604</v>
      </c>
      <c r="F21" s="11" t="s">
        <v>1032</v>
      </c>
      <c r="G21" s="10" t="s">
        <v>109</v>
      </c>
      <c r="H21" s="12" t="s">
        <v>1024</v>
      </c>
      <c r="I21" s="21" t="s">
        <v>90</v>
      </c>
      <c r="J21" s="22">
        <v>56.09</v>
      </c>
      <c r="K21" s="23">
        <v>44.51</v>
      </c>
      <c r="L21" s="21">
        <v>21000</v>
      </c>
      <c r="M21" s="21">
        <f t="shared" si="1"/>
        <v>1177890</v>
      </c>
      <c r="N21" s="9">
        <f t="shared" si="0"/>
        <v>26463.4913502584</v>
      </c>
    </row>
    <row r="22" spans="1:14">
      <c r="A22" s="9">
        <v>20</v>
      </c>
      <c r="B22" s="10">
        <v>2</v>
      </c>
      <c r="C22" s="10">
        <v>1</v>
      </c>
      <c r="D22" s="10">
        <v>1</v>
      </c>
      <c r="E22" s="10">
        <v>605</v>
      </c>
      <c r="F22" s="11" t="s">
        <v>1032</v>
      </c>
      <c r="G22" s="10" t="s">
        <v>109</v>
      </c>
      <c r="H22" s="12" t="s">
        <v>1026</v>
      </c>
      <c r="I22" s="21" t="s">
        <v>90</v>
      </c>
      <c r="J22" s="22">
        <v>56.37</v>
      </c>
      <c r="K22" s="23">
        <v>44.73</v>
      </c>
      <c r="L22" s="21">
        <v>21000</v>
      </c>
      <c r="M22" s="21">
        <f t="shared" si="1"/>
        <v>1183770</v>
      </c>
      <c r="N22" s="9">
        <f t="shared" si="0"/>
        <v>26464.7887323944</v>
      </c>
    </row>
    <row r="23" s="1" customFormat="1" hidden="1" spans="1:14">
      <c r="A23" s="13">
        <v>21</v>
      </c>
      <c r="B23" s="14">
        <v>2</v>
      </c>
      <c r="C23" s="14">
        <v>1</v>
      </c>
      <c r="D23" s="14">
        <v>1</v>
      </c>
      <c r="E23" s="14">
        <v>606</v>
      </c>
      <c r="F23" s="15" t="s">
        <v>1032</v>
      </c>
      <c r="G23" s="14" t="s">
        <v>1033</v>
      </c>
      <c r="H23" s="16" t="s">
        <v>1034</v>
      </c>
      <c r="I23" s="26" t="s">
        <v>485</v>
      </c>
      <c r="J23" s="27">
        <v>89.58</v>
      </c>
      <c r="K23" s="28">
        <v>71.08</v>
      </c>
      <c r="L23" s="29">
        <v>21000</v>
      </c>
      <c r="M23" s="29">
        <f t="shared" si="1"/>
        <v>1881180</v>
      </c>
      <c r="N23" s="13">
        <f t="shared" si="0"/>
        <v>26465.6724817107</v>
      </c>
    </row>
    <row r="24" spans="1:14">
      <c r="A24" s="9">
        <v>22</v>
      </c>
      <c r="B24" s="10">
        <v>2</v>
      </c>
      <c r="C24" s="10">
        <v>1</v>
      </c>
      <c r="D24" s="10">
        <v>1</v>
      </c>
      <c r="E24" s="10">
        <v>703</v>
      </c>
      <c r="F24" s="11" t="s">
        <v>1035</v>
      </c>
      <c r="G24" s="10" t="s">
        <v>109</v>
      </c>
      <c r="H24" s="12" t="s">
        <v>1026</v>
      </c>
      <c r="I24" s="21" t="s">
        <v>90</v>
      </c>
      <c r="J24" s="22">
        <v>56.09</v>
      </c>
      <c r="K24" s="23">
        <v>44.51</v>
      </c>
      <c r="L24" s="21">
        <v>21000</v>
      </c>
      <c r="M24" s="21">
        <f t="shared" si="1"/>
        <v>1177890</v>
      </c>
      <c r="N24" s="9">
        <f t="shared" si="0"/>
        <v>26463.4913502584</v>
      </c>
    </row>
    <row r="25" spans="1:14">
      <c r="A25" s="9">
        <v>23</v>
      </c>
      <c r="B25" s="10">
        <v>2</v>
      </c>
      <c r="C25" s="10">
        <v>1</v>
      </c>
      <c r="D25" s="10">
        <v>1</v>
      </c>
      <c r="E25" s="10">
        <v>704</v>
      </c>
      <c r="F25" s="11" t="s">
        <v>1035</v>
      </c>
      <c r="G25" s="10" t="s">
        <v>109</v>
      </c>
      <c r="H25" s="12" t="s">
        <v>1024</v>
      </c>
      <c r="I25" s="21" t="s">
        <v>90</v>
      </c>
      <c r="J25" s="22">
        <v>56.09</v>
      </c>
      <c r="K25" s="23">
        <v>44.51</v>
      </c>
      <c r="L25" s="21">
        <v>21000</v>
      </c>
      <c r="M25" s="21">
        <f t="shared" si="1"/>
        <v>1177890</v>
      </c>
      <c r="N25" s="9">
        <f t="shared" si="0"/>
        <v>26463.4913502584</v>
      </c>
    </row>
    <row r="26" spans="1:14">
      <c r="A26" s="9">
        <v>24</v>
      </c>
      <c r="B26" s="10">
        <v>2</v>
      </c>
      <c r="C26" s="10">
        <v>1</v>
      </c>
      <c r="D26" s="10">
        <v>1</v>
      </c>
      <c r="E26" s="10">
        <v>705</v>
      </c>
      <c r="F26" s="11" t="s">
        <v>1035</v>
      </c>
      <c r="G26" s="10" t="s">
        <v>109</v>
      </c>
      <c r="H26" s="12" t="s">
        <v>1026</v>
      </c>
      <c r="I26" s="21" t="s">
        <v>90</v>
      </c>
      <c r="J26" s="22">
        <v>56.37</v>
      </c>
      <c r="K26" s="23">
        <v>44.73</v>
      </c>
      <c r="L26" s="21">
        <v>21000</v>
      </c>
      <c r="M26" s="21">
        <f t="shared" si="1"/>
        <v>1183770</v>
      </c>
      <c r="N26" s="9">
        <f t="shared" si="0"/>
        <v>26464.7887323944</v>
      </c>
    </row>
    <row r="27" spans="1:14">
      <c r="A27" s="9">
        <v>25</v>
      </c>
      <c r="B27" s="10">
        <v>2</v>
      </c>
      <c r="C27" s="10">
        <v>1</v>
      </c>
      <c r="D27" s="10">
        <v>1</v>
      </c>
      <c r="E27" s="10">
        <v>802</v>
      </c>
      <c r="F27" s="11" t="s">
        <v>1036</v>
      </c>
      <c r="G27" s="10" t="s">
        <v>109</v>
      </c>
      <c r="H27" s="12" t="s">
        <v>1024</v>
      </c>
      <c r="I27" s="21" t="s">
        <v>90</v>
      </c>
      <c r="J27" s="22">
        <v>56.07</v>
      </c>
      <c r="K27" s="23">
        <v>44.49</v>
      </c>
      <c r="L27" s="21">
        <v>21000</v>
      </c>
      <c r="M27" s="21">
        <f t="shared" si="1"/>
        <v>1177470</v>
      </c>
      <c r="N27" s="9">
        <f t="shared" si="0"/>
        <v>26465.947403911</v>
      </c>
    </row>
    <row r="28" spans="1:14">
      <c r="A28" s="9">
        <v>26</v>
      </c>
      <c r="B28" s="10">
        <v>2</v>
      </c>
      <c r="C28" s="10">
        <v>1</v>
      </c>
      <c r="D28" s="10">
        <v>1</v>
      </c>
      <c r="E28" s="10">
        <v>804</v>
      </c>
      <c r="F28" s="11" t="s">
        <v>1036</v>
      </c>
      <c r="G28" s="10" t="s">
        <v>109</v>
      </c>
      <c r="H28" s="12" t="s">
        <v>1024</v>
      </c>
      <c r="I28" s="21" t="s">
        <v>90</v>
      </c>
      <c r="J28" s="22">
        <v>56.09</v>
      </c>
      <c r="K28" s="23">
        <v>44.51</v>
      </c>
      <c r="L28" s="21">
        <v>21000</v>
      </c>
      <c r="M28" s="21">
        <f t="shared" si="1"/>
        <v>1177890</v>
      </c>
      <c r="N28" s="9">
        <f t="shared" si="0"/>
        <v>26463.4913502584</v>
      </c>
    </row>
    <row r="29" spans="1:14">
      <c r="A29" s="9">
        <v>27</v>
      </c>
      <c r="B29" s="10">
        <v>2</v>
      </c>
      <c r="C29" s="10">
        <v>1</v>
      </c>
      <c r="D29" s="10">
        <v>1</v>
      </c>
      <c r="E29" s="10">
        <v>902</v>
      </c>
      <c r="F29" s="11" t="s">
        <v>1037</v>
      </c>
      <c r="G29" s="10" t="s">
        <v>109</v>
      </c>
      <c r="H29" s="12" t="s">
        <v>1024</v>
      </c>
      <c r="I29" s="21" t="s">
        <v>90</v>
      </c>
      <c r="J29" s="22">
        <v>56.07</v>
      </c>
      <c r="K29" s="23">
        <v>44.49</v>
      </c>
      <c r="L29" s="21">
        <v>21000</v>
      </c>
      <c r="M29" s="21">
        <f t="shared" si="1"/>
        <v>1177470</v>
      </c>
      <c r="N29" s="9">
        <f t="shared" si="0"/>
        <v>26465.947403911</v>
      </c>
    </row>
    <row r="30" spans="1:14">
      <c r="A30" s="9">
        <v>28</v>
      </c>
      <c r="B30" s="10">
        <v>2</v>
      </c>
      <c r="C30" s="10">
        <v>1</v>
      </c>
      <c r="D30" s="10">
        <v>1</v>
      </c>
      <c r="E30" s="10">
        <v>904</v>
      </c>
      <c r="F30" s="11" t="s">
        <v>1037</v>
      </c>
      <c r="G30" s="10" t="s">
        <v>109</v>
      </c>
      <c r="H30" s="12" t="s">
        <v>1024</v>
      </c>
      <c r="I30" s="21" t="s">
        <v>90</v>
      </c>
      <c r="J30" s="22">
        <v>56.09</v>
      </c>
      <c r="K30" s="23">
        <v>44.51</v>
      </c>
      <c r="L30" s="21">
        <v>21000</v>
      </c>
      <c r="M30" s="21">
        <f t="shared" si="1"/>
        <v>1177890</v>
      </c>
      <c r="N30" s="9">
        <f t="shared" si="0"/>
        <v>26463.4913502584</v>
      </c>
    </row>
    <row r="31" spans="1:14">
      <c r="A31" s="9">
        <v>29</v>
      </c>
      <c r="B31" s="10">
        <v>2</v>
      </c>
      <c r="C31" s="10">
        <v>1</v>
      </c>
      <c r="D31" s="10">
        <v>1</v>
      </c>
      <c r="E31" s="10">
        <v>1004</v>
      </c>
      <c r="F31" s="11" t="s">
        <v>1038</v>
      </c>
      <c r="G31" s="10" t="s">
        <v>109</v>
      </c>
      <c r="H31" s="12" t="s">
        <v>1024</v>
      </c>
      <c r="I31" s="21" t="s">
        <v>90</v>
      </c>
      <c r="J31" s="22">
        <v>56.09</v>
      </c>
      <c r="K31" s="23">
        <v>44.51</v>
      </c>
      <c r="L31" s="21">
        <v>21000</v>
      </c>
      <c r="M31" s="21">
        <f t="shared" si="1"/>
        <v>1177890</v>
      </c>
      <c r="N31" s="9">
        <f t="shared" si="0"/>
        <v>26463.4913502584</v>
      </c>
    </row>
    <row r="32" spans="1:14">
      <c r="A32" s="9">
        <v>30</v>
      </c>
      <c r="B32" s="10">
        <v>2</v>
      </c>
      <c r="C32" s="10">
        <v>1</v>
      </c>
      <c r="D32" s="10">
        <v>1</v>
      </c>
      <c r="E32" s="10">
        <v>1103</v>
      </c>
      <c r="F32" s="11" t="s">
        <v>1039</v>
      </c>
      <c r="G32" s="10" t="s">
        <v>109</v>
      </c>
      <c r="H32" s="12" t="s">
        <v>1026</v>
      </c>
      <c r="I32" s="21" t="s">
        <v>90</v>
      </c>
      <c r="J32" s="22">
        <v>56.09</v>
      </c>
      <c r="K32" s="23">
        <v>44.51</v>
      </c>
      <c r="L32" s="21">
        <v>21000</v>
      </c>
      <c r="M32" s="21">
        <f t="shared" si="1"/>
        <v>1177890</v>
      </c>
      <c r="N32" s="9">
        <f t="shared" si="0"/>
        <v>26463.4913502584</v>
      </c>
    </row>
    <row r="33" spans="1:14">
      <c r="A33" s="9">
        <v>31</v>
      </c>
      <c r="B33" s="10">
        <v>2</v>
      </c>
      <c r="C33" s="10">
        <v>1</v>
      </c>
      <c r="D33" s="10">
        <v>1</v>
      </c>
      <c r="E33" s="10">
        <v>1104</v>
      </c>
      <c r="F33" s="11" t="s">
        <v>1039</v>
      </c>
      <c r="G33" s="10" t="s">
        <v>109</v>
      </c>
      <c r="H33" s="12" t="s">
        <v>1024</v>
      </c>
      <c r="I33" s="21" t="s">
        <v>90</v>
      </c>
      <c r="J33" s="22">
        <v>56.09</v>
      </c>
      <c r="K33" s="23">
        <v>44.51</v>
      </c>
      <c r="L33" s="21">
        <v>21000</v>
      </c>
      <c r="M33" s="21">
        <f t="shared" si="1"/>
        <v>1177890</v>
      </c>
      <c r="N33" s="9">
        <f t="shared" si="0"/>
        <v>26463.4913502584</v>
      </c>
    </row>
    <row r="34" spans="1:14">
      <c r="A34" s="9">
        <v>32</v>
      </c>
      <c r="B34" s="10">
        <v>2</v>
      </c>
      <c r="C34" s="10">
        <v>1</v>
      </c>
      <c r="D34" s="10">
        <v>1</v>
      </c>
      <c r="E34" s="10">
        <v>1204</v>
      </c>
      <c r="F34" s="11" t="s">
        <v>1040</v>
      </c>
      <c r="G34" s="10" t="s">
        <v>109</v>
      </c>
      <c r="H34" s="12" t="s">
        <v>1024</v>
      </c>
      <c r="I34" s="21" t="s">
        <v>90</v>
      </c>
      <c r="J34" s="22">
        <v>56.09</v>
      </c>
      <c r="K34" s="23">
        <v>44.51</v>
      </c>
      <c r="L34" s="21">
        <v>21000</v>
      </c>
      <c r="M34" s="21">
        <f t="shared" si="1"/>
        <v>1177890</v>
      </c>
      <c r="N34" s="9">
        <f t="shared" si="0"/>
        <v>26463.4913502584</v>
      </c>
    </row>
    <row r="35" spans="1:14">
      <c r="A35" s="9">
        <v>33</v>
      </c>
      <c r="B35" s="10">
        <v>2</v>
      </c>
      <c r="C35" s="10">
        <v>1</v>
      </c>
      <c r="D35" s="10">
        <v>1</v>
      </c>
      <c r="E35" s="10">
        <v>1303</v>
      </c>
      <c r="F35" s="11" t="s">
        <v>1041</v>
      </c>
      <c r="G35" s="10" t="s">
        <v>109</v>
      </c>
      <c r="H35" s="12" t="s">
        <v>1026</v>
      </c>
      <c r="I35" s="21" t="s">
        <v>90</v>
      </c>
      <c r="J35" s="22">
        <v>56.09</v>
      </c>
      <c r="K35" s="23">
        <v>44.51</v>
      </c>
      <c r="L35" s="21">
        <v>21000</v>
      </c>
      <c r="M35" s="21">
        <f t="shared" si="1"/>
        <v>1177890</v>
      </c>
      <c r="N35" s="9">
        <f t="shared" si="0"/>
        <v>26463.4913502584</v>
      </c>
    </row>
    <row r="36" spans="1:14">
      <c r="A36" s="9">
        <v>34</v>
      </c>
      <c r="B36" s="10">
        <v>2</v>
      </c>
      <c r="C36" s="10">
        <v>1</v>
      </c>
      <c r="D36" s="10">
        <v>1</v>
      </c>
      <c r="E36" s="10">
        <v>1304</v>
      </c>
      <c r="F36" s="11" t="s">
        <v>1041</v>
      </c>
      <c r="G36" s="10" t="s">
        <v>109</v>
      </c>
      <c r="H36" s="12" t="s">
        <v>1024</v>
      </c>
      <c r="I36" s="21" t="s">
        <v>90</v>
      </c>
      <c r="J36" s="22">
        <v>56.09</v>
      </c>
      <c r="K36" s="23">
        <v>44.51</v>
      </c>
      <c r="L36" s="21">
        <v>21000</v>
      </c>
      <c r="M36" s="21">
        <f t="shared" si="1"/>
        <v>1177890</v>
      </c>
      <c r="N36" s="9">
        <f t="shared" si="0"/>
        <v>26463.4913502584</v>
      </c>
    </row>
    <row r="37" spans="1:14">
      <c r="A37" s="9">
        <v>35</v>
      </c>
      <c r="B37" s="10">
        <v>2</v>
      </c>
      <c r="C37" s="10">
        <v>1</v>
      </c>
      <c r="D37" s="10">
        <v>1</v>
      </c>
      <c r="E37" s="10">
        <v>1402</v>
      </c>
      <c r="F37" s="11" t="s">
        <v>1042</v>
      </c>
      <c r="G37" s="10" t="s">
        <v>109</v>
      </c>
      <c r="H37" s="12" t="s">
        <v>1024</v>
      </c>
      <c r="I37" s="21" t="s">
        <v>90</v>
      </c>
      <c r="J37" s="22">
        <v>56.07</v>
      </c>
      <c r="K37" s="23">
        <v>44.49</v>
      </c>
      <c r="L37" s="21">
        <v>21000</v>
      </c>
      <c r="M37" s="21">
        <f t="shared" si="1"/>
        <v>1177470</v>
      </c>
      <c r="N37" s="9">
        <f t="shared" si="0"/>
        <v>26465.947403911</v>
      </c>
    </row>
    <row r="38" spans="1:14">
      <c r="A38" s="9">
        <v>36</v>
      </c>
      <c r="B38" s="10">
        <v>2</v>
      </c>
      <c r="C38" s="10">
        <v>1</v>
      </c>
      <c r="D38" s="10">
        <v>1</v>
      </c>
      <c r="E38" s="10">
        <v>1403</v>
      </c>
      <c r="F38" s="11" t="s">
        <v>1042</v>
      </c>
      <c r="G38" s="10" t="s">
        <v>109</v>
      </c>
      <c r="H38" s="12" t="s">
        <v>1026</v>
      </c>
      <c r="I38" s="21" t="s">
        <v>90</v>
      </c>
      <c r="J38" s="22">
        <v>56.09</v>
      </c>
      <c r="K38" s="23">
        <v>44.51</v>
      </c>
      <c r="L38" s="21">
        <v>21000</v>
      </c>
      <c r="M38" s="21">
        <f t="shared" si="1"/>
        <v>1177890</v>
      </c>
      <c r="N38" s="9">
        <f t="shared" si="0"/>
        <v>26463.4913502584</v>
      </c>
    </row>
    <row r="39" spans="1:14">
      <c r="A39" s="9">
        <v>37</v>
      </c>
      <c r="B39" s="10">
        <v>2</v>
      </c>
      <c r="C39" s="10">
        <v>1</v>
      </c>
      <c r="D39" s="10">
        <v>1</v>
      </c>
      <c r="E39" s="10">
        <v>1404</v>
      </c>
      <c r="F39" s="11" t="s">
        <v>1042</v>
      </c>
      <c r="G39" s="10" t="s">
        <v>109</v>
      </c>
      <c r="H39" s="12" t="s">
        <v>1024</v>
      </c>
      <c r="I39" s="21" t="s">
        <v>90</v>
      </c>
      <c r="J39" s="22">
        <v>56.09</v>
      </c>
      <c r="K39" s="23">
        <v>44.51</v>
      </c>
      <c r="L39" s="21">
        <v>21000</v>
      </c>
      <c r="M39" s="21">
        <f t="shared" si="1"/>
        <v>1177890</v>
      </c>
      <c r="N39" s="9">
        <f t="shared" si="0"/>
        <v>26463.4913502584</v>
      </c>
    </row>
    <row r="40" spans="1:14">
      <c r="A40" s="9">
        <v>38</v>
      </c>
      <c r="B40" s="10">
        <v>2</v>
      </c>
      <c r="C40" s="10">
        <v>1</v>
      </c>
      <c r="D40" s="10">
        <v>1</v>
      </c>
      <c r="E40" s="10">
        <v>1502</v>
      </c>
      <c r="F40" s="11" t="s">
        <v>1043</v>
      </c>
      <c r="G40" s="10" t="s">
        <v>109</v>
      </c>
      <c r="H40" s="12" t="s">
        <v>1024</v>
      </c>
      <c r="I40" s="21" t="s">
        <v>90</v>
      </c>
      <c r="J40" s="22">
        <v>56.07</v>
      </c>
      <c r="K40" s="23">
        <v>44.49</v>
      </c>
      <c r="L40" s="21">
        <v>21000</v>
      </c>
      <c r="M40" s="21">
        <f t="shared" si="1"/>
        <v>1177470</v>
      </c>
      <c r="N40" s="9">
        <f t="shared" si="0"/>
        <v>26465.947403911</v>
      </c>
    </row>
    <row r="41" spans="1:14">
      <c r="A41" s="9">
        <v>39</v>
      </c>
      <c r="B41" s="10">
        <v>2</v>
      </c>
      <c r="C41" s="10">
        <v>1</v>
      </c>
      <c r="D41" s="10">
        <v>1</v>
      </c>
      <c r="E41" s="10">
        <v>1503</v>
      </c>
      <c r="F41" s="11" t="s">
        <v>1043</v>
      </c>
      <c r="G41" s="10" t="s">
        <v>109</v>
      </c>
      <c r="H41" s="12" t="s">
        <v>1026</v>
      </c>
      <c r="I41" s="21" t="s">
        <v>90</v>
      </c>
      <c r="J41" s="22">
        <v>56.09</v>
      </c>
      <c r="K41" s="23">
        <v>44.51</v>
      </c>
      <c r="L41" s="21">
        <v>21000</v>
      </c>
      <c r="M41" s="21">
        <f t="shared" si="1"/>
        <v>1177890</v>
      </c>
      <c r="N41" s="9">
        <f t="shared" si="0"/>
        <v>26463.4913502584</v>
      </c>
    </row>
    <row r="42" spans="1:14">
      <c r="A42" s="9">
        <v>40</v>
      </c>
      <c r="B42" s="10">
        <v>2</v>
      </c>
      <c r="C42" s="10">
        <v>1</v>
      </c>
      <c r="D42" s="10">
        <v>1</v>
      </c>
      <c r="E42" s="10">
        <v>1504</v>
      </c>
      <c r="F42" s="11" t="s">
        <v>1043</v>
      </c>
      <c r="G42" s="10" t="s">
        <v>109</v>
      </c>
      <c r="H42" s="12" t="s">
        <v>1024</v>
      </c>
      <c r="I42" s="21" t="s">
        <v>90</v>
      </c>
      <c r="J42" s="22">
        <v>56.09</v>
      </c>
      <c r="K42" s="23">
        <v>44.51</v>
      </c>
      <c r="L42" s="21">
        <v>21000</v>
      </c>
      <c r="M42" s="21">
        <f t="shared" si="1"/>
        <v>1177890</v>
      </c>
      <c r="N42" s="9">
        <f t="shared" si="0"/>
        <v>26463.4913502584</v>
      </c>
    </row>
    <row r="43" spans="1:14">
      <c r="A43" s="9">
        <v>41</v>
      </c>
      <c r="B43" s="10">
        <v>2</v>
      </c>
      <c r="C43" s="10">
        <v>1</v>
      </c>
      <c r="D43" s="10">
        <v>1</v>
      </c>
      <c r="E43" s="10">
        <v>1505</v>
      </c>
      <c r="F43" s="11" t="s">
        <v>1043</v>
      </c>
      <c r="G43" s="10" t="s">
        <v>109</v>
      </c>
      <c r="H43" s="12" t="s">
        <v>1026</v>
      </c>
      <c r="I43" s="21" t="s">
        <v>90</v>
      </c>
      <c r="J43" s="22">
        <v>56.37</v>
      </c>
      <c r="K43" s="23">
        <v>44.73</v>
      </c>
      <c r="L43" s="21">
        <v>21000</v>
      </c>
      <c r="M43" s="21">
        <f t="shared" si="1"/>
        <v>1183770</v>
      </c>
      <c r="N43" s="9">
        <f t="shared" si="0"/>
        <v>26464.7887323944</v>
      </c>
    </row>
    <row r="44" spans="1:14">
      <c r="A44" s="9">
        <v>42</v>
      </c>
      <c r="B44" s="10">
        <v>2</v>
      </c>
      <c r="C44" s="10">
        <v>1</v>
      </c>
      <c r="D44" s="10">
        <v>2</v>
      </c>
      <c r="E44" s="10">
        <v>103</v>
      </c>
      <c r="F44" s="11" t="s">
        <v>1023</v>
      </c>
      <c r="G44" s="10" t="s">
        <v>109</v>
      </c>
      <c r="H44" s="12" t="s">
        <v>1026</v>
      </c>
      <c r="I44" s="21" t="s">
        <v>90</v>
      </c>
      <c r="J44" s="22">
        <v>55.93</v>
      </c>
      <c r="K44" s="23">
        <v>44.38</v>
      </c>
      <c r="L44" s="21">
        <v>21000</v>
      </c>
      <c r="M44" s="21">
        <f t="shared" si="1"/>
        <v>1174530</v>
      </c>
      <c r="N44" s="9">
        <f t="shared" si="0"/>
        <v>26465.2996845426</v>
      </c>
    </row>
    <row r="45" spans="1:14">
      <c r="A45" s="9">
        <v>43</v>
      </c>
      <c r="B45" s="10">
        <v>2</v>
      </c>
      <c r="C45" s="10">
        <v>1</v>
      </c>
      <c r="D45" s="10">
        <v>2</v>
      </c>
      <c r="E45" s="10">
        <v>104</v>
      </c>
      <c r="F45" s="11" t="s">
        <v>1023</v>
      </c>
      <c r="G45" s="10" t="s">
        <v>109</v>
      </c>
      <c r="H45" s="12" t="s">
        <v>1024</v>
      </c>
      <c r="I45" s="21" t="s">
        <v>90</v>
      </c>
      <c r="J45" s="22">
        <v>55.93</v>
      </c>
      <c r="K45" s="23">
        <v>44.38</v>
      </c>
      <c r="L45" s="21">
        <v>21000</v>
      </c>
      <c r="M45" s="21">
        <f t="shared" si="1"/>
        <v>1174530</v>
      </c>
      <c r="N45" s="9">
        <f t="shared" si="0"/>
        <v>26465.2996845426</v>
      </c>
    </row>
    <row r="46" spans="1:14">
      <c r="A46" s="9">
        <v>44</v>
      </c>
      <c r="B46" s="10">
        <v>2</v>
      </c>
      <c r="C46" s="10">
        <v>1</v>
      </c>
      <c r="D46" s="10">
        <v>2</v>
      </c>
      <c r="E46" s="10">
        <v>202</v>
      </c>
      <c r="F46" s="11" t="s">
        <v>1028</v>
      </c>
      <c r="G46" s="10" t="s">
        <v>109</v>
      </c>
      <c r="H46" s="12" t="s">
        <v>1024</v>
      </c>
      <c r="I46" s="21" t="s">
        <v>90</v>
      </c>
      <c r="J46" s="22">
        <v>56.07</v>
      </c>
      <c r="K46" s="23">
        <v>44.49</v>
      </c>
      <c r="L46" s="21">
        <v>21000</v>
      </c>
      <c r="M46" s="21">
        <f t="shared" si="1"/>
        <v>1177470</v>
      </c>
      <c r="N46" s="9">
        <f t="shared" si="0"/>
        <v>26465.947403911</v>
      </c>
    </row>
    <row r="47" spans="1:14">
      <c r="A47" s="9">
        <v>45</v>
      </c>
      <c r="B47" s="10">
        <v>2</v>
      </c>
      <c r="C47" s="10">
        <v>1</v>
      </c>
      <c r="D47" s="10">
        <v>2</v>
      </c>
      <c r="E47" s="10">
        <v>203</v>
      </c>
      <c r="F47" s="11" t="s">
        <v>1028</v>
      </c>
      <c r="G47" s="10" t="s">
        <v>109</v>
      </c>
      <c r="H47" s="12" t="s">
        <v>1026</v>
      </c>
      <c r="I47" s="21" t="s">
        <v>90</v>
      </c>
      <c r="J47" s="22">
        <v>55.93</v>
      </c>
      <c r="K47" s="23">
        <v>44.38</v>
      </c>
      <c r="L47" s="21">
        <v>21000</v>
      </c>
      <c r="M47" s="21">
        <f t="shared" si="1"/>
        <v>1174530</v>
      </c>
      <c r="N47" s="9">
        <f t="shared" si="0"/>
        <v>26465.2996845426</v>
      </c>
    </row>
    <row r="48" spans="1:14">
      <c r="A48" s="9">
        <v>46</v>
      </c>
      <c r="B48" s="10">
        <v>2</v>
      </c>
      <c r="C48" s="10">
        <v>1</v>
      </c>
      <c r="D48" s="10">
        <v>2</v>
      </c>
      <c r="E48" s="10">
        <v>204</v>
      </c>
      <c r="F48" s="11" t="s">
        <v>1028</v>
      </c>
      <c r="G48" s="10" t="s">
        <v>109</v>
      </c>
      <c r="H48" s="12" t="s">
        <v>1024</v>
      </c>
      <c r="I48" s="21" t="s">
        <v>90</v>
      </c>
      <c r="J48" s="22">
        <v>55.93</v>
      </c>
      <c r="K48" s="23">
        <v>44.38</v>
      </c>
      <c r="L48" s="21">
        <v>21000</v>
      </c>
      <c r="M48" s="21">
        <f t="shared" si="1"/>
        <v>1174530</v>
      </c>
      <c r="N48" s="9">
        <f t="shared" si="0"/>
        <v>26465.2996845426</v>
      </c>
    </row>
    <row r="49" spans="1:14">
      <c r="A49" s="9">
        <v>47</v>
      </c>
      <c r="B49" s="10">
        <v>2</v>
      </c>
      <c r="C49" s="10">
        <v>1</v>
      </c>
      <c r="D49" s="10">
        <v>2</v>
      </c>
      <c r="E49" s="10">
        <v>205</v>
      </c>
      <c r="F49" s="11" t="s">
        <v>1028</v>
      </c>
      <c r="G49" s="10" t="s">
        <v>109</v>
      </c>
      <c r="H49" s="12" t="s">
        <v>1026</v>
      </c>
      <c r="I49" s="21" t="s">
        <v>90</v>
      </c>
      <c r="J49" s="22">
        <v>55.93</v>
      </c>
      <c r="K49" s="23">
        <v>44.38</v>
      </c>
      <c r="L49" s="21">
        <v>21000</v>
      </c>
      <c r="M49" s="21">
        <f t="shared" si="1"/>
        <v>1174530</v>
      </c>
      <c r="N49" s="9">
        <f t="shared" si="0"/>
        <v>26465.2996845426</v>
      </c>
    </row>
    <row r="50" spans="1:14">
      <c r="A50" s="9">
        <v>48</v>
      </c>
      <c r="B50" s="10">
        <v>2</v>
      </c>
      <c r="C50" s="10">
        <v>1</v>
      </c>
      <c r="D50" s="10">
        <v>2</v>
      </c>
      <c r="E50" s="10">
        <v>303</v>
      </c>
      <c r="F50" s="11" t="s">
        <v>1029</v>
      </c>
      <c r="G50" s="10" t="s">
        <v>109</v>
      </c>
      <c r="H50" s="12" t="s">
        <v>1026</v>
      </c>
      <c r="I50" s="21" t="s">
        <v>90</v>
      </c>
      <c r="J50" s="22">
        <v>55.93</v>
      </c>
      <c r="K50" s="23">
        <v>44.38</v>
      </c>
      <c r="L50" s="21">
        <v>21000</v>
      </c>
      <c r="M50" s="21">
        <f t="shared" si="1"/>
        <v>1174530</v>
      </c>
      <c r="N50" s="9">
        <f t="shared" si="0"/>
        <v>26465.2996845426</v>
      </c>
    </row>
    <row r="51" spans="1:14">
      <c r="A51" s="9">
        <v>49</v>
      </c>
      <c r="B51" s="10">
        <v>2</v>
      </c>
      <c r="C51" s="10">
        <v>1</v>
      </c>
      <c r="D51" s="10">
        <v>2</v>
      </c>
      <c r="E51" s="10">
        <v>304</v>
      </c>
      <c r="F51" s="11" t="s">
        <v>1029</v>
      </c>
      <c r="G51" s="10" t="s">
        <v>109</v>
      </c>
      <c r="H51" s="12" t="s">
        <v>1024</v>
      </c>
      <c r="I51" s="21" t="s">
        <v>90</v>
      </c>
      <c r="J51" s="22">
        <v>55.93</v>
      </c>
      <c r="K51" s="23">
        <v>44.38</v>
      </c>
      <c r="L51" s="21">
        <v>21000</v>
      </c>
      <c r="M51" s="21">
        <f t="shared" si="1"/>
        <v>1174530</v>
      </c>
      <c r="N51" s="9">
        <f t="shared" si="0"/>
        <v>26465.2996845426</v>
      </c>
    </row>
    <row r="52" spans="1:14">
      <c r="A52" s="9">
        <v>50</v>
      </c>
      <c r="B52" s="10">
        <v>2</v>
      </c>
      <c r="C52" s="10">
        <v>1</v>
      </c>
      <c r="D52" s="10">
        <v>2</v>
      </c>
      <c r="E52" s="10">
        <v>305</v>
      </c>
      <c r="F52" s="11" t="s">
        <v>1029</v>
      </c>
      <c r="G52" s="10" t="s">
        <v>109</v>
      </c>
      <c r="H52" s="12" t="s">
        <v>1026</v>
      </c>
      <c r="I52" s="21" t="s">
        <v>90</v>
      </c>
      <c r="J52" s="22">
        <v>55.93</v>
      </c>
      <c r="K52" s="23">
        <v>44.38</v>
      </c>
      <c r="L52" s="21">
        <v>21000</v>
      </c>
      <c r="M52" s="21">
        <f t="shared" si="1"/>
        <v>1174530</v>
      </c>
      <c r="N52" s="9">
        <f t="shared" si="0"/>
        <v>26465.2996845426</v>
      </c>
    </row>
    <row r="53" spans="1:14">
      <c r="A53" s="9">
        <v>51</v>
      </c>
      <c r="B53" s="10">
        <v>2</v>
      </c>
      <c r="C53" s="10">
        <v>1</v>
      </c>
      <c r="D53" s="10">
        <v>2</v>
      </c>
      <c r="E53" s="10">
        <v>402</v>
      </c>
      <c r="F53" s="11" t="s">
        <v>1030</v>
      </c>
      <c r="G53" s="10" t="s">
        <v>109</v>
      </c>
      <c r="H53" s="12" t="s">
        <v>1024</v>
      </c>
      <c r="I53" s="21" t="s">
        <v>90</v>
      </c>
      <c r="J53" s="22">
        <v>56.37</v>
      </c>
      <c r="K53" s="23">
        <v>44.73</v>
      </c>
      <c r="L53" s="21">
        <v>21000</v>
      </c>
      <c r="M53" s="21">
        <f t="shared" si="1"/>
        <v>1183770</v>
      </c>
      <c r="N53" s="9">
        <f t="shared" si="0"/>
        <v>26464.7887323944</v>
      </c>
    </row>
    <row r="54" spans="1:14">
      <c r="A54" s="9">
        <v>52</v>
      </c>
      <c r="B54" s="10">
        <v>2</v>
      </c>
      <c r="C54" s="10">
        <v>1</v>
      </c>
      <c r="D54" s="10">
        <v>2</v>
      </c>
      <c r="E54" s="10">
        <v>403</v>
      </c>
      <c r="F54" s="11" t="s">
        <v>1030</v>
      </c>
      <c r="G54" s="10" t="s">
        <v>109</v>
      </c>
      <c r="H54" s="12" t="s">
        <v>1026</v>
      </c>
      <c r="I54" s="21" t="s">
        <v>90</v>
      </c>
      <c r="J54" s="22">
        <v>56.09</v>
      </c>
      <c r="K54" s="23">
        <v>44.51</v>
      </c>
      <c r="L54" s="21">
        <v>21000</v>
      </c>
      <c r="M54" s="21">
        <f t="shared" si="1"/>
        <v>1177890</v>
      </c>
      <c r="N54" s="9">
        <f t="shared" si="0"/>
        <v>26463.4913502584</v>
      </c>
    </row>
    <row r="55" spans="1:14">
      <c r="A55" s="9">
        <v>53</v>
      </c>
      <c r="B55" s="10">
        <v>2</v>
      </c>
      <c r="C55" s="10">
        <v>1</v>
      </c>
      <c r="D55" s="10">
        <v>2</v>
      </c>
      <c r="E55" s="10">
        <v>404</v>
      </c>
      <c r="F55" s="11" t="s">
        <v>1030</v>
      </c>
      <c r="G55" s="10" t="s">
        <v>109</v>
      </c>
      <c r="H55" s="12" t="s">
        <v>1024</v>
      </c>
      <c r="I55" s="21" t="s">
        <v>90</v>
      </c>
      <c r="J55" s="22">
        <v>56.09</v>
      </c>
      <c r="K55" s="23">
        <v>44.51</v>
      </c>
      <c r="L55" s="21">
        <v>21000</v>
      </c>
      <c r="M55" s="21">
        <f t="shared" si="1"/>
        <v>1177890</v>
      </c>
      <c r="N55" s="9">
        <f t="shared" si="0"/>
        <v>26463.4913502584</v>
      </c>
    </row>
    <row r="56" spans="1:14">
      <c r="A56" s="9">
        <v>54</v>
      </c>
      <c r="B56" s="10">
        <v>2</v>
      </c>
      <c r="C56" s="10">
        <v>1</v>
      </c>
      <c r="D56" s="10">
        <v>2</v>
      </c>
      <c r="E56" s="10">
        <v>405</v>
      </c>
      <c r="F56" s="11" t="s">
        <v>1030</v>
      </c>
      <c r="G56" s="10" t="s">
        <v>109</v>
      </c>
      <c r="H56" s="12" t="s">
        <v>1026</v>
      </c>
      <c r="I56" s="21" t="s">
        <v>90</v>
      </c>
      <c r="J56" s="22">
        <v>56.07</v>
      </c>
      <c r="K56" s="23">
        <v>44.49</v>
      </c>
      <c r="L56" s="21">
        <v>21000</v>
      </c>
      <c r="M56" s="21">
        <f t="shared" si="1"/>
        <v>1177470</v>
      </c>
      <c r="N56" s="9">
        <f t="shared" si="0"/>
        <v>26465.947403911</v>
      </c>
    </row>
    <row r="57" spans="1:14">
      <c r="A57" s="9">
        <v>55</v>
      </c>
      <c r="B57" s="10">
        <v>2</v>
      </c>
      <c r="C57" s="10">
        <v>1</v>
      </c>
      <c r="D57" s="10">
        <v>2</v>
      </c>
      <c r="E57" s="10">
        <v>504</v>
      </c>
      <c r="F57" s="11" t="s">
        <v>1031</v>
      </c>
      <c r="G57" s="10" t="s">
        <v>109</v>
      </c>
      <c r="H57" s="12" t="s">
        <v>1024</v>
      </c>
      <c r="I57" s="21" t="s">
        <v>90</v>
      </c>
      <c r="J57" s="22">
        <v>56.09</v>
      </c>
      <c r="K57" s="23">
        <v>44.51</v>
      </c>
      <c r="L57" s="21">
        <v>21000</v>
      </c>
      <c r="M57" s="21">
        <f t="shared" si="1"/>
        <v>1177890</v>
      </c>
      <c r="N57" s="9">
        <f t="shared" si="0"/>
        <v>26463.4913502584</v>
      </c>
    </row>
    <row r="58" spans="1:14">
      <c r="A58" s="9">
        <v>56</v>
      </c>
      <c r="B58" s="10">
        <v>2</v>
      </c>
      <c r="C58" s="10">
        <v>1</v>
      </c>
      <c r="D58" s="10">
        <v>2</v>
      </c>
      <c r="E58" s="10">
        <v>505</v>
      </c>
      <c r="F58" s="11" t="s">
        <v>1031</v>
      </c>
      <c r="G58" s="10" t="s">
        <v>109</v>
      </c>
      <c r="H58" s="12" t="s">
        <v>1026</v>
      </c>
      <c r="I58" s="21" t="s">
        <v>90</v>
      </c>
      <c r="J58" s="22">
        <v>56.07</v>
      </c>
      <c r="K58" s="23">
        <v>44.49</v>
      </c>
      <c r="L58" s="21">
        <v>21000</v>
      </c>
      <c r="M58" s="21">
        <f t="shared" si="1"/>
        <v>1177470</v>
      </c>
      <c r="N58" s="9">
        <f t="shared" si="0"/>
        <v>26465.947403911</v>
      </c>
    </row>
    <row r="59" spans="1:14">
      <c r="A59" s="9">
        <v>57</v>
      </c>
      <c r="B59" s="10">
        <v>2</v>
      </c>
      <c r="C59" s="10">
        <v>1</v>
      </c>
      <c r="D59" s="10">
        <v>2</v>
      </c>
      <c r="E59" s="10">
        <v>604</v>
      </c>
      <c r="F59" s="11" t="s">
        <v>1032</v>
      </c>
      <c r="G59" s="10" t="s">
        <v>109</v>
      </c>
      <c r="H59" s="12" t="s">
        <v>1024</v>
      </c>
      <c r="I59" s="21" t="s">
        <v>90</v>
      </c>
      <c r="J59" s="22">
        <v>56.09</v>
      </c>
      <c r="K59" s="23">
        <v>44.51</v>
      </c>
      <c r="L59" s="21">
        <v>21000</v>
      </c>
      <c r="M59" s="21">
        <f t="shared" si="1"/>
        <v>1177890</v>
      </c>
      <c r="N59" s="9">
        <f t="shared" si="0"/>
        <v>26463.4913502584</v>
      </c>
    </row>
    <row r="60" spans="1:14">
      <c r="A60" s="9">
        <v>58</v>
      </c>
      <c r="B60" s="10">
        <v>2</v>
      </c>
      <c r="C60" s="10">
        <v>1</v>
      </c>
      <c r="D60" s="10">
        <v>2</v>
      </c>
      <c r="E60" s="10">
        <v>703</v>
      </c>
      <c r="F60" s="11" t="s">
        <v>1035</v>
      </c>
      <c r="G60" s="10" t="s">
        <v>109</v>
      </c>
      <c r="H60" s="12" t="s">
        <v>1026</v>
      </c>
      <c r="I60" s="21" t="s">
        <v>90</v>
      </c>
      <c r="J60" s="22">
        <v>56.09</v>
      </c>
      <c r="K60" s="23">
        <v>44.51</v>
      </c>
      <c r="L60" s="21">
        <v>21000</v>
      </c>
      <c r="M60" s="21">
        <f t="shared" si="1"/>
        <v>1177890</v>
      </c>
      <c r="N60" s="9">
        <f t="shared" si="0"/>
        <v>26463.4913502584</v>
      </c>
    </row>
    <row r="61" spans="1:14">
      <c r="A61" s="9">
        <v>59</v>
      </c>
      <c r="B61" s="10">
        <v>2</v>
      </c>
      <c r="C61" s="10">
        <v>1</v>
      </c>
      <c r="D61" s="10">
        <v>2</v>
      </c>
      <c r="E61" s="10">
        <v>704</v>
      </c>
      <c r="F61" s="11" t="s">
        <v>1035</v>
      </c>
      <c r="G61" s="10" t="s">
        <v>109</v>
      </c>
      <c r="H61" s="12" t="s">
        <v>1024</v>
      </c>
      <c r="I61" s="21" t="s">
        <v>90</v>
      </c>
      <c r="J61" s="22">
        <v>56.09</v>
      </c>
      <c r="K61" s="23">
        <v>44.51</v>
      </c>
      <c r="L61" s="21">
        <v>21000</v>
      </c>
      <c r="M61" s="21">
        <f t="shared" si="1"/>
        <v>1177890</v>
      </c>
      <c r="N61" s="9">
        <f t="shared" si="0"/>
        <v>26463.4913502584</v>
      </c>
    </row>
    <row r="62" spans="1:14">
      <c r="A62" s="9">
        <v>60</v>
      </c>
      <c r="B62" s="10">
        <v>2</v>
      </c>
      <c r="C62" s="10">
        <v>1</v>
      </c>
      <c r="D62" s="10">
        <v>2</v>
      </c>
      <c r="E62" s="10">
        <v>802</v>
      </c>
      <c r="F62" s="11" t="s">
        <v>1036</v>
      </c>
      <c r="G62" s="10" t="s">
        <v>109</v>
      </c>
      <c r="H62" s="12" t="s">
        <v>1024</v>
      </c>
      <c r="I62" s="24" t="s">
        <v>90</v>
      </c>
      <c r="J62" s="22">
        <v>56.37</v>
      </c>
      <c r="K62" s="25">
        <v>44.73</v>
      </c>
      <c r="L62" s="21">
        <v>21000</v>
      </c>
      <c r="M62" s="21">
        <f t="shared" si="1"/>
        <v>1183770</v>
      </c>
      <c r="N62" s="9">
        <f t="shared" si="0"/>
        <v>26464.7887323944</v>
      </c>
    </row>
    <row r="63" spans="1:14">
      <c r="A63" s="9">
        <v>61</v>
      </c>
      <c r="B63" s="10">
        <v>2</v>
      </c>
      <c r="C63" s="10">
        <v>1</v>
      </c>
      <c r="D63" s="10">
        <v>2</v>
      </c>
      <c r="E63" s="10">
        <v>803</v>
      </c>
      <c r="F63" s="11" t="s">
        <v>1036</v>
      </c>
      <c r="G63" s="10" t="s">
        <v>109</v>
      </c>
      <c r="H63" s="12" t="s">
        <v>1026</v>
      </c>
      <c r="I63" s="21" t="s">
        <v>90</v>
      </c>
      <c r="J63" s="22">
        <v>56.09</v>
      </c>
      <c r="K63" s="23">
        <v>44.51</v>
      </c>
      <c r="L63" s="21">
        <v>21000</v>
      </c>
      <c r="M63" s="21">
        <f t="shared" si="1"/>
        <v>1177890</v>
      </c>
      <c r="N63" s="9">
        <f t="shared" si="0"/>
        <v>26463.4913502584</v>
      </c>
    </row>
    <row r="64" spans="1:14">
      <c r="A64" s="9">
        <v>62</v>
      </c>
      <c r="B64" s="10">
        <v>2</v>
      </c>
      <c r="C64" s="10">
        <v>1</v>
      </c>
      <c r="D64" s="10">
        <v>2</v>
      </c>
      <c r="E64" s="10">
        <v>804</v>
      </c>
      <c r="F64" s="11" t="s">
        <v>1036</v>
      </c>
      <c r="G64" s="10" t="s">
        <v>109</v>
      </c>
      <c r="H64" s="12" t="s">
        <v>1024</v>
      </c>
      <c r="I64" s="21" t="s">
        <v>90</v>
      </c>
      <c r="J64" s="22">
        <v>56.09</v>
      </c>
      <c r="K64" s="23">
        <v>44.51</v>
      </c>
      <c r="L64" s="21">
        <v>21000</v>
      </c>
      <c r="M64" s="21">
        <f t="shared" si="1"/>
        <v>1177890</v>
      </c>
      <c r="N64" s="9">
        <f t="shared" si="0"/>
        <v>26463.4913502584</v>
      </c>
    </row>
    <row r="65" spans="1:14">
      <c r="A65" s="9">
        <v>63</v>
      </c>
      <c r="B65" s="10">
        <v>2</v>
      </c>
      <c r="C65" s="10">
        <v>1</v>
      </c>
      <c r="D65" s="10">
        <v>2</v>
      </c>
      <c r="E65" s="10">
        <v>904</v>
      </c>
      <c r="F65" s="11" t="s">
        <v>1037</v>
      </c>
      <c r="G65" s="10" t="s">
        <v>109</v>
      </c>
      <c r="H65" s="12" t="s">
        <v>1024</v>
      </c>
      <c r="I65" s="21" t="s">
        <v>90</v>
      </c>
      <c r="J65" s="22">
        <v>56.09</v>
      </c>
      <c r="K65" s="23">
        <v>44.51</v>
      </c>
      <c r="L65" s="21">
        <v>21000</v>
      </c>
      <c r="M65" s="21">
        <f t="shared" si="1"/>
        <v>1177890</v>
      </c>
      <c r="N65" s="9">
        <f t="shared" si="0"/>
        <v>26463.4913502584</v>
      </c>
    </row>
    <row r="66" spans="1:14">
      <c r="A66" s="9">
        <v>64</v>
      </c>
      <c r="B66" s="10">
        <v>2</v>
      </c>
      <c r="C66" s="10">
        <v>1</v>
      </c>
      <c r="D66" s="10">
        <v>2</v>
      </c>
      <c r="E66" s="10">
        <v>1004</v>
      </c>
      <c r="F66" s="11" t="s">
        <v>1038</v>
      </c>
      <c r="G66" s="10" t="s">
        <v>109</v>
      </c>
      <c r="H66" s="12" t="s">
        <v>1024</v>
      </c>
      <c r="I66" s="21" t="s">
        <v>90</v>
      </c>
      <c r="J66" s="22">
        <v>56.09</v>
      </c>
      <c r="K66" s="23">
        <v>44.51</v>
      </c>
      <c r="L66" s="21">
        <v>21000</v>
      </c>
      <c r="M66" s="21">
        <f t="shared" si="1"/>
        <v>1177890</v>
      </c>
      <c r="N66" s="9">
        <f t="shared" si="0"/>
        <v>26463.4913502584</v>
      </c>
    </row>
    <row r="67" spans="1:14">
      <c r="A67" s="9">
        <v>65</v>
      </c>
      <c r="B67" s="10">
        <v>2</v>
      </c>
      <c r="C67" s="10">
        <v>1</v>
      </c>
      <c r="D67" s="10">
        <v>2</v>
      </c>
      <c r="E67" s="10">
        <v>1104</v>
      </c>
      <c r="F67" s="11" t="s">
        <v>1039</v>
      </c>
      <c r="G67" s="10" t="s">
        <v>109</v>
      </c>
      <c r="H67" s="12" t="s">
        <v>1024</v>
      </c>
      <c r="I67" s="21" t="s">
        <v>90</v>
      </c>
      <c r="J67" s="22">
        <v>56.09</v>
      </c>
      <c r="K67" s="23">
        <v>44.51</v>
      </c>
      <c r="L67" s="21">
        <v>21000</v>
      </c>
      <c r="M67" s="21">
        <f t="shared" si="1"/>
        <v>1177890</v>
      </c>
      <c r="N67" s="9">
        <f t="shared" ref="N67:N130" si="2">M67/K67</f>
        <v>26463.4913502584</v>
      </c>
    </row>
    <row r="68" spans="1:14">
      <c r="A68" s="9">
        <v>66</v>
      </c>
      <c r="B68" s="10">
        <v>2</v>
      </c>
      <c r="C68" s="10">
        <v>1</v>
      </c>
      <c r="D68" s="10">
        <v>2</v>
      </c>
      <c r="E68" s="10">
        <v>1303</v>
      </c>
      <c r="F68" s="11" t="s">
        <v>1041</v>
      </c>
      <c r="G68" s="10" t="s">
        <v>109</v>
      </c>
      <c r="H68" s="12" t="s">
        <v>1026</v>
      </c>
      <c r="I68" s="21" t="s">
        <v>90</v>
      </c>
      <c r="J68" s="22">
        <v>56.09</v>
      </c>
      <c r="K68" s="23">
        <v>44.51</v>
      </c>
      <c r="L68" s="21">
        <v>21000</v>
      </c>
      <c r="M68" s="21">
        <f t="shared" si="1"/>
        <v>1177890</v>
      </c>
      <c r="N68" s="9">
        <f t="shared" si="2"/>
        <v>26463.4913502584</v>
      </c>
    </row>
    <row r="69" spans="1:14">
      <c r="A69" s="9">
        <v>67</v>
      </c>
      <c r="B69" s="10">
        <v>2</v>
      </c>
      <c r="C69" s="10">
        <v>1</v>
      </c>
      <c r="D69" s="10">
        <v>2</v>
      </c>
      <c r="E69" s="10">
        <v>1304</v>
      </c>
      <c r="F69" s="11" t="s">
        <v>1041</v>
      </c>
      <c r="G69" s="10" t="s">
        <v>109</v>
      </c>
      <c r="H69" s="12" t="s">
        <v>1024</v>
      </c>
      <c r="I69" s="21" t="s">
        <v>90</v>
      </c>
      <c r="J69" s="22">
        <v>56.09</v>
      </c>
      <c r="K69" s="23">
        <v>44.51</v>
      </c>
      <c r="L69" s="21">
        <v>21000</v>
      </c>
      <c r="M69" s="21">
        <f t="shared" si="1"/>
        <v>1177890</v>
      </c>
      <c r="N69" s="9">
        <f t="shared" si="2"/>
        <v>26463.4913502584</v>
      </c>
    </row>
    <row r="70" spans="1:14">
      <c r="A70" s="9">
        <v>68</v>
      </c>
      <c r="B70" s="10">
        <v>2</v>
      </c>
      <c r="C70" s="10">
        <v>1</v>
      </c>
      <c r="D70" s="10">
        <v>2</v>
      </c>
      <c r="E70" s="10">
        <v>1403</v>
      </c>
      <c r="F70" s="11" t="s">
        <v>1042</v>
      </c>
      <c r="G70" s="10" t="s">
        <v>109</v>
      </c>
      <c r="H70" s="12" t="s">
        <v>1026</v>
      </c>
      <c r="I70" s="21" t="s">
        <v>90</v>
      </c>
      <c r="J70" s="22">
        <v>56.09</v>
      </c>
      <c r="K70" s="23">
        <v>44.51</v>
      </c>
      <c r="L70" s="21">
        <v>21000</v>
      </c>
      <c r="M70" s="21">
        <f t="shared" ref="M70:M133" si="3">L70*J70</f>
        <v>1177890</v>
      </c>
      <c r="N70" s="9">
        <f t="shared" si="2"/>
        <v>26463.4913502584</v>
      </c>
    </row>
    <row r="71" spans="1:14">
      <c r="A71" s="9">
        <v>69</v>
      </c>
      <c r="B71" s="10">
        <v>2</v>
      </c>
      <c r="C71" s="10">
        <v>1</v>
      </c>
      <c r="D71" s="10">
        <v>2</v>
      </c>
      <c r="E71" s="10">
        <v>1404</v>
      </c>
      <c r="F71" s="11" t="s">
        <v>1042</v>
      </c>
      <c r="G71" s="10" t="s">
        <v>109</v>
      </c>
      <c r="H71" s="12" t="s">
        <v>1024</v>
      </c>
      <c r="I71" s="21" t="s">
        <v>90</v>
      </c>
      <c r="J71" s="22">
        <v>56.09</v>
      </c>
      <c r="K71" s="23">
        <v>44.51</v>
      </c>
      <c r="L71" s="21">
        <v>21000</v>
      </c>
      <c r="M71" s="21">
        <f t="shared" si="3"/>
        <v>1177890</v>
      </c>
      <c r="N71" s="9">
        <f t="shared" si="2"/>
        <v>26463.4913502584</v>
      </c>
    </row>
    <row r="72" spans="1:14">
      <c r="A72" s="9">
        <v>70</v>
      </c>
      <c r="B72" s="10">
        <v>2</v>
      </c>
      <c r="C72" s="10">
        <v>1</v>
      </c>
      <c r="D72" s="10">
        <v>2</v>
      </c>
      <c r="E72" s="10">
        <v>1405</v>
      </c>
      <c r="F72" s="11" t="s">
        <v>1042</v>
      </c>
      <c r="G72" s="10" t="s">
        <v>109</v>
      </c>
      <c r="H72" s="12" t="s">
        <v>1026</v>
      </c>
      <c r="I72" s="21" t="s">
        <v>90</v>
      </c>
      <c r="J72" s="22">
        <v>56.07</v>
      </c>
      <c r="K72" s="23">
        <v>44.49</v>
      </c>
      <c r="L72" s="21">
        <v>21000</v>
      </c>
      <c r="M72" s="21">
        <f t="shared" si="3"/>
        <v>1177470</v>
      </c>
      <c r="N72" s="9">
        <f t="shared" si="2"/>
        <v>26465.947403911</v>
      </c>
    </row>
    <row r="73" spans="1:14">
      <c r="A73" s="9">
        <v>71</v>
      </c>
      <c r="B73" s="10">
        <v>2</v>
      </c>
      <c r="C73" s="10">
        <v>1</v>
      </c>
      <c r="D73" s="10">
        <v>2</v>
      </c>
      <c r="E73" s="10">
        <v>1502</v>
      </c>
      <c r="F73" s="11" t="s">
        <v>1043</v>
      </c>
      <c r="G73" s="10" t="s">
        <v>109</v>
      </c>
      <c r="H73" s="12" t="s">
        <v>1024</v>
      </c>
      <c r="I73" s="21" t="s">
        <v>90</v>
      </c>
      <c r="J73" s="22">
        <v>56.37</v>
      </c>
      <c r="K73" s="23">
        <v>44.73</v>
      </c>
      <c r="L73" s="21">
        <v>21000</v>
      </c>
      <c r="M73" s="21">
        <f t="shared" si="3"/>
        <v>1183770</v>
      </c>
      <c r="N73" s="9">
        <f t="shared" si="2"/>
        <v>26464.7887323944</v>
      </c>
    </row>
    <row r="74" spans="1:14">
      <c r="A74" s="9">
        <v>72</v>
      </c>
      <c r="B74" s="10">
        <v>2</v>
      </c>
      <c r="C74" s="10">
        <v>1</v>
      </c>
      <c r="D74" s="10">
        <v>2</v>
      </c>
      <c r="E74" s="10">
        <v>1503</v>
      </c>
      <c r="F74" s="11" t="s">
        <v>1043</v>
      </c>
      <c r="G74" s="10" t="s">
        <v>109</v>
      </c>
      <c r="H74" s="12" t="s">
        <v>1026</v>
      </c>
      <c r="I74" s="21" t="s">
        <v>90</v>
      </c>
      <c r="J74" s="22">
        <v>56.09</v>
      </c>
      <c r="K74" s="23">
        <v>44.51</v>
      </c>
      <c r="L74" s="21">
        <v>21000</v>
      </c>
      <c r="M74" s="21">
        <f t="shared" si="3"/>
        <v>1177890</v>
      </c>
      <c r="N74" s="9">
        <f t="shared" si="2"/>
        <v>26463.4913502584</v>
      </c>
    </row>
    <row r="75" spans="1:14">
      <c r="A75" s="9">
        <v>73</v>
      </c>
      <c r="B75" s="10">
        <v>2</v>
      </c>
      <c r="C75" s="10">
        <v>1</v>
      </c>
      <c r="D75" s="10">
        <v>2</v>
      </c>
      <c r="E75" s="10">
        <v>1504</v>
      </c>
      <c r="F75" s="11" t="s">
        <v>1043</v>
      </c>
      <c r="G75" s="10" t="s">
        <v>109</v>
      </c>
      <c r="H75" s="12" t="s">
        <v>1024</v>
      </c>
      <c r="I75" s="21" t="s">
        <v>90</v>
      </c>
      <c r="J75" s="22">
        <v>56.09</v>
      </c>
      <c r="K75" s="23">
        <v>44.51</v>
      </c>
      <c r="L75" s="21">
        <v>21000</v>
      </c>
      <c r="M75" s="21">
        <f t="shared" si="3"/>
        <v>1177890</v>
      </c>
      <c r="N75" s="9">
        <f t="shared" si="2"/>
        <v>26463.4913502584</v>
      </c>
    </row>
    <row r="76" spans="1:14">
      <c r="A76" s="9">
        <v>74</v>
      </c>
      <c r="B76" s="10">
        <v>2</v>
      </c>
      <c r="C76" s="10">
        <v>1</v>
      </c>
      <c r="D76" s="10">
        <v>2</v>
      </c>
      <c r="E76" s="10">
        <v>1505</v>
      </c>
      <c r="F76" s="11" t="s">
        <v>1043</v>
      </c>
      <c r="G76" s="10" t="s">
        <v>109</v>
      </c>
      <c r="H76" s="12" t="s">
        <v>1026</v>
      </c>
      <c r="I76" s="21" t="s">
        <v>90</v>
      </c>
      <c r="J76" s="22">
        <v>56.07</v>
      </c>
      <c r="K76" s="23">
        <v>44.49</v>
      </c>
      <c r="L76" s="21">
        <v>21000</v>
      </c>
      <c r="M76" s="21">
        <f t="shared" si="3"/>
        <v>1177470</v>
      </c>
      <c r="N76" s="9">
        <f t="shared" si="2"/>
        <v>26465.947403911</v>
      </c>
    </row>
    <row r="77" spans="1:14">
      <c r="A77" s="9">
        <v>75</v>
      </c>
      <c r="B77" s="10">
        <v>2</v>
      </c>
      <c r="C77" s="10">
        <v>2</v>
      </c>
      <c r="D77" s="10">
        <v>1</v>
      </c>
      <c r="E77" s="10">
        <v>102</v>
      </c>
      <c r="F77" s="11" t="s">
        <v>1023</v>
      </c>
      <c r="G77" s="10" t="s">
        <v>109</v>
      </c>
      <c r="H77" s="12" t="s">
        <v>1024</v>
      </c>
      <c r="I77" s="21" t="s">
        <v>90</v>
      </c>
      <c r="J77" s="22">
        <v>55.97</v>
      </c>
      <c r="K77" s="23">
        <v>44.38</v>
      </c>
      <c r="L77" s="21">
        <v>21000</v>
      </c>
      <c r="M77" s="21">
        <f t="shared" si="3"/>
        <v>1175370</v>
      </c>
      <c r="N77" s="9">
        <f t="shared" si="2"/>
        <v>26484.2271293375</v>
      </c>
    </row>
    <row r="78" spans="1:14">
      <c r="A78" s="9">
        <v>76</v>
      </c>
      <c r="B78" s="10">
        <v>2</v>
      </c>
      <c r="C78" s="10">
        <v>2</v>
      </c>
      <c r="D78" s="10">
        <v>1</v>
      </c>
      <c r="E78" s="10">
        <v>103</v>
      </c>
      <c r="F78" s="11" t="s">
        <v>1023</v>
      </c>
      <c r="G78" s="10" t="s">
        <v>109</v>
      </c>
      <c r="H78" s="12" t="s">
        <v>1026</v>
      </c>
      <c r="I78" s="21" t="s">
        <v>90</v>
      </c>
      <c r="J78" s="22">
        <v>55.97</v>
      </c>
      <c r="K78" s="23">
        <v>44.38</v>
      </c>
      <c r="L78" s="21">
        <v>21000</v>
      </c>
      <c r="M78" s="21">
        <f t="shared" si="3"/>
        <v>1175370</v>
      </c>
      <c r="N78" s="9">
        <f t="shared" si="2"/>
        <v>26484.2271293375</v>
      </c>
    </row>
    <row r="79" spans="1:14">
      <c r="A79" s="9">
        <v>77</v>
      </c>
      <c r="B79" s="10">
        <v>2</v>
      </c>
      <c r="C79" s="10">
        <v>2</v>
      </c>
      <c r="D79" s="10">
        <v>1</v>
      </c>
      <c r="E79" s="10">
        <v>104</v>
      </c>
      <c r="F79" s="11" t="s">
        <v>1023</v>
      </c>
      <c r="G79" s="10" t="s">
        <v>109</v>
      </c>
      <c r="H79" s="12" t="s">
        <v>1024</v>
      </c>
      <c r="I79" s="21" t="s">
        <v>90</v>
      </c>
      <c r="J79" s="22">
        <v>55.97</v>
      </c>
      <c r="K79" s="23">
        <v>44.38</v>
      </c>
      <c r="L79" s="21">
        <v>21000</v>
      </c>
      <c r="M79" s="21">
        <f t="shared" si="3"/>
        <v>1175370</v>
      </c>
      <c r="N79" s="9">
        <f t="shared" si="2"/>
        <v>26484.2271293375</v>
      </c>
    </row>
    <row r="80" spans="1:14">
      <c r="A80" s="9">
        <v>78</v>
      </c>
      <c r="B80" s="10">
        <v>2</v>
      </c>
      <c r="C80" s="10">
        <v>2</v>
      </c>
      <c r="D80" s="10">
        <v>1</v>
      </c>
      <c r="E80" s="10">
        <v>105</v>
      </c>
      <c r="F80" s="11" t="s">
        <v>1023</v>
      </c>
      <c r="G80" s="10" t="s">
        <v>109</v>
      </c>
      <c r="H80" s="12" t="s">
        <v>1026</v>
      </c>
      <c r="I80" s="24" t="s">
        <v>90</v>
      </c>
      <c r="J80" s="22">
        <v>56.11</v>
      </c>
      <c r="K80" s="25">
        <v>44.49</v>
      </c>
      <c r="L80" s="21">
        <v>21000</v>
      </c>
      <c r="M80" s="21">
        <f t="shared" si="3"/>
        <v>1178310</v>
      </c>
      <c r="N80" s="9">
        <f t="shared" si="2"/>
        <v>26484.8280512475</v>
      </c>
    </row>
    <row r="81" spans="1:14">
      <c r="A81" s="9">
        <v>79</v>
      </c>
      <c r="B81" s="10">
        <v>2</v>
      </c>
      <c r="C81" s="10">
        <v>2</v>
      </c>
      <c r="D81" s="10">
        <v>1</v>
      </c>
      <c r="E81" s="10">
        <v>202</v>
      </c>
      <c r="F81" s="11" t="s">
        <v>1028</v>
      </c>
      <c r="G81" s="10" t="s">
        <v>109</v>
      </c>
      <c r="H81" s="12" t="s">
        <v>1024</v>
      </c>
      <c r="I81" s="21" t="s">
        <v>90</v>
      </c>
      <c r="J81" s="22">
        <v>55.97</v>
      </c>
      <c r="K81" s="23">
        <v>44.38</v>
      </c>
      <c r="L81" s="21">
        <v>21000</v>
      </c>
      <c r="M81" s="21">
        <f t="shared" si="3"/>
        <v>1175370</v>
      </c>
      <c r="N81" s="9">
        <f t="shared" si="2"/>
        <v>26484.2271293375</v>
      </c>
    </row>
    <row r="82" spans="1:14">
      <c r="A82" s="9">
        <v>80</v>
      </c>
      <c r="B82" s="10">
        <v>2</v>
      </c>
      <c r="C82" s="10">
        <v>2</v>
      </c>
      <c r="D82" s="10">
        <v>1</v>
      </c>
      <c r="E82" s="10">
        <v>203</v>
      </c>
      <c r="F82" s="11" t="s">
        <v>1028</v>
      </c>
      <c r="G82" s="10" t="s">
        <v>109</v>
      </c>
      <c r="H82" s="12" t="s">
        <v>1026</v>
      </c>
      <c r="I82" s="21" t="s">
        <v>90</v>
      </c>
      <c r="J82" s="22">
        <v>55.97</v>
      </c>
      <c r="K82" s="23">
        <v>44.38</v>
      </c>
      <c r="L82" s="21">
        <v>21000</v>
      </c>
      <c r="M82" s="21">
        <f t="shared" si="3"/>
        <v>1175370</v>
      </c>
      <c r="N82" s="9">
        <f t="shared" si="2"/>
        <v>26484.2271293375</v>
      </c>
    </row>
    <row r="83" spans="1:14">
      <c r="A83" s="9">
        <v>81</v>
      </c>
      <c r="B83" s="10">
        <v>2</v>
      </c>
      <c r="C83" s="10">
        <v>2</v>
      </c>
      <c r="D83" s="10">
        <v>1</v>
      </c>
      <c r="E83" s="10">
        <v>204</v>
      </c>
      <c r="F83" s="11" t="s">
        <v>1028</v>
      </c>
      <c r="G83" s="10" t="s">
        <v>109</v>
      </c>
      <c r="H83" s="12" t="s">
        <v>1024</v>
      </c>
      <c r="I83" s="21" t="s">
        <v>90</v>
      </c>
      <c r="J83" s="22">
        <v>55.97</v>
      </c>
      <c r="K83" s="23">
        <v>44.38</v>
      </c>
      <c r="L83" s="21">
        <v>21000</v>
      </c>
      <c r="M83" s="21">
        <f t="shared" si="3"/>
        <v>1175370</v>
      </c>
      <c r="N83" s="9">
        <f t="shared" si="2"/>
        <v>26484.2271293375</v>
      </c>
    </row>
    <row r="84" spans="1:14">
      <c r="A84" s="9">
        <v>82</v>
      </c>
      <c r="B84" s="10">
        <v>2</v>
      </c>
      <c r="C84" s="10">
        <v>2</v>
      </c>
      <c r="D84" s="10">
        <v>1</v>
      </c>
      <c r="E84" s="10">
        <v>303</v>
      </c>
      <c r="F84" s="11" t="s">
        <v>1029</v>
      </c>
      <c r="G84" s="10" t="s">
        <v>109</v>
      </c>
      <c r="H84" s="12" t="s">
        <v>1026</v>
      </c>
      <c r="I84" s="21" t="s">
        <v>90</v>
      </c>
      <c r="J84" s="22">
        <v>55.97</v>
      </c>
      <c r="K84" s="23">
        <v>44.38</v>
      </c>
      <c r="L84" s="21">
        <v>21000</v>
      </c>
      <c r="M84" s="21">
        <f t="shared" si="3"/>
        <v>1175370</v>
      </c>
      <c r="N84" s="9">
        <f t="shared" si="2"/>
        <v>26484.2271293375</v>
      </c>
    </row>
    <row r="85" spans="1:14">
      <c r="A85" s="9">
        <v>83</v>
      </c>
      <c r="B85" s="10">
        <v>2</v>
      </c>
      <c r="C85" s="10">
        <v>2</v>
      </c>
      <c r="D85" s="10">
        <v>1</v>
      </c>
      <c r="E85" s="10">
        <v>304</v>
      </c>
      <c r="F85" s="11" t="s">
        <v>1029</v>
      </c>
      <c r="G85" s="10" t="s">
        <v>109</v>
      </c>
      <c r="H85" s="12" t="s">
        <v>1024</v>
      </c>
      <c r="I85" s="21" t="s">
        <v>90</v>
      </c>
      <c r="J85" s="22">
        <v>55.97</v>
      </c>
      <c r="K85" s="23">
        <v>44.38</v>
      </c>
      <c r="L85" s="21">
        <v>21000</v>
      </c>
      <c r="M85" s="21">
        <f t="shared" si="3"/>
        <v>1175370</v>
      </c>
      <c r="N85" s="9">
        <f t="shared" si="2"/>
        <v>26484.2271293375</v>
      </c>
    </row>
    <row r="86" spans="1:14">
      <c r="A86" s="9">
        <v>84</v>
      </c>
      <c r="B86" s="10">
        <v>2</v>
      </c>
      <c r="C86" s="10">
        <v>2</v>
      </c>
      <c r="D86" s="10">
        <v>1</v>
      </c>
      <c r="E86" s="10">
        <v>403</v>
      </c>
      <c r="F86" s="11" t="s">
        <v>1030</v>
      </c>
      <c r="G86" s="10" t="s">
        <v>109</v>
      </c>
      <c r="H86" s="12" t="s">
        <v>1026</v>
      </c>
      <c r="I86" s="21" t="s">
        <v>90</v>
      </c>
      <c r="J86" s="22">
        <v>56.14</v>
      </c>
      <c r="K86" s="23">
        <v>44.51</v>
      </c>
      <c r="L86" s="21">
        <v>21000</v>
      </c>
      <c r="M86" s="21">
        <f t="shared" si="3"/>
        <v>1178940</v>
      </c>
      <c r="N86" s="9">
        <f t="shared" si="2"/>
        <v>26487.0815547068</v>
      </c>
    </row>
    <row r="87" spans="1:14">
      <c r="A87" s="9">
        <v>85</v>
      </c>
      <c r="B87" s="10">
        <v>2</v>
      </c>
      <c r="C87" s="10">
        <v>2</v>
      </c>
      <c r="D87" s="10">
        <v>1</v>
      </c>
      <c r="E87" s="10">
        <v>404</v>
      </c>
      <c r="F87" s="11" t="s">
        <v>1030</v>
      </c>
      <c r="G87" s="10" t="s">
        <v>109</v>
      </c>
      <c r="H87" s="12" t="s">
        <v>1024</v>
      </c>
      <c r="I87" s="21" t="s">
        <v>90</v>
      </c>
      <c r="J87" s="22">
        <v>56.14</v>
      </c>
      <c r="K87" s="23">
        <v>44.51</v>
      </c>
      <c r="L87" s="21">
        <v>21000</v>
      </c>
      <c r="M87" s="21">
        <f t="shared" si="3"/>
        <v>1178940</v>
      </c>
      <c r="N87" s="9">
        <f t="shared" si="2"/>
        <v>26487.0815547068</v>
      </c>
    </row>
    <row r="88" spans="1:14">
      <c r="A88" s="9">
        <v>86</v>
      </c>
      <c r="B88" s="10">
        <v>2</v>
      </c>
      <c r="C88" s="10">
        <v>2</v>
      </c>
      <c r="D88" s="10">
        <v>1</v>
      </c>
      <c r="E88" s="10">
        <v>405</v>
      </c>
      <c r="F88" s="11" t="s">
        <v>1030</v>
      </c>
      <c r="G88" s="10" t="s">
        <v>109</v>
      </c>
      <c r="H88" s="12" t="s">
        <v>1026</v>
      </c>
      <c r="I88" s="21" t="s">
        <v>90</v>
      </c>
      <c r="J88" s="22">
        <v>56.42</v>
      </c>
      <c r="K88" s="23">
        <v>44.73</v>
      </c>
      <c r="L88" s="21">
        <v>21000</v>
      </c>
      <c r="M88" s="21">
        <f t="shared" si="3"/>
        <v>1184820</v>
      </c>
      <c r="N88" s="9">
        <f t="shared" si="2"/>
        <v>26488.2629107981</v>
      </c>
    </row>
    <row r="89" spans="1:14">
      <c r="A89" s="9">
        <v>87</v>
      </c>
      <c r="B89" s="10">
        <v>2</v>
      </c>
      <c r="C89" s="10">
        <v>2</v>
      </c>
      <c r="D89" s="10">
        <v>1</v>
      </c>
      <c r="E89" s="10">
        <v>503</v>
      </c>
      <c r="F89" s="11" t="s">
        <v>1031</v>
      </c>
      <c r="G89" s="10" t="s">
        <v>109</v>
      </c>
      <c r="H89" s="12" t="s">
        <v>1026</v>
      </c>
      <c r="I89" s="21" t="s">
        <v>90</v>
      </c>
      <c r="J89" s="22">
        <v>56.14</v>
      </c>
      <c r="K89" s="23">
        <v>44.51</v>
      </c>
      <c r="L89" s="21">
        <v>21000</v>
      </c>
      <c r="M89" s="21">
        <f t="shared" si="3"/>
        <v>1178940</v>
      </c>
      <c r="N89" s="9">
        <f t="shared" si="2"/>
        <v>26487.0815547068</v>
      </c>
    </row>
    <row r="90" spans="1:14">
      <c r="A90" s="9">
        <v>88</v>
      </c>
      <c r="B90" s="10">
        <v>2</v>
      </c>
      <c r="C90" s="10">
        <v>2</v>
      </c>
      <c r="D90" s="10">
        <v>1</v>
      </c>
      <c r="E90" s="10">
        <v>504</v>
      </c>
      <c r="F90" s="11" t="s">
        <v>1031</v>
      </c>
      <c r="G90" s="10" t="s">
        <v>109</v>
      </c>
      <c r="H90" s="12" t="s">
        <v>1024</v>
      </c>
      <c r="I90" s="21" t="s">
        <v>90</v>
      </c>
      <c r="J90" s="22">
        <v>56.14</v>
      </c>
      <c r="K90" s="23">
        <v>44.51</v>
      </c>
      <c r="L90" s="21">
        <v>21000</v>
      </c>
      <c r="M90" s="21">
        <f t="shared" si="3"/>
        <v>1178940</v>
      </c>
      <c r="N90" s="9">
        <f t="shared" si="2"/>
        <v>26487.0815547068</v>
      </c>
    </row>
    <row r="91" spans="1:14">
      <c r="A91" s="9">
        <v>89</v>
      </c>
      <c r="B91" s="10">
        <v>2</v>
      </c>
      <c r="C91" s="10">
        <v>2</v>
      </c>
      <c r="D91" s="10">
        <v>1</v>
      </c>
      <c r="E91" s="10">
        <v>604</v>
      </c>
      <c r="F91" s="11" t="s">
        <v>1032</v>
      </c>
      <c r="G91" s="10" t="s">
        <v>109</v>
      </c>
      <c r="H91" s="12" t="s">
        <v>1024</v>
      </c>
      <c r="I91" s="21" t="s">
        <v>90</v>
      </c>
      <c r="J91" s="22">
        <v>56.14</v>
      </c>
      <c r="K91" s="23">
        <v>44.51</v>
      </c>
      <c r="L91" s="21">
        <v>21000</v>
      </c>
      <c r="M91" s="21">
        <f t="shared" si="3"/>
        <v>1178940</v>
      </c>
      <c r="N91" s="9">
        <f t="shared" si="2"/>
        <v>26487.0815547068</v>
      </c>
    </row>
    <row r="92" s="1" customFormat="1" hidden="1" spans="1:14">
      <c r="A92" s="13">
        <v>90</v>
      </c>
      <c r="B92" s="14">
        <v>2</v>
      </c>
      <c r="C92" s="14">
        <v>2</v>
      </c>
      <c r="D92" s="14">
        <v>1</v>
      </c>
      <c r="E92" s="14">
        <v>701</v>
      </c>
      <c r="F92" s="15" t="s">
        <v>1035</v>
      </c>
      <c r="G92" s="14" t="s">
        <v>1033</v>
      </c>
      <c r="H92" s="16" t="s">
        <v>1044</v>
      </c>
      <c r="I92" s="26" t="s">
        <v>502</v>
      </c>
      <c r="J92" s="27">
        <v>89.78</v>
      </c>
      <c r="K92" s="28">
        <v>71.18</v>
      </c>
      <c r="L92" s="29">
        <v>21000</v>
      </c>
      <c r="M92" s="29">
        <f t="shared" si="3"/>
        <v>1885380</v>
      </c>
      <c r="N92" s="13">
        <f t="shared" si="2"/>
        <v>26487.4964877775</v>
      </c>
    </row>
    <row r="93" spans="1:14">
      <c r="A93" s="9">
        <v>91</v>
      </c>
      <c r="B93" s="10">
        <v>2</v>
      </c>
      <c r="C93" s="10">
        <v>2</v>
      </c>
      <c r="D93" s="10">
        <v>1</v>
      </c>
      <c r="E93" s="10">
        <v>704</v>
      </c>
      <c r="F93" s="11" t="s">
        <v>1035</v>
      </c>
      <c r="G93" s="10" t="s">
        <v>109</v>
      </c>
      <c r="H93" s="12" t="s">
        <v>1024</v>
      </c>
      <c r="I93" s="21" t="s">
        <v>90</v>
      </c>
      <c r="J93" s="22">
        <v>56.14</v>
      </c>
      <c r="K93" s="23">
        <v>44.51</v>
      </c>
      <c r="L93" s="21">
        <v>21000</v>
      </c>
      <c r="M93" s="21">
        <f t="shared" si="3"/>
        <v>1178940</v>
      </c>
      <c r="N93" s="9">
        <f t="shared" si="2"/>
        <v>26487.0815547068</v>
      </c>
    </row>
    <row r="94" s="1" customFormat="1" hidden="1" spans="1:14">
      <c r="A94" s="13">
        <v>92</v>
      </c>
      <c r="B94" s="14">
        <v>2</v>
      </c>
      <c r="C94" s="14">
        <v>2</v>
      </c>
      <c r="D94" s="14">
        <v>1</v>
      </c>
      <c r="E94" s="14">
        <v>906</v>
      </c>
      <c r="F94" s="15" t="s">
        <v>1037</v>
      </c>
      <c r="G94" s="14" t="s">
        <v>1033</v>
      </c>
      <c r="H94" s="16" t="s">
        <v>1034</v>
      </c>
      <c r="I94" s="26" t="s">
        <v>485</v>
      </c>
      <c r="J94" s="27">
        <v>89.65</v>
      </c>
      <c r="K94" s="28">
        <v>71.08</v>
      </c>
      <c r="L94" s="29">
        <v>21000</v>
      </c>
      <c r="M94" s="29">
        <f t="shared" si="3"/>
        <v>1882650</v>
      </c>
      <c r="N94" s="13">
        <f t="shared" si="2"/>
        <v>26486.3534046145</v>
      </c>
    </row>
    <row r="95" spans="1:14">
      <c r="A95" s="9">
        <v>93</v>
      </c>
      <c r="B95" s="10">
        <v>2</v>
      </c>
      <c r="C95" s="10">
        <v>2</v>
      </c>
      <c r="D95" s="10">
        <v>1</v>
      </c>
      <c r="E95" s="10">
        <v>1304</v>
      </c>
      <c r="F95" s="11" t="s">
        <v>1041</v>
      </c>
      <c r="G95" s="10" t="s">
        <v>109</v>
      </c>
      <c r="H95" s="12" t="s">
        <v>1024</v>
      </c>
      <c r="I95" s="21" t="s">
        <v>90</v>
      </c>
      <c r="J95" s="22">
        <v>56.14</v>
      </c>
      <c r="K95" s="23">
        <v>44.51</v>
      </c>
      <c r="L95" s="21">
        <v>21000</v>
      </c>
      <c r="M95" s="21">
        <f t="shared" si="3"/>
        <v>1178940</v>
      </c>
      <c r="N95" s="9">
        <f t="shared" si="2"/>
        <v>26487.0815547068</v>
      </c>
    </row>
    <row r="96" spans="1:14">
      <c r="A96" s="9">
        <v>94</v>
      </c>
      <c r="B96" s="10">
        <v>2</v>
      </c>
      <c r="C96" s="10">
        <v>2</v>
      </c>
      <c r="D96" s="10">
        <v>1</v>
      </c>
      <c r="E96" s="10">
        <v>1404</v>
      </c>
      <c r="F96" s="11" t="s">
        <v>1042</v>
      </c>
      <c r="G96" s="10" t="s">
        <v>109</v>
      </c>
      <c r="H96" s="12" t="s">
        <v>1024</v>
      </c>
      <c r="I96" s="21" t="s">
        <v>90</v>
      </c>
      <c r="J96" s="22">
        <v>56.14</v>
      </c>
      <c r="K96" s="23">
        <v>44.51</v>
      </c>
      <c r="L96" s="21">
        <v>21000</v>
      </c>
      <c r="M96" s="21">
        <f t="shared" si="3"/>
        <v>1178940</v>
      </c>
      <c r="N96" s="9">
        <f t="shared" si="2"/>
        <v>26487.0815547068</v>
      </c>
    </row>
    <row r="97" spans="1:14">
      <c r="A97" s="9">
        <v>95</v>
      </c>
      <c r="B97" s="10">
        <v>2</v>
      </c>
      <c r="C97" s="10">
        <v>2</v>
      </c>
      <c r="D97" s="10">
        <v>1</v>
      </c>
      <c r="E97" s="10">
        <v>1502</v>
      </c>
      <c r="F97" s="11" t="s">
        <v>1043</v>
      </c>
      <c r="G97" s="10" t="s">
        <v>109</v>
      </c>
      <c r="H97" s="12" t="s">
        <v>1024</v>
      </c>
      <c r="I97" s="21" t="s">
        <v>90</v>
      </c>
      <c r="J97" s="22">
        <v>56.14</v>
      </c>
      <c r="K97" s="23">
        <v>44.51</v>
      </c>
      <c r="L97" s="21">
        <v>21000</v>
      </c>
      <c r="M97" s="21">
        <f t="shared" si="3"/>
        <v>1178940</v>
      </c>
      <c r="N97" s="9">
        <f t="shared" si="2"/>
        <v>26487.0815547068</v>
      </c>
    </row>
    <row r="98" spans="1:14">
      <c r="A98" s="9">
        <v>96</v>
      </c>
      <c r="B98" s="10">
        <v>2</v>
      </c>
      <c r="C98" s="10">
        <v>2</v>
      </c>
      <c r="D98" s="10">
        <v>1</v>
      </c>
      <c r="E98" s="10">
        <v>1503</v>
      </c>
      <c r="F98" s="11" t="s">
        <v>1043</v>
      </c>
      <c r="G98" s="10" t="s">
        <v>109</v>
      </c>
      <c r="H98" s="12" t="s">
        <v>1026</v>
      </c>
      <c r="I98" s="21" t="s">
        <v>90</v>
      </c>
      <c r="J98" s="22">
        <v>56.14</v>
      </c>
      <c r="K98" s="23">
        <v>44.51</v>
      </c>
      <c r="L98" s="21">
        <v>21000</v>
      </c>
      <c r="M98" s="21">
        <f t="shared" si="3"/>
        <v>1178940</v>
      </c>
      <c r="N98" s="9">
        <f t="shared" si="2"/>
        <v>26487.0815547068</v>
      </c>
    </row>
    <row r="99" spans="1:14">
      <c r="A99" s="9">
        <v>97</v>
      </c>
      <c r="B99" s="10">
        <v>2</v>
      </c>
      <c r="C99" s="10">
        <v>2</v>
      </c>
      <c r="D99" s="10">
        <v>1</v>
      </c>
      <c r="E99" s="10">
        <v>1504</v>
      </c>
      <c r="F99" s="11" t="s">
        <v>1043</v>
      </c>
      <c r="G99" s="10" t="s">
        <v>109</v>
      </c>
      <c r="H99" s="12" t="s">
        <v>1024</v>
      </c>
      <c r="I99" s="21" t="s">
        <v>90</v>
      </c>
      <c r="J99" s="22">
        <v>56.14</v>
      </c>
      <c r="K99" s="23">
        <v>44.51</v>
      </c>
      <c r="L99" s="21">
        <v>21000</v>
      </c>
      <c r="M99" s="21">
        <f t="shared" si="3"/>
        <v>1178940</v>
      </c>
      <c r="N99" s="9">
        <f t="shared" si="2"/>
        <v>26487.0815547068</v>
      </c>
    </row>
    <row r="100" spans="1:14">
      <c r="A100" s="9">
        <v>98</v>
      </c>
      <c r="B100" s="10">
        <v>2</v>
      </c>
      <c r="C100" s="10">
        <v>2</v>
      </c>
      <c r="D100" s="10">
        <v>1</v>
      </c>
      <c r="E100" s="10">
        <v>1505</v>
      </c>
      <c r="F100" s="11" t="s">
        <v>1043</v>
      </c>
      <c r="G100" s="10" t="s">
        <v>109</v>
      </c>
      <c r="H100" s="12" t="s">
        <v>1026</v>
      </c>
      <c r="I100" s="21" t="s">
        <v>90</v>
      </c>
      <c r="J100" s="22">
        <v>56.42</v>
      </c>
      <c r="K100" s="23">
        <v>44.73</v>
      </c>
      <c r="L100" s="21">
        <v>21000</v>
      </c>
      <c r="M100" s="21">
        <f t="shared" si="3"/>
        <v>1184820</v>
      </c>
      <c r="N100" s="9">
        <f t="shared" si="2"/>
        <v>26488.2629107981</v>
      </c>
    </row>
    <row r="101" spans="1:14">
      <c r="A101" s="9">
        <v>99</v>
      </c>
      <c r="B101" s="10">
        <v>2</v>
      </c>
      <c r="C101" s="10">
        <v>2</v>
      </c>
      <c r="D101" s="10">
        <v>2</v>
      </c>
      <c r="E101" s="10">
        <v>103</v>
      </c>
      <c r="F101" s="11" t="s">
        <v>1023</v>
      </c>
      <c r="G101" s="10" t="s">
        <v>109</v>
      </c>
      <c r="H101" s="12" t="s">
        <v>1026</v>
      </c>
      <c r="I101" s="21" t="s">
        <v>90</v>
      </c>
      <c r="J101" s="22">
        <v>55.97</v>
      </c>
      <c r="K101" s="23">
        <v>44.38</v>
      </c>
      <c r="L101" s="21">
        <v>21000</v>
      </c>
      <c r="M101" s="21">
        <f t="shared" si="3"/>
        <v>1175370</v>
      </c>
      <c r="N101" s="9">
        <f t="shared" si="2"/>
        <v>26484.2271293375</v>
      </c>
    </row>
    <row r="102" spans="1:14">
      <c r="A102" s="9">
        <v>100</v>
      </c>
      <c r="B102" s="10">
        <v>2</v>
      </c>
      <c r="C102" s="10">
        <v>2</v>
      </c>
      <c r="D102" s="10">
        <v>2</v>
      </c>
      <c r="E102" s="10">
        <v>104</v>
      </c>
      <c r="F102" s="11" t="s">
        <v>1023</v>
      </c>
      <c r="G102" s="10" t="s">
        <v>109</v>
      </c>
      <c r="H102" s="12" t="s">
        <v>1024</v>
      </c>
      <c r="I102" s="21" t="s">
        <v>90</v>
      </c>
      <c r="J102" s="22">
        <v>55.97</v>
      </c>
      <c r="K102" s="23">
        <v>44.38</v>
      </c>
      <c r="L102" s="21">
        <v>21000</v>
      </c>
      <c r="M102" s="21">
        <f t="shared" si="3"/>
        <v>1175370</v>
      </c>
      <c r="N102" s="9">
        <f t="shared" si="2"/>
        <v>26484.2271293375</v>
      </c>
    </row>
    <row r="103" spans="1:14">
      <c r="A103" s="9">
        <v>101</v>
      </c>
      <c r="B103" s="10">
        <v>2</v>
      </c>
      <c r="C103" s="10">
        <v>2</v>
      </c>
      <c r="D103" s="10">
        <v>2</v>
      </c>
      <c r="E103" s="10">
        <v>105</v>
      </c>
      <c r="F103" s="11" t="s">
        <v>1023</v>
      </c>
      <c r="G103" s="10" t="s">
        <v>109</v>
      </c>
      <c r="H103" s="12" t="s">
        <v>1026</v>
      </c>
      <c r="I103" s="21" t="s">
        <v>90</v>
      </c>
      <c r="J103" s="22">
        <v>55.97</v>
      </c>
      <c r="K103" s="23">
        <v>44.38</v>
      </c>
      <c r="L103" s="21">
        <v>21000</v>
      </c>
      <c r="M103" s="21">
        <f t="shared" si="3"/>
        <v>1175370</v>
      </c>
      <c r="N103" s="9">
        <f t="shared" si="2"/>
        <v>26484.2271293375</v>
      </c>
    </row>
    <row r="104" s="1" customFormat="1" hidden="1" spans="1:14">
      <c r="A104" s="13">
        <v>102</v>
      </c>
      <c r="B104" s="14">
        <v>2</v>
      </c>
      <c r="C104" s="14">
        <v>2</v>
      </c>
      <c r="D104" s="14">
        <v>2</v>
      </c>
      <c r="E104" s="14">
        <v>201</v>
      </c>
      <c r="F104" s="15" t="s">
        <v>1028</v>
      </c>
      <c r="G104" s="14" t="s">
        <v>1033</v>
      </c>
      <c r="H104" s="16" t="s">
        <v>1045</v>
      </c>
      <c r="I104" s="26" t="s">
        <v>485</v>
      </c>
      <c r="J104" s="27">
        <v>89.51</v>
      </c>
      <c r="K104" s="28">
        <v>70.97</v>
      </c>
      <c r="L104" s="29">
        <v>21000</v>
      </c>
      <c r="M104" s="29">
        <f t="shared" si="3"/>
        <v>1879710</v>
      </c>
      <c r="N104" s="13">
        <f t="shared" si="2"/>
        <v>26485.9799915457</v>
      </c>
    </row>
    <row r="105" spans="1:14">
      <c r="A105" s="9">
        <v>103</v>
      </c>
      <c r="B105" s="10">
        <v>2</v>
      </c>
      <c r="C105" s="10">
        <v>2</v>
      </c>
      <c r="D105" s="10">
        <v>2</v>
      </c>
      <c r="E105" s="10">
        <v>203</v>
      </c>
      <c r="F105" s="11" t="s">
        <v>1028</v>
      </c>
      <c r="G105" s="10" t="s">
        <v>109</v>
      </c>
      <c r="H105" s="12" t="s">
        <v>1026</v>
      </c>
      <c r="I105" s="21" t="s">
        <v>90</v>
      </c>
      <c r="J105" s="22">
        <v>55.97</v>
      </c>
      <c r="K105" s="23">
        <v>44.38</v>
      </c>
      <c r="L105" s="21">
        <v>21000</v>
      </c>
      <c r="M105" s="21">
        <f t="shared" si="3"/>
        <v>1175370</v>
      </c>
      <c r="N105" s="9">
        <f t="shared" si="2"/>
        <v>26484.2271293375</v>
      </c>
    </row>
    <row r="106" spans="1:14">
      <c r="A106" s="9">
        <v>104</v>
      </c>
      <c r="B106" s="10">
        <v>2</v>
      </c>
      <c r="C106" s="10">
        <v>2</v>
      </c>
      <c r="D106" s="10">
        <v>2</v>
      </c>
      <c r="E106" s="10">
        <v>204</v>
      </c>
      <c r="F106" s="11" t="s">
        <v>1028</v>
      </c>
      <c r="G106" s="10" t="s">
        <v>109</v>
      </c>
      <c r="H106" s="12" t="s">
        <v>1024</v>
      </c>
      <c r="I106" s="21" t="s">
        <v>90</v>
      </c>
      <c r="J106" s="22">
        <v>55.97</v>
      </c>
      <c r="K106" s="23">
        <v>44.38</v>
      </c>
      <c r="L106" s="21">
        <v>21000</v>
      </c>
      <c r="M106" s="21">
        <f t="shared" si="3"/>
        <v>1175370</v>
      </c>
      <c r="N106" s="9">
        <f t="shared" si="2"/>
        <v>26484.2271293375</v>
      </c>
    </row>
    <row r="107" spans="1:14">
      <c r="A107" s="9">
        <v>105</v>
      </c>
      <c r="B107" s="10">
        <v>2</v>
      </c>
      <c r="C107" s="10">
        <v>2</v>
      </c>
      <c r="D107" s="10">
        <v>2</v>
      </c>
      <c r="E107" s="10">
        <v>205</v>
      </c>
      <c r="F107" s="11" t="s">
        <v>1028</v>
      </c>
      <c r="G107" s="10" t="s">
        <v>109</v>
      </c>
      <c r="H107" s="12" t="s">
        <v>1026</v>
      </c>
      <c r="I107" s="21" t="s">
        <v>90</v>
      </c>
      <c r="J107" s="22">
        <v>55.97</v>
      </c>
      <c r="K107" s="23">
        <v>44.38</v>
      </c>
      <c r="L107" s="21">
        <v>21000</v>
      </c>
      <c r="M107" s="21">
        <f t="shared" si="3"/>
        <v>1175370</v>
      </c>
      <c r="N107" s="9">
        <f t="shared" si="2"/>
        <v>26484.2271293375</v>
      </c>
    </row>
    <row r="108" spans="1:14">
      <c r="A108" s="9">
        <v>106</v>
      </c>
      <c r="B108" s="10">
        <v>2</v>
      </c>
      <c r="C108" s="10">
        <v>2</v>
      </c>
      <c r="D108" s="10">
        <v>2</v>
      </c>
      <c r="E108" s="10">
        <v>302</v>
      </c>
      <c r="F108" s="11" t="s">
        <v>1029</v>
      </c>
      <c r="G108" s="10" t="s">
        <v>109</v>
      </c>
      <c r="H108" s="12" t="s">
        <v>1024</v>
      </c>
      <c r="I108" s="21" t="s">
        <v>90</v>
      </c>
      <c r="J108" s="22">
        <v>56.11</v>
      </c>
      <c r="K108" s="23">
        <v>44.49</v>
      </c>
      <c r="L108" s="21">
        <v>21000</v>
      </c>
      <c r="M108" s="21">
        <f t="shared" si="3"/>
        <v>1178310</v>
      </c>
      <c r="N108" s="9">
        <f t="shared" si="2"/>
        <v>26484.8280512475</v>
      </c>
    </row>
    <row r="109" spans="1:14">
      <c r="A109" s="9">
        <v>107</v>
      </c>
      <c r="B109" s="10">
        <v>2</v>
      </c>
      <c r="C109" s="10">
        <v>2</v>
      </c>
      <c r="D109" s="10">
        <v>2</v>
      </c>
      <c r="E109" s="10">
        <v>303</v>
      </c>
      <c r="F109" s="11" t="s">
        <v>1029</v>
      </c>
      <c r="G109" s="10" t="s">
        <v>109</v>
      </c>
      <c r="H109" s="12" t="s">
        <v>1026</v>
      </c>
      <c r="I109" s="21" t="s">
        <v>90</v>
      </c>
      <c r="J109" s="22">
        <v>55.97</v>
      </c>
      <c r="K109" s="23">
        <v>44.38</v>
      </c>
      <c r="L109" s="21">
        <v>21000</v>
      </c>
      <c r="M109" s="21">
        <f t="shared" si="3"/>
        <v>1175370</v>
      </c>
      <c r="N109" s="9">
        <f t="shared" si="2"/>
        <v>26484.2271293375</v>
      </c>
    </row>
    <row r="110" spans="1:14">
      <c r="A110" s="9">
        <v>108</v>
      </c>
      <c r="B110" s="10">
        <v>2</v>
      </c>
      <c r="C110" s="10">
        <v>2</v>
      </c>
      <c r="D110" s="10">
        <v>2</v>
      </c>
      <c r="E110" s="10">
        <v>304</v>
      </c>
      <c r="F110" s="11" t="s">
        <v>1029</v>
      </c>
      <c r="G110" s="10" t="s">
        <v>109</v>
      </c>
      <c r="H110" s="12" t="s">
        <v>1024</v>
      </c>
      <c r="I110" s="21" t="s">
        <v>90</v>
      </c>
      <c r="J110" s="22">
        <v>55.97</v>
      </c>
      <c r="K110" s="23">
        <v>44.38</v>
      </c>
      <c r="L110" s="21">
        <v>21000</v>
      </c>
      <c r="M110" s="21">
        <f t="shared" si="3"/>
        <v>1175370</v>
      </c>
      <c r="N110" s="9">
        <f t="shared" si="2"/>
        <v>26484.2271293375</v>
      </c>
    </row>
    <row r="111" spans="1:14">
      <c r="A111" s="9">
        <v>109</v>
      </c>
      <c r="B111" s="10">
        <v>2</v>
      </c>
      <c r="C111" s="10">
        <v>2</v>
      </c>
      <c r="D111" s="10">
        <v>2</v>
      </c>
      <c r="E111" s="10">
        <v>402</v>
      </c>
      <c r="F111" s="11" t="s">
        <v>1030</v>
      </c>
      <c r="G111" s="10" t="s">
        <v>109</v>
      </c>
      <c r="H111" s="12" t="s">
        <v>1024</v>
      </c>
      <c r="I111" s="21" t="s">
        <v>90</v>
      </c>
      <c r="J111" s="22">
        <v>56.42</v>
      </c>
      <c r="K111" s="23">
        <v>44.73</v>
      </c>
      <c r="L111" s="21">
        <v>21000</v>
      </c>
      <c r="M111" s="21">
        <f t="shared" si="3"/>
        <v>1184820</v>
      </c>
      <c r="N111" s="9">
        <f t="shared" si="2"/>
        <v>26488.2629107981</v>
      </c>
    </row>
    <row r="112" spans="1:14">
      <c r="A112" s="9">
        <v>110</v>
      </c>
      <c r="B112" s="10">
        <v>2</v>
      </c>
      <c r="C112" s="10">
        <v>2</v>
      </c>
      <c r="D112" s="10">
        <v>2</v>
      </c>
      <c r="E112" s="10">
        <v>403</v>
      </c>
      <c r="F112" s="11" t="s">
        <v>1030</v>
      </c>
      <c r="G112" s="10" t="s">
        <v>109</v>
      </c>
      <c r="H112" s="12" t="s">
        <v>1026</v>
      </c>
      <c r="I112" s="21" t="s">
        <v>90</v>
      </c>
      <c r="J112" s="22">
        <v>56.14</v>
      </c>
      <c r="K112" s="23">
        <v>44.51</v>
      </c>
      <c r="L112" s="21">
        <v>21000</v>
      </c>
      <c r="M112" s="21">
        <f t="shared" si="3"/>
        <v>1178940</v>
      </c>
      <c r="N112" s="9">
        <f t="shared" si="2"/>
        <v>26487.0815547068</v>
      </c>
    </row>
    <row r="113" spans="1:14">
      <c r="A113" s="9">
        <v>111</v>
      </c>
      <c r="B113" s="10">
        <v>2</v>
      </c>
      <c r="C113" s="10">
        <v>2</v>
      </c>
      <c r="D113" s="10">
        <v>2</v>
      </c>
      <c r="E113" s="10">
        <v>404</v>
      </c>
      <c r="F113" s="11" t="s">
        <v>1030</v>
      </c>
      <c r="G113" s="10" t="s">
        <v>109</v>
      </c>
      <c r="H113" s="12" t="s">
        <v>1024</v>
      </c>
      <c r="I113" s="21" t="s">
        <v>90</v>
      </c>
      <c r="J113" s="22">
        <v>56.14</v>
      </c>
      <c r="K113" s="23">
        <v>44.51</v>
      </c>
      <c r="L113" s="21">
        <v>21000</v>
      </c>
      <c r="M113" s="21">
        <f t="shared" si="3"/>
        <v>1178940</v>
      </c>
      <c r="N113" s="9">
        <f t="shared" si="2"/>
        <v>26487.0815547068</v>
      </c>
    </row>
    <row r="114" spans="1:14">
      <c r="A114" s="9">
        <v>112</v>
      </c>
      <c r="B114" s="10">
        <v>2</v>
      </c>
      <c r="C114" s="10">
        <v>2</v>
      </c>
      <c r="D114" s="10">
        <v>2</v>
      </c>
      <c r="E114" s="10">
        <v>405</v>
      </c>
      <c r="F114" s="11" t="s">
        <v>1030</v>
      </c>
      <c r="G114" s="10" t="s">
        <v>109</v>
      </c>
      <c r="H114" s="12" t="s">
        <v>1026</v>
      </c>
      <c r="I114" s="21" t="s">
        <v>90</v>
      </c>
      <c r="J114" s="22">
        <v>56.14</v>
      </c>
      <c r="K114" s="23">
        <v>44.51</v>
      </c>
      <c r="L114" s="21">
        <v>21000</v>
      </c>
      <c r="M114" s="21">
        <f t="shared" si="3"/>
        <v>1178940</v>
      </c>
      <c r="N114" s="9">
        <f t="shared" si="2"/>
        <v>26487.0815547068</v>
      </c>
    </row>
    <row r="115" spans="1:14">
      <c r="A115" s="9">
        <v>113</v>
      </c>
      <c r="B115" s="10">
        <v>2</v>
      </c>
      <c r="C115" s="10">
        <v>2</v>
      </c>
      <c r="D115" s="10">
        <v>2</v>
      </c>
      <c r="E115" s="10">
        <v>504</v>
      </c>
      <c r="F115" s="11" t="s">
        <v>1031</v>
      </c>
      <c r="G115" s="10" t="s">
        <v>109</v>
      </c>
      <c r="H115" s="12" t="s">
        <v>1024</v>
      </c>
      <c r="I115" s="21" t="s">
        <v>90</v>
      </c>
      <c r="J115" s="22">
        <v>56.14</v>
      </c>
      <c r="K115" s="23">
        <v>44.51</v>
      </c>
      <c r="L115" s="21">
        <v>21000</v>
      </c>
      <c r="M115" s="21">
        <f t="shared" si="3"/>
        <v>1178940</v>
      </c>
      <c r="N115" s="9">
        <f t="shared" si="2"/>
        <v>26487.0815547068</v>
      </c>
    </row>
    <row r="116" spans="1:14">
      <c r="A116" s="9">
        <v>114</v>
      </c>
      <c r="B116" s="10">
        <v>2</v>
      </c>
      <c r="C116" s="10">
        <v>2</v>
      </c>
      <c r="D116" s="10">
        <v>2</v>
      </c>
      <c r="E116" s="10">
        <v>604</v>
      </c>
      <c r="F116" s="11" t="s">
        <v>1032</v>
      </c>
      <c r="G116" s="10" t="s">
        <v>109</v>
      </c>
      <c r="H116" s="12" t="s">
        <v>1024</v>
      </c>
      <c r="I116" s="21" t="s">
        <v>90</v>
      </c>
      <c r="J116" s="22">
        <v>56.14</v>
      </c>
      <c r="K116" s="23">
        <v>44.51</v>
      </c>
      <c r="L116" s="21">
        <v>21000</v>
      </c>
      <c r="M116" s="21">
        <f t="shared" si="3"/>
        <v>1178940</v>
      </c>
      <c r="N116" s="9">
        <f t="shared" si="2"/>
        <v>26487.0815547068</v>
      </c>
    </row>
    <row r="117" spans="1:14">
      <c r="A117" s="9">
        <v>115</v>
      </c>
      <c r="B117" s="10">
        <v>2</v>
      </c>
      <c r="C117" s="10">
        <v>2</v>
      </c>
      <c r="D117" s="10">
        <v>2</v>
      </c>
      <c r="E117" s="10">
        <v>1005</v>
      </c>
      <c r="F117" s="11" t="s">
        <v>1038</v>
      </c>
      <c r="G117" s="10" t="s">
        <v>109</v>
      </c>
      <c r="H117" s="12" t="s">
        <v>1026</v>
      </c>
      <c r="I117" s="24" t="s">
        <v>90</v>
      </c>
      <c r="J117" s="22">
        <v>56.14</v>
      </c>
      <c r="K117" s="25">
        <v>44.51</v>
      </c>
      <c r="L117" s="21">
        <v>21000</v>
      </c>
      <c r="M117" s="21">
        <f t="shared" si="3"/>
        <v>1178940</v>
      </c>
      <c r="N117" s="9">
        <f t="shared" si="2"/>
        <v>26487.0815547068</v>
      </c>
    </row>
    <row r="118" spans="1:14">
      <c r="A118" s="9">
        <v>116</v>
      </c>
      <c r="B118" s="10">
        <v>2</v>
      </c>
      <c r="C118" s="10">
        <v>2</v>
      </c>
      <c r="D118" s="10">
        <v>2</v>
      </c>
      <c r="E118" s="10">
        <v>1203</v>
      </c>
      <c r="F118" s="11" t="s">
        <v>1040</v>
      </c>
      <c r="G118" s="10" t="s">
        <v>109</v>
      </c>
      <c r="H118" s="12" t="s">
        <v>1026</v>
      </c>
      <c r="I118" s="24" t="s">
        <v>90</v>
      </c>
      <c r="J118" s="22">
        <v>56.14</v>
      </c>
      <c r="K118" s="25">
        <v>44.51</v>
      </c>
      <c r="L118" s="21">
        <v>21000</v>
      </c>
      <c r="M118" s="21">
        <f t="shared" si="3"/>
        <v>1178940</v>
      </c>
      <c r="N118" s="9">
        <f t="shared" si="2"/>
        <v>26487.0815547068</v>
      </c>
    </row>
    <row r="119" spans="1:14">
      <c r="A119" s="9">
        <v>117</v>
      </c>
      <c r="B119" s="10">
        <v>2</v>
      </c>
      <c r="C119" s="10">
        <v>2</v>
      </c>
      <c r="D119" s="10">
        <v>2</v>
      </c>
      <c r="E119" s="10">
        <v>1304</v>
      </c>
      <c r="F119" s="11" t="s">
        <v>1041</v>
      </c>
      <c r="G119" s="10" t="s">
        <v>109</v>
      </c>
      <c r="H119" s="12" t="s">
        <v>1024</v>
      </c>
      <c r="I119" s="21" t="s">
        <v>90</v>
      </c>
      <c r="J119" s="22">
        <v>56.14</v>
      </c>
      <c r="K119" s="23">
        <v>44.51</v>
      </c>
      <c r="L119" s="21">
        <v>21000</v>
      </c>
      <c r="M119" s="21">
        <f t="shared" si="3"/>
        <v>1178940</v>
      </c>
      <c r="N119" s="9">
        <f t="shared" si="2"/>
        <v>26487.0815547068</v>
      </c>
    </row>
    <row r="120" spans="1:14">
      <c r="A120" s="9">
        <v>118</v>
      </c>
      <c r="B120" s="10">
        <v>2</v>
      </c>
      <c r="C120" s="10">
        <v>2</v>
      </c>
      <c r="D120" s="10">
        <v>2</v>
      </c>
      <c r="E120" s="10">
        <v>1403</v>
      </c>
      <c r="F120" s="11" t="s">
        <v>1042</v>
      </c>
      <c r="G120" s="10" t="s">
        <v>109</v>
      </c>
      <c r="H120" s="12" t="s">
        <v>1026</v>
      </c>
      <c r="I120" s="21" t="s">
        <v>90</v>
      </c>
      <c r="J120" s="22">
        <v>56.14</v>
      </c>
      <c r="K120" s="23">
        <v>44.51</v>
      </c>
      <c r="L120" s="21">
        <v>21000</v>
      </c>
      <c r="M120" s="21">
        <f t="shared" si="3"/>
        <v>1178940</v>
      </c>
      <c r="N120" s="9">
        <f t="shared" si="2"/>
        <v>26487.0815547068</v>
      </c>
    </row>
    <row r="121" spans="1:14">
      <c r="A121" s="9">
        <v>119</v>
      </c>
      <c r="B121" s="10">
        <v>2</v>
      </c>
      <c r="C121" s="10">
        <v>2</v>
      </c>
      <c r="D121" s="10">
        <v>2</v>
      </c>
      <c r="E121" s="10">
        <v>1404</v>
      </c>
      <c r="F121" s="11" t="s">
        <v>1042</v>
      </c>
      <c r="G121" s="10" t="s">
        <v>109</v>
      </c>
      <c r="H121" s="12" t="s">
        <v>1024</v>
      </c>
      <c r="I121" s="21" t="s">
        <v>90</v>
      </c>
      <c r="J121" s="22">
        <v>56.14</v>
      </c>
      <c r="K121" s="23">
        <v>44.51</v>
      </c>
      <c r="L121" s="21">
        <v>21000</v>
      </c>
      <c r="M121" s="21">
        <f t="shared" si="3"/>
        <v>1178940</v>
      </c>
      <c r="N121" s="9">
        <f t="shared" si="2"/>
        <v>26487.0815547068</v>
      </c>
    </row>
    <row r="122" spans="1:14">
      <c r="A122" s="9">
        <v>120</v>
      </c>
      <c r="B122" s="10">
        <v>2</v>
      </c>
      <c r="C122" s="10">
        <v>2</v>
      </c>
      <c r="D122" s="10">
        <v>2</v>
      </c>
      <c r="E122" s="10">
        <v>1503</v>
      </c>
      <c r="F122" s="11" t="s">
        <v>1043</v>
      </c>
      <c r="G122" s="10" t="s">
        <v>109</v>
      </c>
      <c r="H122" s="12" t="s">
        <v>1026</v>
      </c>
      <c r="I122" s="21" t="s">
        <v>90</v>
      </c>
      <c r="J122" s="22">
        <v>56.14</v>
      </c>
      <c r="K122" s="23">
        <v>44.51</v>
      </c>
      <c r="L122" s="21">
        <v>21000</v>
      </c>
      <c r="M122" s="21">
        <f t="shared" si="3"/>
        <v>1178940</v>
      </c>
      <c r="N122" s="9">
        <f t="shared" si="2"/>
        <v>26487.0815547068</v>
      </c>
    </row>
    <row r="123" spans="1:14">
      <c r="A123" s="9">
        <v>121</v>
      </c>
      <c r="B123" s="10">
        <v>2</v>
      </c>
      <c r="C123" s="10">
        <v>2</v>
      </c>
      <c r="D123" s="10">
        <v>2</v>
      </c>
      <c r="E123" s="10">
        <v>1504</v>
      </c>
      <c r="F123" s="11" t="s">
        <v>1043</v>
      </c>
      <c r="G123" s="10" t="s">
        <v>109</v>
      </c>
      <c r="H123" s="12" t="s">
        <v>1024</v>
      </c>
      <c r="I123" s="21" t="s">
        <v>90</v>
      </c>
      <c r="J123" s="22">
        <v>56.14</v>
      </c>
      <c r="K123" s="23">
        <v>44.51</v>
      </c>
      <c r="L123" s="21">
        <v>21000</v>
      </c>
      <c r="M123" s="21">
        <f t="shared" si="3"/>
        <v>1178940</v>
      </c>
      <c r="N123" s="9">
        <f t="shared" si="2"/>
        <v>26487.0815547068</v>
      </c>
    </row>
    <row r="124" spans="1:14">
      <c r="A124" s="9">
        <v>122</v>
      </c>
      <c r="B124" s="10">
        <v>2</v>
      </c>
      <c r="C124" s="10">
        <v>2</v>
      </c>
      <c r="D124" s="10">
        <v>2</v>
      </c>
      <c r="E124" s="10">
        <v>1505</v>
      </c>
      <c r="F124" s="11" t="s">
        <v>1043</v>
      </c>
      <c r="G124" s="10" t="s">
        <v>109</v>
      </c>
      <c r="H124" s="12" t="s">
        <v>1026</v>
      </c>
      <c r="I124" s="21" t="s">
        <v>90</v>
      </c>
      <c r="J124" s="22">
        <v>56.14</v>
      </c>
      <c r="K124" s="23">
        <v>44.51</v>
      </c>
      <c r="L124" s="21">
        <v>21000</v>
      </c>
      <c r="M124" s="21">
        <f t="shared" si="3"/>
        <v>1178940</v>
      </c>
      <c r="N124" s="9">
        <f t="shared" si="2"/>
        <v>26487.0815547068</v>
      </c>
    </row>
    <row r="125" spans="1:14">
      <c r="A125" s="9">
        <v>123</v>
      </c>
      <c r="B125" s="10">
        <v>2</v>
      </c>
      <c r="C125" s="10">
        <v>3</v>
      </c>
      <c r="D125" s="10">
        <v>1</v>
      </c>
      <c r="E125" s="10">
        <v>102</v>
      </c>
      <c r="F125" s="11" t="s">
        <v>1046</v>
      </c>
      <c r="G125" s="10" t="s">
        <v>109</v>
      </c>
      <c r="H125" s="12" t="s">
        <v>1047</v>
      </c>
      <c r="I125" s="21" t="s">
        <v>94</v>
      </c>
      <c r="J125" s="22">
        <v>59.3</v>
      </c>
      <c r="K125" s="23">
        <v>44.99</v>
      </c>
      <c r="L125" s="21">
        <v>21000</v>
      </c>
      <c r="M125" s="21">
        <f t="shared" si="3"/>
        <v>1245300</v>
      </c>
      <c r="N125" s="9">
        <f t="shared" si="2"/>
        <v>27679.4843298511</v>
      </c>
    </row>
    <row r="126" spans="1:14">
      <c r="A126" s="9">
        <v>124</v>
      </c>
      <c r="B126" s="10">
        <v>2</v>
      </c>
      <c r="C126" s="10">
        <v>3</v>
      </c>
      <c r="D126" s="10">
        <v>1</v>
      </c>
      <c r="E126" s="10">
        <v>103</v>
      </c>
      <c r="F126" s="11" t="s">
        <v>1046</v>
      </c>
      <c r="G126" s="10" t="s">
        <v>109</v>
      </c>
      <c r="H126" s="12" t="s">
        <v>1048</v>
      </c>
      <c r="I126" s="21" t="s">
        <v>94</v>
      </c>
      <c r="J126" s="22">
        <v>59.3</v>
      </c>
      <c r="K126" s="23">
        <v>44.99</v>
      </c>
      <c r="L126" s="21">
        <v>21000</v>
      </c>
      <c r="M126" s="21">
        <f t="shared" si="3"/>
        <v>1245300</v>
      </c>
      <c r="N126" s="9">
        <f t="shared" si="2"/>
        <v>27679.4843298511</v>
      </c>
    </row>
    <row r="127" spans="1:14">
      <c r="A127" s="9">
        <v>125</v>
      </c>
      <c r="B127" s="10">
        <v>2</v>
      </c>
      <c r="C127" s="10">
        <v>3</v>
      </c>
      <c r="D127" s="10">
        <v>1</v>
      </c>
      <c r="E127" s="10">
        <v>104</v>
      </c>
      <c r="F127" s="11" t="s">
        <v>1046</v>
      </c>
      <c r="G127" s="10" t="s">
        <v>109</v>
      </c>
      <c r="H127" s="12" t="s">
        <v>1047</v>
      </c>
      <c r="I127" s="21" t="s">
        <v>94</v>
      </c>
      <c r="J127" s="22">
        <v>59.3</v>
      </c>
      <c r="K127" s="23">
        <v>44.99</v>
      </c>
      <c r="L127" s="21">
        <v>21000</v>
      </c>
      <c r="M127" s="21">
        <f t="shared" si="3"/>
        <v>1245300</v>
      </c>
      <c r="N127" s="9">
        <f t="shared" si="2"/>
        <v>27679.4843298511</v>
      </c>
    </row>
    <row r="128" spans="1:14">
      <c r="A128" s="9">
        <v>126</v>
      </c>
      <c r="B128" s="10">
        <v>2</v>
      </c>
      <c r="C128" s="10">
        <v>3</v>
      </c>
      <c r="D128" s="10">
        <v>1</v>
      </c>
      <c r="E128" s="10">
        <v>105</v>
      </c>
      <c r="F128" s="11" t="s">
        <v>1046</v>
      </c>
      <c r="G128" s="10" t="s">
        <v>109</v>
      </c>
      <c r="H128" s="12" t="s">
        <v>1048</v>
      </c>
      <c r="I128" s="21" t="s">
        <v>94</v>
      </c>
      <c r="J128" s="22">
        <v>59.47</v>
      </c>
      <c r="K128" s="23">
        <v>45.12</v>
      </c>
      <c r="L128" s="21">
        <v>21000</v>
      </c>
      <c r="M128" s="21">
        <f t="shared" si="3"/>
        <v>1248870</v>
      </c>
      <c r="N128" s="9">
        <f t="shared" si="2"/>
        <v>27678.8563829787</v>
      </c>
    </row>
    <row r="129" spans="1:14">
      <c r="A129" s="9">
        <v>127</v>
      </c>
      <c r="B129" s="10">
        <v>2</v>
      </c>
      <c r="C129" s="10">
        <v>3</v>
      </c>
      <c r="D129" s="10">
        <v>1</v>
      </c>
      <c r="E129" s="10">
        <v>202</v>
      </c>
      <c r="F129" s="11" t="s">
        <v>1049</v>
      </c>
      <c r="G129" s="10" t="s">
        <v>109</v>
      </c>
      <c r="H129" s="12" t="s">
        <v>1047</v>
      </c>
      <c r="I129" s="21" t="s">
        <v>94</v>
      </c>
      <c r="J129" s="22">
        <v>59.3</v>
      </c>
      <c r="K129" s="23">
        <v>44.99</v>
      </c>
      <c r="L129" s="21">
        <v>21000</v>
      </c>
      <c r="M129" s="21">
        <f t="shared" si="3"/>
        <v>1245300</v>
      </c>
      <c r="N129" s="9">
        <f t="shared" si="2"/>
        <v>27679.4843298511</v>
      </c>
    </row>
    <row r="130" spans="1:14">
      <c r="A130" s="9">
        <v>128</v>
      </c>
      <c r="B130" s="10">
        <v>2</v>
      </c>
      <c r="C130" s="10">
        <v>3</v>
      </c>
      <c r="D130" s="10">
        <v>1</v>
      </c>
      <c r="E130" s="10">
        <v>203</v>
      </c>
      <c r="F130" s="11" t="s">
        <v>1049</v>
      </c>
      <c r="G130" s="10" t="s">
        <v>109</v>
      </c>
      <c r="H130" s="12" t="s">
        <v>1048</v>
      </c>
      <c r="I130" s="21" t="s">
        <v>94</v>
      </c>
      <c r="J130" s="22">
        <v>59.3</v>
      </c>
      <c r="K130" s="23">
        <v>44.99</v>
      </c>
      <c r="L130" s="21">
        <v>21000</v>
      </c>
      <c r="M130" s="21">
        <f t="shared" si="3"/>
        <v>1245300</v>
      </c>
      <c r="N130" s="9">
        <f t="shared" si="2"/>
        <v>27679.4843298511</v>
      </c>
    </row>
    <row r="131" spans="1:14">
      <c r="A131" s="9">
        <v>129</v>
      </c>
      <c r="B131" s="10">
        <v>2</v>
      </c>
      <c r="C131" s="10">
        <v>3</v>
      </c>
      <c r="D131" s="10">
        <v>1</v>
      </c>
      <c r="E131" s="10">
        <v>204</v>
      </c>
      <c r="F131" s="11" t="s">
        <v>1049</v>
      </c>
      <c r="G131" s="10" t="s">
        <v>109</v>
      </c>
      <c r="H131" s="12" t="s">
        <v>1047</v>
      </c>
      <c r="I131" s="21" t="s">
        <v>94</v>
      </c>
      <c r="J131" s="22">
        <v>59.3</v>
      </c>
      <c r="K131" s="23">
        <v>44.99</v>
      </c>
      <c r="L131" s="21">
        <v>21000</v>
      </c>
      <c r="M131" s="21">
        <f t="shared" si="3"/>
        <v>1245300</v>
      </c>
      <c r="N131" s="9">
        <f t="shared" ref="N131:N178" si="4">M131/K131</f>
        <v>27679.4843298511</v>
      </c>
    </row>
    <row r="132" spans="1:14">
      <c r="A132" s="9">
        <v>130</v>
      </c>
      <c r="B132" s="10">
        <v>2</v>
      </c>
      <c r="C132" s="10">
        <v>3</v>
      </c>
      <c r="D132" s="10">
        <v>1</v>
      </c>
      <c r="E132" s="10">
        <v>205</v>
      </c>
      <c r="F132" s="11" t="s">
        <v>1049</v>
      </c>
      <c r="G132" s="10" t="s">
        <v>109</v>
      </c>
      <c r="H132" s="12" t="s">
        <v>1048</v>
      </c>
      <c r="I132" s="21" t="s">
        <v>94</v>
      </c>
      <c r="J132" s="22">
        <v>59.47</v>
      </c>
      <c r="K132" s="23">
        <v>45.12</v>
      </c>
      <c r="L132" s="21">
        <v>21000</v>
      </c>
      <c r="M132" s="21">
        <f t="shared" si="3"/>
        <v>1248870</v>
      </c>
      <c r="N132" s="9">
        <f t="shared" si="4"/>
        <v>27678.8563829787</v>
      </c>
    </row>
    <row r="133" spans="1:14">
      <c r="A133" s="9">
        <v>131</v>
      </c>
      <c r="B133" s="10">
        <v>2</v>
      </c>
      <c r="C133" s="10">
        <v>3</v>
      </c>
      <c r="D133" s="10">
        <v>1</v>
      </c>
      <c r="E133" s="10">
        <v>303</v>
      </c>
      <c r="F133" s="11" t="s">
        <v>1050</v>
      </c>
      <c r="G133" s="10" t="s">
        <v>109</v>
      </c>
      <c r="H133" s="12" t="s">
        <v>1048</v>
      </c>
      <c r="I133" s="21" t="s">
        <v>94</v>
      </c>
      <c r="J133" s="22">
        <v>59.3</v>
      </c>
      <c r="K133" s="23">
        <v>44.99</v>
      </c>
      <c r="L133" s="21">
        <v>21000</v>
      </c>
      <c r="M133" s="21">
        <f t="shared" si="3"/>
        <v>1245300</v>
      </c>
      <c r="N133" s="9">
        <f t="shared" si="4"/>
        <v>27679.4843298511</v>
      </c>
    </row>
    <row r="134" spans="1:14">
      <c r="A134" s="9">
        <v>132</v>
      </c>
      <c r="B134" s="10">
        <v>2</v>
      </c>
      <c r="C134" s="10">
        <v>3</v>
      </c>
      <c r="D134" s="10">
        <v>1</v>
      </c>
      <c r="E134" s="10">
        <v>304</v>
      </c>
      <c r="F134" s="11" t="s">
        <v>1050</v>
      </c>
      <c r="G134" s="10" t="s">
        <v>109</v>
      </c>
      <c r="H134" s="12" t="s">
        <v>1047</v>
      </c>
      <c r="I134" s="21" t="s">
        <v>94</v>
      </c>
      <c r="J134" s="22">
        <v>59.3</v>
      </c>
      <c r="K134" s="23">
        <v>44.99</v>
      </c>
      <c r="L134" s="21">
        <v>21000</v>
      </c>
      <c r="M134" s="21">
        <f t="shared" ref="M134:M178" si="5">L134*J134</f>
        <v>1245300</v>
      </c>
      <c r="N134" s="9">
        <f t="shared" si="4"/>
        <v>27679.4843298511</v>
      </c>
    </row>
    <row r="135" spans="1:14">
      <c r="A135" s="9">
        <v>133</v>
      </c>
      <c r="B135" s="10">
        <v>2</v>
      </c>
      <c r="C135" s="10">
        <v>3</v>
      </c>
      <c r="D135" s="10">
        <v>1</v>
      </c>
      <c r="E135" s="10">
        <v>305</v>
      </c>
      <c r="F135" s="11" t="s">
        <v>1050</v>
      </c>
      <c r="G135" s="10" t="s">
        <v>109</v>
      </c>
      <c r="H135" s="12" t="s">
        <v>1048</v>
      </c>
      <c r="I135" s="21" t="s">
        <v>94</v>
      </c>
      <c r="J135" s="22">
        <v>59.47</v>
      </c>
      <c r="K135" s="23">
        <v>45.12</v>
      </c>
      <c r="L135" s="21">
        <v>21000</v>
      </c>
      <c r="M135" s="21">
        <f t="shared" si="5"/>
        <v>1248870</v>
      </c>
      <c r="N135" s="9">
        <f t="shared" si="4"/>
        <v>27678.8563829787</v>
      </c>
    </row>
    <row r="136" spans="1:14">
      <c r="A136" s="9">
        <v>134</v>
      </c>
      <c r="B136" s="10">
        <v>2</v>
      </c>
      <c r="C136" s="10">
        <v>3</v>
      </c>
      <c r="D136" s="10">
        <v>1</v>
      </c>
      <c r="E136" s="10">
        <v>402</v>
      </c>
      <c r="F136" s="11" t="s">
        <v>1051</v>
      </c>
      <c r="G136" s="10" t="s">
        <v>109</v>
      </c>
      <c r="H136" s="12" t="s">
        <v>1047</v>
      </c>
      <c r="I136" s="21" t="s">
        <v>94</v>
      </c>
      <c r="J136" s="22">
        <v>59.46</v>
      </c>
      <c r="K136" s="23">
        <v>45.11</v>
      </c>
      <c r="L136" s="21">
        <v>21000</v>
      </c>
      <c r="M136" s="21">
        <f t="shared" si="5"/>
        <v>1248660</v>
      </c>
      <c r="N136" s="9">
        <f t="shared" si="4"/>
        <v>27680.3369541122</v>
      </c>
    </row>
    <row r="137" spans="1:14">
      <c r="A137" s="9">
        <v>135</v>
      </c>
      <c r="B137" s="10">
        <v>2</v>
      </c>
      <c r="C137" s="10">
        <v>3</v>
      </c>
      <c r="D137" s="10">
        <v>1</v>
      </c>
      <c r="E137" s="10">
        <v>403</v>
      </c>
      <c r="F137" s="11" t="s">
        <v>1051</v>
      </c>
      <c r="G137" s="10" t="s">
        <v>109</v>
      </c>
      <c r="H137" s="12" t="s">
        <v>1048</v>
      </c>
      <c r="I137" s="21" t="s">
        <v>94</v>
      </c>
      <c r="J137" s="22">
        <v>59.46</v>
      </c>
      <c r="K137" s="23">
        <v>45.11</v>
      </c>
      <c r="L137" s="21">
        <v>21000</v>
      </c>
      <c r="M137" s="21">
        <f t="shared" si="5"/>
        <v>1248660</v>
      </c>
      <c r="N137" s="9">
        <f t="shared" si="4"/>
        <v>27680.3369541122</v>
      </c>
    </row>
    <row r="138" spans="1:14">
      <c r="A138" s="9">
        <v>136</v>
      </c>
      <c r="B138" s="10">
        <v>2</v>
      </c>
      <c r="C138" s="10">
        <v>3</v>
      </c>
      <c r="D138" s="10">
        <v>1</v>
      </c>
      <c r="E138" s="10">
        <v>404</v>
      </c>
      <c r="F138" s="11" t="s">
        <v>1051</v>
      </c>
      <c r="G138" s="10" t="s">
        <v>109</v>
      </c>
      <c r="H138" s="12" t="s">
        <v>1047</v>
      </c>
      <c r="I138" s="21" t="s">
        <v>94</v>
      </c>
      <c r="J138" s="22">
        <v>59.46</v>
      </c>
      <c r="K138" s="23">
        <v>45.11</v>
      </c>
      <c r="L138" s="21">
        <v>21000</v>
      </c>
      <c r="M138" s="21">
        <f t="shared" si="5"/>
        <v>1248660</v>
      </c>
      <c r="N138" s="9">
        <f t="shared" si="4"/>
        <v>27680.3369541122</v>
      </c>
    </row>
    <row r="139" spans="1:14">
      <c r="A139" s="9">
        <v>137</v>
      </c>
      <c r="B139" s="10">
        <v>2</v>
      </c>
      <c r="C139" s="10">
        <v>3</v>
      </c>
      <c r="D139" s="10">
        <v>1</v>
      </c>
      <c r="E139" s="10">
        <v>405</v>
      </c>
      <c r="F139" s="11" t="s">
        <v>1051</v>
      </c>
      <c r="G139" s="10" t="s">
        <v>109</v>
      </c>
      <c r="H139" s="12" t="s">
        <v>1048</v>
      </c>
      <c r="I139" s="21" t="s">
        <v>94</v>
      </c>
      <c r="J139" s="22">
        <v>59.79</v>
      </c>
      <c r="K139" s="23">
        <v>45.36</v>
      </c>
      <c r="L139" s="21">
        <v>21000</v>
      </c>
      <c r="M139" s="21">
        <f t="shared" si="5"/>
        <v>1255590</v>
      </c>
      <c r="N139" s="9">
        <f t="shared" si="4"/>
        <v>27680.5555555556</v>
      </c>
    </row>
    <row r="140" spans="1:14">
      <c r="A140" s="9">
        <v>138</v>
      </c>
      <c r="B140" s="10">
        <v>2</v>
      </c>
      <c r="C140" s="10">
        <v>3</v>
      </c>
      <c r="D140" s="10">
        <v>1</v>
      </c>
      <c r="E140" s="10">
        <v>502</v>
      </c>
      <c r="F140" s="11" t="s">
        <v>1052</v>
      </c>
      <c r="G140" s="10" t="s">
        <v>109</v>
      </c>
      <c r="H140" s="12" t="s">
        <v>1047</v>
      </c>
      <c r="I140" s="21" t="s">
        <v>94</v>
      </c>
      <c r="J140" s="22">
        <v>59.46</v>
      </c>
      <c r="K140" s="23">
        <v>45.11</v>
      </c>
      <c r="L140" s="21">
        <v>21000</v>
      </c>
      <c r="M140" s="21">
        <f t="shared" si="5"/>
        <v>1248660</v>
      </c>
      <c r="N140" s="9">
        <f t="shared" si="4"/>
        <v>27680.3369541122</v>
      </c>
    </row>
    <row r="141" spans="1:14">
      <c r="A141" s="9">
        <v>139</v>
      </c>
      <c r="B141" s="10">
        <v>2</v>
      </c>
      <c r="C141" s="10">
        <v>3</v>
      </c>
      <c r="D141" s="10">
        <v>1</v>
      </c>
      <c r="E141" s="10">
        <v>503</v>
      </c>
      <c r="F141" s="11" t="s">
        <v>1052</v>
      </c>
      <c r="G141" s="10" t="s">
        <v>109</v>
      </c>
      <c r="H141" s="12" t="s">
        <v>1048</v>
      </c>
      <c r="I141" s="21" t="s">
        <v>94</v>
      </c>
      <c r="J141" s="22">
        <v>59.46</v>
      </c>
      <c r="K141" s="23">
        <v>45.11</v>
      </c>
      <c r="L141" s="21">
        <v>21000</v>
      </c>
      <c r="M141" s="21">
        <f t="shared" si="5"/>
        <v>1248660</v>
      </c>
      <c r="N141" s="9">
        <f t="shared" si="4"/>
        <v>27680.3369541122</v>
      </c>
    </row>
    <row r="142" spans="1:14">
      <c r="A142" s="9">
        <v>140</v>
      </c>
      <c r="B142" s="10">
        <v>2</v>
      </c>
      <c r="C142" s="10">
        <v>3</v>
      </c>
      <c r="D142" s="10">
        <v>1</v>
      </c>
      <c r="E142" s="10">
        <v>504</v>
      </c>
      <c r="F142" s="11" t="s">
        <v>1052</v>
      </c>
      <c r="G142" s="10" t="s">
        <v>109</v>
      </c>
      <c r="H142" s="12" t="s">
        <v>1047</v>
      </c>
      <c r="I142" s="21" t="s">
        <v>94</v>
      </c>
      <c r="J142" s="22">
        <v>59.46</v>
      </c>
      <c r="K142" s="23">
        <v>45.11</v>
      </c>
      <c r="L142" s="21">
        <v>21000</v>
      </c>
      <c r="M142" s="21">
        <f t="shared" si="5"/>
        <v>1248660</v>
      </c>
      <c r="N142" s="9">
        <f t="shared" si="4"/>
        <v>27680.3369541122</v>
      </c>
    </row>
    <row r="143" spans="1:14">
      <c r="A143" s="9">
        <v>141</v>
      </c>
      <c r="B143" s="10">
        <v>2</v>
      </c>
      <c r="C143" s="10">
        <v>3</v>
      </c>
      <c r="D143" s="10">
        <v>1</v>
      </c>
      <c r="E143" s="10">
        <v>505</v>
      </c>
      <c r="F143" s="11" t="s">
        <v>1052</v>
      </c>
      <c r="G143" s="10" t="s">
        <v>109</v>
      </c>
      <c r="H143" s="12" t="s">
        <v>1048</v>
      </c>
      <c r="I143" s="21" t="s">
        <v>94</v>
      </c>
      <c r="J143" s="22">
        <v>59.79</v>
      </c>
      <c r="K143" s="23">
        <v>45.36</v>
      </c>
      <c r="L143" s="21">
        <v>21000</v>
      </c>
      <c r="M143" s="21">
        <f t="shared" si="5"/>
        <v>1255590</v>
      </c>
      <c r="N143" s="9">
        <f t="shared" si="4"/>
        <v>27680.5555555556</v>
      </c>
    </row>
    <row r="144" spans="1:14">
      <c r="A144" s="9">
        <v>142</v>
      </c>
      <c r="B144" s="10">
        <v>2</v>
      </c>
      <c r="C144" s="10">
        <v>3</v>
      </c>
      <c r="D144" s="10">
        <v>1</v>
      </c>
      <c r="E144" s="10">
        <v>602</v>
      </c>
      <c r="F144" s="11" t="s">
        <v>1053</v>
      </c>
      <c r="G144" s="10" t="s">
        <v>109</v>
      </c>
      <c r="H144" s="12" t="s">
        <v>1047</v>
      </c>
      <c r="I144" s="21" t="s">
        <v>94</v>
      </c>
      <c r="J144" s="22">
        <v>59.46</v>
      </c>
      <c r="K144" s="23">
        <v>45.11</v>
      </c>
      <c r="L144" s="21">
        <v>21000</v>
      </c>
      <c r="M144" s="21">
        <f t="shared" si="5"/>
        <v>1248660</v>
      </c>
      <c r="N144" s="9">
        <f t="shared" si="4"/>
        <v>27680.3369541122</v>
      </c>
    </row>
    <row r="145" spans="1:14">
      <c r="A145" s="9">
        <v>143</v>
      </c>
      <c r="B145" s="10">
        <v>2</v>
      </c>
      <c r="C145" s="10">
        <v>3</v>
      </c>
      <c r="D145" s="10">
        <v>1</v>
      </c>
      <c r="E145" s="10">
        <v>603</v>
      </c>
      <c r="F145" s="11" t="s">
        <v>1053</v>
      </c>
      <c r="G145" s="10" t="s">
        <v>109</v>
      </c>
      <c r="H145" s="12" t="s">
        <v>1048</v>
      </c>
      <c r="I145" s="21" t="s">
        <v>94</v>
      </c>
      <c r="J145" s="22">
        <v>59.46</v>
      </c>
      <c r="K145" s="23">
        <v>45.11</v>
      </c>
      <c r="L145" s="21">
        <v>21000</v>
      </c>
      <c r="M145" s="21">
        <f t="shared" si="5"/>
        <v>1248660</v>
      </c>
      <c r="N145" s="9">
        <f t="shared" si="4"/>
        <v>27680.3369541122</v>
      </c>
    </row>
    <row r="146" spans="1:14">
      <c r="A146" s="9">
        <v>144</v>
      </c>
      <c r="B146" s="10">
        <v>2</v>
      </c>
      <c r="C146" s="10">
        <v>3</v>
      </c>
      <c r="D146" s="10">
        <v>1</v>
      </c>
      <c r="E146" s="10">
        <v>604</v>
      </c>
      <c r="F146" s="11" t="s">
        <v>1053</v>
      </c>
      <c r="G146" s="10" t="s">
        <v>109</v>
      </c>
      <c r="H146" s="12" t="s">
        <v>1047</v>
      </c>
      <c r="I146" s="21" t="s">
        <v>94</v>
      </c>
      <c r="J146" s="22">
        <v>59.46</v>
      </c>
      <c r="K146" s="23">
        <v>45.11</v>
      </c>
      <c r="L146" s="21">
        <v>21000</v>
      </c>
      <c r="M146" s="21">
        <f t="shared" si="5"/>
        <v>1248660</v>
      </c>
      <c r="N146" s="9">
        <f t="shared" si="4"/>
        <v>27680.3369541122</v>
      </c>
    </row>
    <row r="147" spans="1:14">
      <c r="A147" s="9">
        <v>145</v>
      </c>
      <c r="B147" s="10">
        <v>2</v>
      </c>
      <c r="C147" s="10">
        <v>3</v>
      </c>
      <c r="D147" s="10">
        <v>1</v>
      </c>
      <c r="E147" s="10">
        <v>605</v>
      </c>
      <c r="F147" s="11" t="s">
        <v>1053</v>
      </c>
      <c r="G147" s="10" t="s">
        <v>109</v>
      </c>
      <c r="H147" s="12" t="s">
        <v>1048</v>
      </c>
      <c r="I147" s="21" t="s">
        <v>94</v>
      </c>
      <c r="J147" s="22">
        <v>59.79</v>
      </c>
      <c r="K147" s="23">
        <v>45.36</v>
      </c>
      <c r="L147" s="21">
        <v>21000</v>
      </c>
      <c r="M147" s="21">
        <f t="shared" si="5"/>
        <v>1255590</v>
      </c>
      <c r="N147" s="9">
        <f t="shared" si="4"/>
        <v>27680.5555555556</v>
      </c>
    </row>
    <row r="148" spans="1:14">
      <c r="A148" s="9">
        <v>146</v>
      </c>
      <c r="B148" s="10">
        <v>2</v>
      </c>
      <c r="C148" s="10">
        <v>3</v>
      </c>
      <c r="D148" s="10">
        <v>1</v>
      </c>
      <c r="E148" s="10">
        <v>702</v>
      </c>
      <c r="F148" s="11" t="s">
        <v>1054</v>
      </c>
      <c r="G148" s="10" t="s">
        <v>109</v>
      </c>
      <c r="H148" s="12" t="s">
        <v>1047</v>
      </c>
      <c r="I148" s="21" t="s">
        <v>94</v>
      </c>
      <c r="J148" s="22">
        <v>59.46</v>
      </c>
      <c r="K148" s="23">
        <v>45.11</v>
      </c>
      <c r="L148" s="21">
        <v>21000</v>
      </c>
      <c r="M148" s="21">
        <f t="shared" si="5"/>
        <v>1248660</v>
      </c>
      <c r="N148" s="9">
        <f t="shared" si="4"/>
        <v>27680.3369541122</v>
      </c>
    </row>
    <row r="149" spans="1:14">
      <c r="A149" s="9">
        <v>147</v>
      </c>
      <c r="B149" s="10">
        <v>2</v>
      </c>
      <c r="C149" s="10">
        <v>3</v>
      </c>
      <c r="D149" s="10">
        <v>1</v>
      </c>
      <c r="E149" s="10">
        <v>703</v>
      </c>
      <c r="F149" s="11" t="s">
        <v>1054</v>
      </c>
      <c r="G149" s="10" t="s">
        <v>109</v>
      </c>
      <c r="H149" s="12" t="s">
        <v>1048</v>
      </c>
      <c r="I149" s="21" t="s">
        <v>94</v>
      </c>
      <c r="J149" s="22">
        <v>59.46</v>
      </c>
      <c r="K149" s="23">
        <v>45.11</v>
      </c>
      <c r="L149" s="21">
        <v>21000</v>
      </c>
      <c r="M149" s="21">
        <f t="shared" si="5"/>
        <v>1248660</v>
      </c>
      <c r="N149" s="9">
        <f t="shared" si="4"/>
        <v>27680.3369541122</v>
      </c>
    </row>
    <row r="150" spans="1:14">
      <c r="A150" s="9">
        <v>148</v>
      </c>
      <c r="B150" s="10">
        <v>2</v>
      </c>
      <c r="C150" s="10">
        <v>3</v>
      </c>
      <c r="D150" s="10">
        <v>1</v>
      </c>
      <c r="E150" s="10">
        <v>704</v>
      </c>
      <c r="F150" s="11" t="s">
        <v>1054</v>
      </c>
      <c r="G150" s="10" t="s">
        <v>109</v>
      </c>
      <c r="H150" s="12" t="s">
        <v>1047</v>
      </c>
      <c r="I150" s="21" t="s">
        <v>94</v>
      </c>
      <c r="J150" s="22">
        <v>59.46</v>
      </c>
      <c r="K150" s="23">
        <v>45.11</v>
      </c>
      <c r="L150" s="21">
        <v>21000</v>
      </c>
      <c r="M150" s="21">
        <f t="shared" si="5"/>
        <v>1248660</v>
      </c>
      <c r="N150" s="9">
        <f t="shared" si="4"/>
        <v>27680.3369541122</v>
      </c>
    </row>
    <row r="151" spans="1:14">
      <c r="A151" s="9">
        <v>149</v>
      </c>
      <c r="B151" s="10">
        <v>2</v>
      </c>
      <c r="C151" s="10">
        <v>3</v>
      </c>
      <c r="D151" s="10">
        <v>1</v>
      </c>
      <c r="E151" s="10">
        <v>705</v>
      </c>
      <c r="F151" s="11" t="s">
        <v>1054</v>
      </c>
      <c r="G151" s="10" t="s">
        <v>109</v>
      </c>
      <c r="H151" s="12" t="s">
        <v>1048</v>
      </c>
      <c r="I151" s="21" t="s">
        <v>94</v>
      </c>
      <c r="J151" s="22">
        <v>59.79</v>
      </c>
      <c r="K151" s="23">
        <v>45.36</v>
      </c>
      <c r="L151" s="21">
        <v>21000</v>
      </c>
      <c r="M151" s="21">
        <f t="shared" si="5"/>
        <v>1255590</v>
      </c>
      <c r="N151" s="9">
        <f t="shared" si="4"/>
        <v>27680.5555555556</v>
      </c>
    </row>
    <row r="152" spans="1:14">
      <c r="A152" s="9">
        <v>150</v>
      </c>
      <c r="B152" s="10">
        <v>2</v>
      </c>
      <c r="C152" s="10">
        <v>3</v>
      </c>
      <c r="D152" s="10">
        <v>1</v>
      </c>
      <c r="E152" s="10">
        <v>802</v>
      </c>
      <c r="F152" s="11" t="s">
        <v>1055</v>
      </c>
      <c r="G152" s="10" t="s">
        <v>109</v>
      </c>
      <c r="H152" s="12" t="s">
        <v>1047</v>
      </c>
      <c r="I152" s="21" t="s">
        <v>94</v>
      </c>
      <c r="J152" s="22">
        <v>59.46</v>
      </c>
      <c r="K152" s="23">
        <v>45.11</v>
      </c>
      <c r="L152" s="21">
        <v>21000</v>
      </c>
      <c r="M152" s="21">
        <f t="shared" si="5"/>
        <v>1248660</v>
      </c>
      <c r="N152" s="9">
        <f t="shared" si="4"/>
        <v>27680.3369541122</v>
      </c>
    </row>
    <row r="153" spans="1:14">
      <c r="A153" s="9">
        <v>151</v>
      </c>
      <c r="B153" s="10">
        <v>2</v>
      </c>
      <c r="C153" s="10">
        <v>3</v>
      </c>
      <c r="D153" s="10">
        <v>1</v>
      </c>
      <c r="E153" s="10">
        <v>803</v>
      </c>
      <c r="F153" s="11" t="s">
        <v>1055</v>
      </c>
      <c r="G153" s="10" t="s">
        <v>109</v>
      </c>
      <c r="H153" s="12" t="s">
        <v>1048</v>
      </c>
      <c r="I153" s="21" t="s">
        <v>94</v>
      </c>
      <c r="J153" s="22">
        <v>59.46</v>
      </c>
      <c r="K153" s="23">
        <v>45.11</v>
      </c>
      <c r="L153" s="21">
        <v>21000</v>
      </c>
      <c r="M153" s="21">
        <f t="shared" si="5"/>
        <v>1248660</v>
      </c>
      <c r="N153" s="9">
        <f t="shared" si="4"/>
        <v>27680.3369541122</v>
      </c>
    </row>
    <row r="154" spans="1:14">
      <c r="A154" s="9">
        <v>152</v>
      </c>
      <c r="B154" s="10">
        <v>2</v>
      </c>
      <c r="C154" s="10">
        <v>3</v>
      </c>
      <c r="D154" s="10">
        <v>1</v>
      </c>
      <c r="E154" s="10">
        <v>804</v>
      </c>
      <c r="F154" s="11" t="s">
        <v>1055</v>
      </c>
      <c r="G154" s="10" t="s">
        <v>109</v>
      </c>
      <c r="H154" s="12" t="s">
        <v>1047</v>
      </c>
      <c r="I154" s="21" t="s">
        <v>94</v>
      </c>
      <c r="J154" s="22">
        <v>59.46</v>
      </c>
      <c r="K154" s="23">
        <v>45.11</v>
      </c>
      <c r="L154" s="21">
        <v>21000</v>
      </c>
      <c r="M154" s="21">
        <f t="shared" si="5"/>
        <v>1248660</v>
      </c>
      <c r="N154" s="9">
        <f t="shared" si="4"/>
        <v>27680.3369541122</v>
      </c>
    </row>
    <row r="155" spans="1:14">
      <c r="A155" s="9">
        <v>153</v>
      </c>
      <c r="B155" s="10">
        <v>2</v>
      </c>
      <c r="C155" s="10">
        <v>3</v>
      </c>
      <c r="D155" s="10">
        <v>1</v>
      </c>
      <c r="E155" s="10">
        <v>805</v>
      </c>
      <c r="F155" s="11" t="s">
        <v>1055</v>
      </c>
      <c r="G155" s="10" t="s">
        <v>109</v>
      </c>
      <c r="H155" s="12" t="s">
        <v>1048</v>
      </c>
      <c r="I155" s="21" t="s">
        <v>94</v>
      </c>
      <c r="J155" s="22">
        <v>59.79</v>
      </c>
      <c r="K155" s="23">
        <v>45.36</v>
      </c>
      <c r="L155" s="21">
        <v>21000</v>
      </c>
      <c r="M155" s="21">
        <f t="shared" si="5"/>
        <v>1255590</v>
      </c>
      <c r="N155" s="9">
        <f t="shared" si="4"/>
        <v>27680.5555555556</v>
      </c>
    </row>
    <row r="156" spans="1:14">
      <c r="A156" s="9">
        <v>154</v>
      </c>
      <c r="B156" s="10">
        <v>2</v>
      </c>
      <c r="C156" s="10">
        <v>3</v>
      </c>
      <c r="D156" s="10">
        <v>1</v>
      </c>
      <c r="E156" s="10">
        <v>902</v>
      </c>
      <c r="F156" s="11" t="s">
        <v>1056</v>
      </c>
      <c r="G156" s="10" t="s">
        <v>109</v>
      </c>
      <c r="H156" s="12" t="s">
        <v>1047</v>
      </c>
      <c r="I156" s="21" t="s">
        <v>94</v>
      </c>
      <c r="J156" s="22">
        <v>59.46</v>
      </c>
      <c r="K156" s="23">
        <v>45.11</v>
      </c>
      <c r="L156" s="21">
        <v>21000</v>
      </c>
      <c r="M156" s="21">
        <f t="shared" si="5"/>
        <v>1248660</v>
      </c>
      <c r="N156" s="9">
        <f t="shared" si="4"/>
        <v>27680.3369541122</v>
      </c>
    </row>
    <row r="157" spans="1:14">
      <c r="A157" s="9">
        <v>155</v>
      </c>
      <c r="B157" s="10">
        <v>2</v>
      </c>
      <c r="C157" s="10">
        <v>3</v>
      </c>
      <c r="D157" s="10">
        <v>1</v>
      </c>
      <c r="E157" s="10">
        <v>903</v>
      </c>
      <c r="F157" s="11" t="s">
        <v>1056</v>
      </c>
      <c r="G157" s="10" t="s">
        <v>109</v>
      </c>
      <c r="H157" s="12" t="s">
        <v>1048</v>
      </c>
      <c r="I157" s="21" t="s">
        <v>94</v>
      </c>
      <c r="J157" s="22">
        <v>59.46</v>
      </c>
      <c r="K157" s="23">
        <v>45.11</v>
      </c>
      <c r="L157" s="21">
        <v>21000</v>
      </c>
      <c r="M157" s="21">
        <f t="shared" si="5"/>
        <v>1248660</v>
      </c>
      <c r="N157" s="9">
        <f t="shared" si="4"/>
        <v>27680.3369541122</v>
      </c>
    </row>
    <row r="158" spans="1:14">
      <c r="A158" s="9">
        <v>156</v>
      </c>
      <c r="B158" s="10">
        <v>2</v>
      </c>
      <c r="C158" s="10">
        <v>3</v>
      </c>
      <c r="D158" s="10">
        <v>1</v>
      </c>
      <c r="E158" s="10">
        <v>904</v>
      </c>
      <c r="F158" s="11" t="s">
        <v>1056</v>
      </c>
      <c r="G158" s="10" t="s">
        <v>109</v>
      </c>
      <c r="H158" s="12" t="s">
        <v>1047</v>
      </c>
      <c r="I158" s="21" t="s">
        <v>94</v>
      </c>
      <c r="J158" s="22">
        <v>59.46</v>
      </c>
      <c r="K158" s="23">
        <v>45.11</v>
      </c>
      <c r="L158" s="21">
        <v>21000</v>
      </c>
      <c r="M158" s="21">
        <f t="shared" si="5"/>
        <v>1248660</v>
      </c>
      <c r="N158" s="9">
        <f t="shared" si="4"/>
        <v>27680.3369541122</v>
      </c>
    </row>
    <row r="159" spans="1:14">
      <c r="A159" s="9">
        <v>157</v>
      </c>
      <c r="B159" s="10">
        <v>2</v>
      </c>
      <c r="C159" s="10">
        <v>3</v>
      </c>
      <c r="D159" s="10">
        <v>1</v>
      </c>
      <c r="E159" s="10">
        <v>905</v>
      </c>
      <c r="F159" s="11" t="s">
        <v>1056</v>
      </c>
      <c r="G159" s="10" t="s">
        <v>109</v>
      </c>
      <c r="H159" s="12" t="s">
        <v>1048</v>
      </c>
      <c r="I159" s="21" t="s">
        <v>94</v>
      </c>
      <c r="J159" s="22">
        <v>59.79</v>
      </c>
      <c r="K159" s="23">
        <v>45.36</v>
      </c>
      <c r="L159" s="21">
        <v>21000</v>
      </c>
      <c r="M159" s="21">
        <f t="shared" si="5"/>
        <v>1255590</v>
      </c>
      <c r="N159" s="9">
        <f t="shared" si="4"/>
        <v>27680.5555555556</v>
      </c>
    </row>
    <row r="160" spans="1:14">
      <c r="A160" s="9">
        <v>158</v>
      </c>
      <c r="B160" s="10">
        <v>2</v>
      </c>
      <c r="C160" s="10">
        <v>3</v>
      </c>
      <c r="D160" s="10">
        <v>1</v>
      </c>
      <c r="E160" s="10">
        <v>1002</v>
      </c>
      <c r="F160" s="11" t="s">
        <v>1057</v>
      </c>
      <c r="G160" s="10" t="s">
        <v>109</v>
      </c>
      <c r="H160" s="12" t="s">
        <v>1047</v>
      </c>
      <c r="I160" s="21" t="s">
        <v>94</v>
      </c>
      <c r="J160" s="22">
        <v>59.46</v>
      </c>
      <c r="K160" s="23">
        <v>45.11</v>
      </c>
      <c r="L160" s="21">
        <v>21000</v>
      </c>
      <c r="M160" s="21">
        <f t="shared" si="5"/>
        <v>1248660</v>
      </c>
      <c r="N160" s="9">
        <f t="shared" si="4"/>
        <v>27680.3369541122</v>
      </c>
    </row>
    <row r="161" spans="1:14">
      <c r="A161" s="9">
        <v>159</v>
      </c>
      <c r="B161" s="10">
        <v>2</v>
      </c>
      <c r="C161" s="10">
        <v>3</v>
      </c>
      <c r="D161" s="10">
        <v>1</v>
      </c>
      <c r="E161" s="10">
        <v>1003</v>
      </c>
      <c r="F161" s="11" t="s">
        <v>1057</v>
      </c>
      <c r="G161" s="10" t="s">
        <v>109</v>
      </c>
      <c r="H161" s="12" t="s">
        <v>1048</v>
      </c>
      <c r="I161" s="21" t="s">
        <v>94</v>
      </c>
      <c r="J161" s="22">
        <v>59.46</v>
      </c>
      <c r="K161" s="23">
        <v>45.11</v>
      </c>
      <c r="L161" s="21">
        <v>21000</v>
      </c>
      <c r="M161" s="21">
        <f t="shared" si="5"/>
        <v>1248660</v>
      </c>
      <c r="N161" s="9">
        <f t="shared" si="4"/>
        <v>27680.3369541122</v>
      </c>
    </row>
    <row r="162" spans="1:14">
      <c r="A162" s="9">
        <v>160</v>
      </c>
      <c r="B162" s="10">
        <v>2</v>
      </c>
      <c r="C162" s="10">
        <v>3</v>
      </c>
      <c r="D162" s="10">
        <v>1</v>
      </c>
      <c r="E162" s="10">
        <v>1004</v>
      </c>
      <c r="F162" s="11" t="s">
        <v>1057</v>
      </c>
      <c r="G162" s="10" t="s">
        <v>109</v>
      </c>
      <c r="H162" s="12" t="s">
        <v>1047</v>
      </c>
      <c r="I162" s="21" t="s">
        <v>94</v>
      </c>
      <c r="J162" s="22">
        <v>59.46</v>
      </c>
      <c r="K162" s="23">
        <v>45.11</v>
      </c>
      <c r="L162" s="21">
        <v>21000</v>
      </c>
      <c r="M162" s="21">
        <f t="shared" si="5"/>
        <v>1248660</v>
      </c>
      <c r="N162" s="9">
        <f t="shared" si="4"/>
        <v>27680.3369541122</v>
      </c>
    </row>
    <row r="163" spans="1:14">
      <c r="A163" s="9">
        <v>161</v>
      </c>
      <c r="B163" s="10">
        <v>2</v>
      </c>
      <c r="C163" s="10">
        <v>3</v>
      </c>
      <c r="D163" s="10">
        <v>1</v>
      </c>
      <c r="E163" s="10">
        <v>1102</v>
      </c>
      <c r="F163" s="11" t="s">
        <v>1058</v>
      </c>
      <c r="G163" s="10" t="s">
        <v>109</v>
      </c>
      <c r="H163" s="12" t="s">
        <v>1047</v>
      </c>
      <c r="I163" s="21" t="s">
        <v>94</v>
      </c>
      <c r="J163" s="22">
        <v>59.46</v>
      </c>
      <c r="K163" s="23">
        <v>45.11</v>
      </c>
      <c r="L163" s="21">
        <v>21000</v>
      </c>
      <c r="M163" s="21">
        <f t="shared" si="5"/>
        <v>1248660</v>
      </c>
      <c r="N163" s="9">
        <f t="shared" si="4"/>
        <v>27680.3369541122</v>
      </c>
    </row>
    <row r="164" spans="1:14">
      <c r="A164" s="9">
        <v>162</v>
      </c>
      <c r="B164" s="10">
        <v>2</v>
      </c>
      <c r="C164" s="10">
        <v>3</v>
      </c>
      <c r="D164" s="10">
        <v>1</v>
      </c>
      <c r="E164" s="10">
        <v>1103</v>
      </c>
      <c r="F164" s="11" t="s">
        <v>1058</v>
      </c>
      <c r="G164" s="10" t="s">
        <v>109</v>
      </c>
      <c r="H164" s="12" t="s">
        <v>1048</v>
      </c>
      <c r="I164" s="21" t="s">
        <v>94</v>
      </c>
      <c r="J164" s="22">
        <v>59.46</v>
      </c>
      <c r="K164" s="23">
        <v>45.11</v>
      </c>
      <c r="L164" s="21">
        <v>21000</v>
      </c>
      <c r="M164" s="21">
        <f t="shared" si="5"/>
        <v>1248660</v>
      </c>
      <c r="N164" s="9">
        <f t="shared" si="4"/>
        <v>27680.3369541122</v>
      </c>
    </row>
    <row r="165" spans="1:14">
      <c r="A165" s="9">
        <v>163</v>
      </c>
      <c r="B165" s="10">
        <v>2</v>
      </c>
      <c r="C165" s="10">
        <v>3</v>
      </c>
      <c r="D165" s="10">
        <v>1</v>
      </c>
      <c r="E165" s="10">
        <v>1104</v>
      </c>
      <c r="F165" s="11" t="s">
        <v>1058</v>
      </c>
      <c r="G165" s="10" t="s">
        <v>109</v>
      </c>
      <c r="H165" s="12" t="s">
        <v>1047</v>
      </c>
      <c r="I165" s="21" t="s">
        <v>94</v>
      </c>
      <c r="J165" s="22">
        <v>59.46</v>
      </c>
      <c r="K165" s="23">
        <v>45.11</v>
      </c>
      <c r="L165" s="21">
        <v>21000</v>
      </c>
      <c r="M165" s="21">
        <f t="shared" si="5"/>
        <v>1248660</v>
      </c>
      <c r="N165" s="9">
        <f t="shared" si="4"/>
        <v>27680.3369541122</v>
      </c>
    </row>
    <row r="166" spans="1:14">
      <c r="A166" s="9">
        <v>164</v>
      </c>
      <c r="B166" s="10">
        <v>2</v>
      </c>
      <c r="C166" s="10">
        <v>3</v>
      </c>
      <c r="D166" s="10">
        <v>1</v>
      </c>
      <c r="E166" s="10">
        <v>1105</v>
      </c>
      <c r="F166" s="11" t="s">
        <v>1058</v>
      </c>
      <c r="G166" s="10" t="s">
        <v>109</v>
      </c>
      <c r="H166" s="12" t="s">
        <v>1048</v>
      </c>
      <c r="I166" s="21" t="s">
        <v>94</v>
      </c>
      <c r="J166" s="22">
        <v>59.79</v>
      </c>
      <c r="K166" s="23">
        <v>45.36</v>
      </c>
      <c r="L166" s="21">
        <v>21000</v>
      </c>
      <c r="M166" s="21">
        <f t="shared" si="5"/>
        <v>1255590</v>
      </c>
      <c r="N166" s="9">
        <f t="shared" si="4"/>
        <v>27680.5555555556</v>
      </c>
    </row>
    <row r="167" spans="1:14">
      <c r="A167" s="9">
        <v>165</v>
      </c>
      <c r="B167" s="10">
        <v>2</v>
      </c>
      <c r="C167" s="10">
        <v>3</v>
      </c>
      <c r="D167" s="10">
        <v>1</v>
      </c>
      <c r="E167" s="10">
        <v>1202</v>
      </c>
      <c r="F167" s="11" t="s">
        <v>1059</v>
      </c>
      <c r="G167" s="10" t="s">
        <v>109</v>
      </c>
      <c r="H167" s="12" t="s">
        <v>1047</v>
      </c>
      <c r="I167" s="21" t="s">
        <v>94</v>
      </c>
      <c r="J167" s="22">
        <v>59.46</v>
      </c>
      <c r="K167" s="23">
        <v>45.11</v>
      </c>
      <c r="L167" s="21">
        <v>21000</v>
      </c>
      <c r="M167" s="21">
        <f t="shared" si="5"/>
        <v>1248660</v>
      </c>
      <c r="N167" s="9">
        <f t="shared" si="4"/>
        <v>27680.3369541122</v>
      </c>
    </row>
    <row r="168" spans="1:14">
      <c r="A168" s="9">
        <v>166</v>
      </c>
      <c r="B168" s="10">
        <v>2</v>
      </c>
      <c r="C168" s="10">
        <v>3</v>
      </c>
      <c r="D168" s="10">
        <v>1</v>
      </c>
      <c r="E168" s="10">
        <v>1203</v>
      </c>
      <c r="F168" s="11" t="s">
        <v>1059</v>
      </c>
      <c r="G168" s="10" t="s">
        <v>109</v>
      </c>
      <c r="H168" s="12" t="s">
        <v>1048</v>
      </c>
      <c r="I168" s="21" t="s">
        <v>94</v>
      </c>
      <c r="J168" s="22">
        <v>59.46</v>
      </c>
      <c r="K168" s="23">
        <v>45.11</v>
      </c>
      <c r="L168" s="21">
        <v>21000</v>
      </c>
      <c r="M168" s="21">
        <f t="shared" si="5"/>
        <v>1248660</v>
      </c>
      <c r="N168" s="9">
        <f t="shared" si="4"/>
        <v>27680.3369541122</v>
      </c>
    </row>
    <row r="169" spans="1:14">
      <c r="A169" s="9">
        <v>167</v>
      </c>
      <c r="B169" s="10">
        <v>2</v>
      </c>
      <c r="C169" s="10">
        <v>3</v>
      </c>
      <c r="D169" s="10">
        <v>1</v>
      </c>
      <c r="E169" s="10">
        <v>1204</v>
      </c>
      <c r="F169" s="11" t="s">
        <v>1059</v>
      </c>
      <c r="G169" s="10" t="s">
        <v>109</v>
      </c>
      <c r="H169" s="12" t="s">
        <v>1047</v>
      </c>
      <c r="I169" s="21" t="s">
        <v>94</v>
      </c>
      <c r="J169" s="22">
        <v>59.46</v>
      </c>
      <c r="K169" s="23">
        <v>45.11</v>
      </c>
      <c r="L169" s="21">
        <v>21000</v>
      </c>
      <c r="M169" s="21">
        <f t="shared" si="5"/>
        <v>1248660</v>
      </c>
      <c r="N169" s="9">
        <f t="shared" si="4"/>
        <v>27680.3369541122</v>
      </c>
    </row>
    <row r="170" spans="1:14">
      <c r="A170" s="9">
        <v>168</v>
      </c>
      <c r="B170" s="10">
        <v>2</v>
      </c>
      <c r="C170" s="10">
        <v>3</v>
      </c>
      <c r="D170" s="10">
        <v>1</v>
      </c>
      <c r="E170" s="10">
        <v>1205</v>
      </c>
      <c r="F170" s="11" t="s">
        <v>1059</v>
      </c>
      <c r="G170" s="10" t="s">
        <v>109</v>
      </c>
      <c r="H170" s="12" t="s">
        <v>1048</v>
      </c>
      <c r="I170" s="21" t="s">
        <v>94</v>
      </c>
      <c r="J170" s="22">
        <v>59.79</v>
      </c>
      <c r="K170" s="23">
        <v>45.36</v>
      </c>
      <c r="L170" s="21">
        <v>21000</v>
      </c>
      <c r="M170" s="21">
        <f t="shared" si="5"/>
        <v>1255590</v>
      </c>
      <c r="N170" s="9">
        <f t="shared" si="4"/>
        <v>27680.5555555556</v>
      </c>
    </row>
    <row r="171" spans="1:14">
      <c r="A171" s="9">
        <v>169</v>
      </c>
      <c r="B171" s="10">
        <v>2</v>
      </c>
      <c r="C171" s="10">
        <v>3</v>
      </c>
      <c r="D171" s="10">
        <v>1</v>
      </c>
      <c r="E171" s="10">
        <v>1302</v>
      </c>
      <c r="F171" s="11" t="s">
        <v>1060</v>
      </c>
      <c r="G171" s="10" t="s">
        <v>109</v>
      </c>
      <c r="H171" s="12" t="s">
        <v>1047</v>
      </c>
      <c r="I171" s="21" t="s">
        <v>94</v>
      </c>
      <c r="J171" s="22">
        <v>59.46</v>
      </c>
      <c r="K171" s="23">
        <v>45.11</v>
      </c>
      <c r="L171" s="21">
        <v>21000</v>
      </c>
      <c r="M171" s="21">
        <f t="shared" si="5"/>
        <v>1248660</v>
      </c>
      <c r="N171" s="9">
        <f t="shared" si="4"/>
        <v>27680.3369541122</v>
      </c>
    </row>
    <row r="172" spans="1:14">
      <c r="A172" s="9">
        <v>170</v>
      </c>
      <c r="B172" s="10">
        <v>2</v>
      </c>
      <c r="C172" s="10">
        <v>3</v>
      </c>
      <c r="D172" s="10">
        <v>1</v>
      </c>
      <c r="E172" s="10">
        <v>1303</v>
      </c>
      <c r="F172" s="11" t="s">
        <v>1060</v>
      </c>
      <c r="G172" s="10" t="s">
        <v>109</v>
      </c>
      <c r="H172" s="12" t="s">
        <v>1048</v>
      </c>
      <c r="I172" s="21" t="s">
        <v>94</v>
      </c>
      <c r="J172" s="22">
        <v>59.46</v>
      </c>
      <c r="K172" s="23">
        <v>45.11</v>
      </c>
      <c r="L172" s="21">
        <v>21000</v>
      </c>
      <c r="M172" s="21">
        <f t="shared" si="5"/>
        <v>1248660</v>
      </c>
      <c r="N172" s="9">
        <f t="shared" si="4"/>
        <v>27680.3369541122</v>
      </c>
    </row>
    <row r="173" spans="1:14">
      <c r="A173" s="9">
        <v>171</v>
      </c>
      <c r="B173" s="10">
        <v>2</v>
      </c>
      <c r="C173" s="10">
        <v>3</v>
      </c>
      <c r="D173" s="10">
        <v>1</v>
      </c>
      <c r="E173" s="10">
        <v>1304</v>
      </c>
      <c r="F173" s="11" t="s">
        <v>1060</v>
      </c>
      <c r="G173" s="10" t="s">
        <v>109</v>
      </c>
      <c r="H173" s="12" t="s">
        <v>1047</v>
      </c>
      <c r="I173" s="21" t="s">
        <v>94</v>
      </c>
      <c r="J173" s="22">
        <v>59.46</v>
      </c>
      <c r="K173" s="23">
        <v>45.11</v>
      </c>
      <c r="L173" s="21">
        <v>21000</v>
      </c>
      <c r="M173" s="21">
        <f t="shared" si="5"/>
        <v>1248660</v>
      </c>
      <c r="N173" s="9">
        <f t="shared" si="4"/>
        <v>27680.3369541122</v>
      </c>
    </row>
    <row r="174" spans="1:14">
      <c r="A174" s="9">
        <v>172</v>
      </c>
      <c r="B174" s="10">
        <v>2</v>
      </c>
      <c r="C174" s="10">
        <v>3</v>
      </c>
      <c r="D174" s="10">
        <v>1</v>
      </c>
      <c r="E174" s="10">
        <v>1305</v>
      </c>
      <c r="F174" s="11" t="s">
        <v>1060</v>
      </c>
      <c r="G174" s="10" t="s">
        <v>109</v>
      </c>
      <c r="H174" s="12" t="s">
        <v>1048</v>
      </c>
      <c r="I174" s="21" t="s">
        <v>94</v>
      </c>
      <c r="J174" s="22">
        <v>59.79</v>
      </c>
      <c r="K174" s="23">
        <v>45.36</v>
      </c>
      <c r="L174" s="21">
        <v>21000</v>
      </c>
      <c r="M174" s="21">
        <f t="shared" si="5"/>
        <v>1255590</v>
      </c>
      <c r="N174" s="9">
        <f t="shared" si="4"/>
        <v>27680.5555555556</v>
      </c>
    </row>
    <row r="175" spans="1:14">
      <c r="A175" s="9">
        <v>173</v>
      </c>
      <c r="B175" s="10">
        <v>2</v>
      </c>
      <c r="C175" s="10">
        <v>3</v>
      </c>
      <c r="D175" s="10">
        <v>1</v>
      </c>
      <c r="E175" s="10">
        <v>1402</v>
      </c>
      <c r="F175" s="11" t="s">
        <v>1061</v>
      </c>
      <c r="G175" s="10" t="s">
        <v>109</v>
      </c>
      <c r="H175" s="12" t="s">
        <v>1047</v>
      </c>
      <c r="I175" s="21" t="s">
        <v>94</v>
      </c>
      <c r="J175" s="22">
        <v>59.46</v>
      </c>
      <c r="K175" s="23">
        <v>45.11</v>
      </c>
      <c r="L175" s="21">
        <v>21000</v>
      </c>
      <c r="M175" s="21">
        <f t="shared" si="5"/>
        <v>1248660</v>
      </c>
      <c r="N175" s="9">
        <f t="shared" si="4"/>
        <v>27680.3369541122</v>
      </c>
    </row>
    <row r="176" spans="1:14">
      <c r="A176" s="9">
        <v>174</v>
      </c>
      <c r="B176" s="10">
        <v>2</v>
      </c>
      <c r="C176" s="10">
        <v>3</v>
      </c>
      <c r="D176" s="10">
        <v>1</v>
      </c>
      <c r="E176" s="10">
        <v>1403</v>
      </c>
      <c r="F176" s="11" t="s">
        <v>1061</v>
      </c>
      <c r="G176" s="10" t="s">
        <v>109</v>
      </c>
      <c r="H176" s="12" t="s">
        <v>1048</v>
      </c>
      <c r="I176" s="21" t="s">
        <v>94</v>
      </c>
      <c r="J176" s="22">
        <v>59.46</v>
      </c>
      <c r="K176" s="23">
        <v>45.11</v>
      </c>
      <c r="L176" s="21">
        <v>21000</v>
      </c>
      <c r="M176" s="21">
        <f t="shared" si="5"/>
        <v>1248660</v>
      </c>
      <c r="N176" s="9">
        <f t="shared" si="4"/>
        <v>27680.3369541122</v>
      </c>
    </row>
    <row r="177" spans="1:14">
      <c r="A177" s="9">
        <v>175</v>
      </c>
      <c r="B177" s="10">
        <v>2</v>
      </c>
      <c r="C177" s="10">
        <v>3</v>
      </c>
      <c r="D177" s="10">
        <v>1</v>
      </c>
      <c r="E177" s="10">
        <v>1404</v>
      </c>
      <c r="F177" s="11" t="s">
        <v>1061</v>
      </c>
      <c r="G177" s="10" t="s">
        <v>109</v>
      </c>
      <c r="H177" s="12" t="s">
        <v>1047</v>
      </c>
      <c r="I177" s="21" t="s">
        <v>94</v>
      </c>
      <c r="J177" s="22">
        <v>59.46</v>
      </c>
      <c r="K177" s="23">
        <v>45.11</v>
      </c>
      <c r="L177" s="21">
        <v>21000</v>
      </c>
      <c r="M177" s="21">
        <f t="shared" si="5"/>
        <v>1248660</v>
      </c>
      <c r="N177" s="9">
        <f t="shared" si="4"/>
        <v>27680.3369541122</v>
      </c>
    </row>
    <row r="178" spans="1:14">
      <c r="A178" s="9">
        <v>176</v>
      </c>
      <c r="B178" s="10">
        <v>2</v>
      </c>
      <c r="C178" s="10">
        <v>3</v>
      </c>
      <c r="D178" s="10">
        <v>1</v>
      </c>
      <c r="E178" s="10">
        <v>1405</v>
      </c>
      <c r="F178" s="11" t="s">
        <v>1061</v>
      </c>
      <c r="G178" s="10" t="s">
        <v>109</v>
      </c>
      <c r="H178" s="12" t="s">
        <v>1048</v>
      </c>
      <c r="I178" s="21" t="s">
        <v>94</v>
      </c>
      <c r="J178" s="22">
        <v>59.79</v>
      </c>
      <c r="K178" s="23">
        <v>45.36</v>
      </c>
      <c r="L178" s="21">
        <v>21000</v>
      </c>
      <c r="M178" s="21">
        <f t="shared" si="5"/>
        <v>1255590</v>
      </c>
      <c r="N178" s="9">
        <f t="shared" si="4"/>
        <v>27680.5555555556</v>
      </c>
    </row>
    <row r="179" spans="1:14">
      <c r="A179" s="9">
        <v>177</v>
      </c>
      <c r="B179" s="10">
        <v>12</v>
      </c>
      <c r="C179" s="10">
        <v>1</v>
      </c>
      <c r="D179" s="10">
        <v>1</v>
      </c>
      <c r="E179" s="10">
        <v>104</v>
      </c>
      <c r="F179" s="11" t="s">
        <v>1062</v>
      </c>
      <c r="G179" s="10" t="s">
        <v>109</v>
      </c>
      <c r="H179" s="12" t="s">
        <v>1063</v>
      </c>
      <c r="I179" s="24" t="s">
        <v>90</v>
      </c>
      <c r="J179" s="22">
        <v>60.35</v>
      </c>
      <c r="K179" s="30">
        <v>45.22</v>
      </c>
      <c r="L179" s="21">
        <v>21000</v>
      </c>
      <c r="M179" s="21">
        <v>1267350</v>
      </c>
      <c r="N179" s="9">
        <v>28026.3157894737</v>
      </c>
    </row>
    <row r="180" s="1" customFormat="1" hidden="1" spans="1:14">
      <c r="A180" s="13">
        <v>178</v>
      </c>
      <c r="B180" s="14">
        <v>12</v>
      </c>
      <c r="C180" s="14">
        <v>1</v>
      </c>
      <c r="D180" s="14">
        <v>1</v>
      </c>
      <c r="E180" s="14">
        <v>401</v>
      </c>
      <c r="F180" s="15" t="s">
        <v>1064</v>
      </c>
      <c r="G180" s="14" t="s">
        <v>1033</v>
      </c>
      <c r="H180" s="16" t="s">
        <v>1065</v>
      </c>
      <c r="I180" s="26" t="s">
        <v>502</v>
      </c>
      <c r="J180" s="27">
        <v>88.8</v>
      </c>
      <c r="K180" s="31">
        <v>66.54</v>
      </c>
      <c r="L180" s="29">
        <v>21000</v>
      </c>
      <c r="M180" s="29">
        <v>1864800</v>
      </c>
      <c r="N180" s="13">
        <v>28025.2479711452</v>
      </c>
    </row>
    <row r="181" spans="1:14">
      <c r="A181" s="9">
        <v>179</v>
      </c>
      <c r="B181" s="10">
        <v>12</v>
      </c>
      <c r="C181" s="10">
        <v>1</v>
      </c>
      <c r="D181" s="10">
        <v>1</v>
      </c>
      <c r="E181" s="10">
        <v>703</v>
      </c>
      <c r="F181" s="11" t="s">
        <v>1066</v>
      </c>
      <c r="G181" s="10" t="s">
        <v>109</v>
      </c>
      <c r="H181" s="12" t="s">
        <v>1067</v>
      </c>
      <c r="I181" s="24" t="s">
        <v>90</v>
      </c>
      <c r="J181" s="22">
        <v>60.73</v>
      </c>
      <c r="K181" s="30">
        <v>45.51</v>
      </c>
      <c r="L181" s="21">
        <v>21000</v>
      </c>
      <c r="M181" s="21">
        <v>1275330</v>
      </c>
      <c r="N181" s="9">
        <v>28023.0718523401</v>
      </c>
    </row>
    <row r="182" spans="1:14">
      <c r="A182" s="9">
        <v>180</v>
      </c>
      <c r="B182" s="10">
        <v>12</v>
      </c>
      <c r="C182" s="10">
        <v>1</v>
      </c>
      <c r="D182" s="10">
        <v>1</v>
      </c>
      <c r="E182" s="10">
        <v>904</v>
      </c>
      <c r="F182" s="11" t="s">
        <v>1068</v>
      </c>
      <c r="G182" s="10" t="s">
        <v>109</v>
      </c>
      <c r="H182" s="12" t="s">
        <v>1063</v>
      </c>
      <c r="I182" s="24" t="s">
        <v>90</v>
      </c>
      <c r="J182" s="22">
        <v>60.71</v>
      </c>
      <c r="K182" s="30">
        <v>45.49</v>
      </c>
      <c r="L182" s="21">
        <v>21000</v>
      </c>
      <c r="M182" s="21">
        <v>1274910</v>
      </c>
      <c r="N182" s="9">
        <v>28026.1595955155</v>
      </c>
    </row>
    <row r="183" hidden="1" spans="1:14">
      <c r="A183" s="9">
        <v>181</v>
      </c>
      <c r="B183" s="10">
        <v>12</v>
      </c>
      <c r="C183" s="10">
        <v>1</v>
      </c>
      <c r="D183" s="10">
        <v>1</v>
      </c>
      <c r="E183" s="10">
        <v>1107</v>
      </c>
      <c r="F183" s="11" t="s">
        <v>1069</v>
      </c>
      <c r="G183" s="10" t="s">
        <v>121</v>
      </c>
      <c r="H183" s="12" t="s">
        <v>1070</v>
      </c>
      <c r="I183" s="22" t="s">
        <v>90</v>
      </c>
      <c r="J183" s="21">
        <v>75.72</v>
      </c>
      <c r="K183" s="30">
        <v>56.74</v>
      </c>
      <c r="L183" s="21">
        <v>21000</v>
      </c>
      <c r="M183" s="22">
        <v>1597692</v>
      </c>
      <c r="N183" s="9">
        <v>28158.1247796969</v>
      </c>
    </row>
    <row r="184" spans="1:14">
      <c r="A184" s="9">
        <v>182</v>
      </c>
      <c r="B184" s="10">
        <v>12</v>
      </c>
      <c r="C184" s="10">
        <v>2</v>
      </c>
      <c r="D184" s="10">
        <v>1</v>
      </c>
      <c r="E184" s="10">
        <v>302</v>
      </c>
      <c r="F184" s="11" t="s">
        <v>1071</v>
      </c>
      <c r="G184" s="10" t="s">
        <v>109</v>
      </c>
      <c r="H184" s="12" t="s">
        <v>1063</v>
      </c>
      <c r="I184" s="24" t="s">
        <v>90</v>
      </c>
      <c r="J184" s="22">
        <v>58.84</v>
      </c>
      <c r="K184" s="30">
        <v>45.37</v>
      </c>
      <c r="L184" s="21">
        <v>21000</v>
      </c>
      <c r="M184" s="21">
        <v>1235640</v>
      </c>
      <c r="N184" s="9">
        <v>27234.7366100948</v>
      </c>
    </row>
    <row r="185" spans="1:14">
      <c r="A185" s="9">
        <v>183</v>
      </c>
      <c r="B185" s="10">
        <v>12</v>
      </c>
      <c r="C185" s="10">
        <v>2</v>
      </c>
      <c r="D185" s="10">
        <v>1</v>
      </c>
      <c r="E185" s="10">
        <v>605</v>
      </c>
      <c r="F185" s="11" t="s">
        <v>1072</v>
      </c>
      <c r="G185" s="10" t="s">
        <v>109</v>
      </c>
      <c r="H185" s="12" t="s">
        <v>1067</v>
      </c>
      <c r="I185" s="24" t="s">
        <v>90</v>
      </c>
      <c r="J185" s="22">
        <v>59.05</v>
      </c>
      <c r="K185" s="30">
        <v>45.53</v>
      </c>
      <c r="L185" s="21">
        <v>21000</v>
      </c>
      <c r="M185" s="21">
        <v>1240050</v>
      </c>
      <c r="N185" s="9">
        <v>27235.8884252141</v>
      </c>
    </row>
    <row r="186" spans="1:14">
      <c r="A186" s="9">
        <v>184</v>
      </c>
      <c r="B186" s="10">
        <v>12</v>
      </c>
      <c r="C186" s="10">
        <v>2</v>
      </c>
      <c r="D186" s="10">
        <v>1</v>
      </c>
      <c r="E186" s="10">
        <v>905</v>
      </c>
      <c r="F186" s="11" t="s">
        <v>1073</v>
      </c>
      <c r="G186" s="10" t="s">
        <v>109</v>
      </c>
      <c r="H186" s="12" t="s">
        <v>1067</v>
      </c>
      <c r="I186" s="24" t="s">
        <v>90</v>
      </c>
      <c r="J186" s="22">
        <v>59.05</v>
      </c>
      <c r="K186" s="30">
        <v>45.53</v>
      </c>
      <c r="L186" s="21">
        <v>21000</v>
      </c>
      <c r="M186" s="21">
        <v>1240050</v>
      </c>
      <c r="N186" s="9">
        <v>27235.8884252141</v>
      </c>
    </row>
    <row r="187" spans="1:14">
      <c r="A187" s="9">
        <v>185</v>
      </c>
      <c r="B187" s="10">
        <v>12</v>
      </c>
      <c r="C187" s="10">
        <v>2</v>
      </c>
      <c r="D187" s="10">
        <v>1</v>
      </c>
      <c r="E187" s="10">
        <v>1304</v>
      </c>
      <c r="F187" s="11" t="s">
        <v>1074</v>
      </c>
      <c r="G187" s="10" t="s">
        <v>109</v>
      </c>
      <c r="H187" s="12" t="s">
        <v>1063</v>
      </c>
      <c r="I187" s="24" t="s">
        <v>90</v>
      </c>
      <c r="J187" s="22">
        <v>59.05</v>
      </c>
      <c r="K187" s="30">
        <v>45.53</v>
      </c>
      <c r="L187" s="21">
        <v>21000</v>
      </c>
      <c r="M187" s="21">
        <v>1240050</v>
      </c>
      <c r="N187" s="9">
        <v>27235.8884252141</v>
      </c>
    </row>
    <row r="188" spans="1:14">
      <c r="A188" s="9">
        <v>186</v>
      </c>
      <c r="B188" s="10">
        <v>12</v>
      </c>
      <c r="C188" s="10">
        <v>2</v>
      </c>
      <c r="D188" s="10">
        <v>1</v>
      </c>
      <c r="E188" s="10">
        <v>1306</v>
      </c>
      <c r="F188" s="11" t="s">
        <v>1074</v>
      </c>
      <c r="G188" s="10" t="s">
        <v>109</v>
      </c>
      <c r="H188" s="12" t="s">
        <v>1063</v>
      </c>
      <c r="I188" s="24" t="s">
        <v>90</v>
      </c>
      <c r="J188" s="22">
        <v>58.8</v>
      </c>
      <c r="K188" s="30">
        <v>45.34</v>
      </c>
      <c r="L188" s="21">
        <v>21000</v>
      </c>
      <c r="M188" s="21">
        <v>1234800</v>
      </c>
      <c r="N188" s="9">
        <v>27234.2302602558</v>
      </c>
    </row>
    <row r="189" spans="1:14">
      <c r="A189" s="9">
        <v>187</v>
      </c>
      <c r="B189" s="10">
        <v>12</v>
      </c>
      <c r="C189" s="10">
        <v>2</v>
      </c>
      <c r="D189" s="10">
        <v>2</v>
      </c>
      <c r="E189" s="10">
        <v>102</v>
      </c>
      <c r="F189" s="11" t="s">
        <v>1046</v>
      </c>
      <c r="G189" s="10" t="s">
        <v>109</v>
      </c>
      <c r="H189" s="12" t="s">
        <v>1075</v>
      </c>
      <c r="I189" s="21" t="s">
        <v>95</v>
      </c>
      <c r="J189" s="22">
        <v>58.54</v>
      </c>
      <c r="K189" s="32">
        <v>45.37</v>
      </c>
      <c r="L189" s="21">
        <v>21000</v>
      </c>
      <c r="M189" s="21">
        <f t="shared" ref="M189:M219" si="6">L189*J189</f>
        <v>1229340</v>
      </c>
      <c r="N189" s="9">
        <f t="shared" ref="N189:N252" si="7">M189/K189</f>
        <v>27095.8783337007</v>
      </c>
    </row>
    <row r="190" spans="1:14">
      <c r="A190" s="9">
        <v>188</v>
      </c>
      <c r="B190" s="10">
        <v>12</v>
      </c>
      <c r="C190" s="10">
        <v>2</v>
      </c>
      <c r="D190" s="10">
        <v>2</v>
      </c>
      <c r="E190" s="10">
        <v>103</v>
      </c>
      <c r="F190" s="11" t="s">
        <v>1046</v>
      </c>
      <c r="G190" s="10" t="s">
        <v>109</v>
      </c>
      <c r="H190" s="12" t="s">
        <v>1076</v>
      </c>
      <c r="I190" s="21" t="s">
        <v>95</v>
      </c>
      <c r="J190" s="22">
        <v>58.54</v>
      </c>
      <c r="K190" s="32">
        <v>45.37</v>
      </c>
      <c r="L190" s="21">
        <v>21000</v>
      </c>
      <c r="M190" s="21">
        <f t="shared" si="6"/>
        <v>1229340</v>
      </c>
      <c r="N190" s="9">
        <f t="shared" si="7"/>
        <v>27095.8783337007</v>
      </c>
    </row>
    <row r="191" spans="1:14">
      <c r="A191" s="9">
        <v>189</v>
      </c>
      <c r="B191" s="10">
        <v>12</v>
      </c>
      <c r="C191" s="10">
        <v>2</v>
      </c>
      <c r="D191" s="10">
        <v>2</v>
      </c>
      <c r="E191" s="10">
        <v>202</v>
      </c>
      <c r="F191" s="11" t="s">
        <v>1049</v>
      </c>
      <c r="G191" s="10" t="s">
        <v>109</v>
      </c>
      <c r="H191" s="12" t="s">
        <v>1075</v>
      </c>
      <c r="I191" s="21" t="s">
        <v>95</v>
      </c>
      <c r="J191" s="22">
        <v>58.54</v>
      </c>
      <c r="K191" s="32">
        <v>45.37</v>
      </c>
      <c r="L191" s="21">
        <v>21000</v>
      </c>
      <c r="M191" s="21">
        <f t="shared" si="6"/>
        <v>1229340</v>
      </c>
      <c r="N191" s="9">
        <f t="shared" si="7"/>
        <v>27095.8783337007</v>
      </c>
    </row>
    <row r="192" spans="1:14">
      <c r="A192" s="9">
        <v>190</v>
      </c>
      <c r="B192" s="10">
        <v>12</v>
      </c>
      <c r="C192" s="10">
        <v>2</v>
      </c>
      <c r="D192" s="10">
        <v>2</v>
      </c>
      <c r="E192" s="10">
        <v>203</v>
      </c>
      <c r="F192" s="11" t="s">
        <v>1049</v>
      </c>
      <c r="G192" s="10" t="s">
        <v>109</v>
      </c>
      <c r="H192" s="12" t="s">
        <v>1076</v>
      </c>
      <c r="I192" s="21" t="s">
        <v>95</v>
      </c>
      <c r="J192" s="22">
        <v>58.54</v>
      </c>
      <c r="K192" s="32">
        <v>45.37</v>
      </c>
      <c r="L192" s="21">
        <v>21000</v>
      </c>
      <c r="M192" s="21">
        <f t="shared" si="6"/>
        <v>1229340</v>
      </c>
      <c r="N192" s="9">
        <f t="shared" si="7"/>
        <v>27095.8783337007</v>
      </c>
    </row>
    <row r="193" spans="1:14">
      <c r="A193" s="9">
        <v>191</v>
      </c>
      <c r="B193" s="10">
        <v>12</v>
      </c>
      <c r="C193" s="10">
        <v>2</v>
      </c>
      <c r="D193" s="10">
        <v>2</v>
      </c>
      <c r="E193" s="10">
        <v>302</v>
      </c>
      <c r="F193" s="11" t="s">
        <v>1050</v>
      </c>
      <c r="G193" s="10" t="s">
        <v>109</v>
      </c>
      <c r="H193" s="12" t="s">
        <v>1075</v>
      </c>
      <c r="I193" s="21" t="s">
        <v>95</v>
      </c>
      <c r="J193" s="22">
        <v>58.54</v>
      </c>
      <c r="K193" s="32">
        <v>45.37</v>
      </c>
      <c r="L193" s="21">
        <v>21000</v>
      </c>
      <c r="M193" s="21">
        <f t="shared" si="6"/>
        <v>1229340</v>
      </c>
      <c r="N193" s="9">
        <f t="shared" si="7"/>
        <v>27095.8783337007</v>
      </c>
    </row>
    <row r="194" spans="1:14">
      <c r="A194" s="9">
        <v>192</v>
      </c>
      <c r="B194" s="10">
        <v>12</v>
      </c>
      <c r="C194" s="10">
        <v>2</v>
      </c>
      <c r="D194" s="10">
        <v>2</v>
      </c>
      <c r="E194" s="10">
        <v>303</v>
      </c>
      <c r="F194" s="11" t="s">
        <v>1050</v>
      </c>
      <c r="G194" s="10" t="s">
        <v>109</v>
      </c>
      <c r="H194" s="12" t="s">
        <v>1076</v>
      </c>
      <c r="I194" s="21" t="s">
        <v>95</v>
      </c>
      <c r="J194" s="22">
        <v>58.54</v>
      </c>
      <c r="K194" s="32">
        <v>45.37</v>
      </c>
      <c r="L194" s="21">
        <v>21000</v>
      </c>
      <c r="M194" s="21">
        <f t="shared" si="6"/>
        <v>1229340</v>
      </c>
      <c r="N194" s="9">
        <f t="shared" si="7"/>
        <v>27095.8783337007</v>
      </c>
    </row>
    <row r="195" spans="1:14">
      <c r="A195" s="9">
        <v>193</v>
      </c>
      <c r="B195" s="10">
        <v>12</v>
      </c>
      <c r="C195" s="10">
        <v>2</v>
      </c>
      <c r="D195" s="10">
        <v>2</v>
      </c>
      <c r="E195" s="10">
        <v>402</v>
      </c>
      <c r="F195" s="11" t="s">
        <v>1051</v>
      </c>
      <c r="G195" s="10" t="s">
        <v>109</v>
      </c>
      <c r="H195" s="12" t="s">
        <v>1075</v>
      </c>
      <c r="I195" s="21" t="s">
        <v>95</v>
      </c>
      <c r="J195" s="22">
        <v>58.61</v>
      </c>
      <c r="K195" s="32">
        <v>45.42</v>
      </c>
      <c r="L195" s="21">
        <v>21000</v>
      </c>
      <c r="M195" s="21">
        <f t="shared" si="6"/>
        <v>1230810</v>
      </c>
      <c r="N195" s="9">
        <f t="shared" si="7"/>
        <v>27098.4147952444</v>
      </c>
    </row>
    <row r="196" spans="1:14">
      <c r="A196" s="9">
        <v>194</v>
      </c>
      <c r="B196" s="10">
        <v>12</v>
      </c>
      <c r="C196" s="10">
        <v>2</v>
      </c>
      <c r="D196" s="10">
        <v>2</v>
      </c>
      <c r="E196" s="10">
        <v>403</v>
      </c>
      <c r="F196" s="11" t="s">
        <v>1051</v>
      </c>
      <c r="G196" s="10" t="s">
        <v>109</v>
      </c>
      <c r="H196" s="12" t="s">
        <v>1076</v>
      </c>
      <c r="I196" s="21" t="s">
        <v>95</v>
      </c>
      <c r="J196" s="22">
        <v>58.61</v>
      </c>
      <c r="K196" s="32">
        <v>45.42</v>
      </c>
      <c r="L196" s="21">
        <v>21000</v>
      </c>
      <c r="M196" s="21">
        <f t="shared" si="6"/>
        <v>1230810</v>
      </c>
      <c r="N196" s="9">
        <f t="shared" si="7"/>
        <v>27098.4147952444</v>
      </c>
    </row>
    <row r="197" spans="1:14">
      <c r="A197" s="9">
        <v>195</v>
      </c>
      <c r="B197" s="10">
        <v>12</v>
      </c>
      <c r="C197" s="10">
        <v>2</v>
      </c>
      <c r="D197" s="10">
        <v>2</v>
      </c>
      <c r="E197" s="10">
        <v>502</v>
      </c>
      <c r="F197" s="11" t="s">
        <v>1052</v>
      </c>
      <c r="G197" s="10" t="s">
        <v>109</v>
      </c>
      <c r="H197" s="12" t="s">
        <v>1075</v>
      </c>
      <c r="I197" s="21" t="s">
        <v>95</v>
      </c>
      <c r="J197" s="22">
        <v>58.61</v>
      </c>
      <c r="K197" s="32">
        <v>45.42</v>
      </c>
      <c r="L197" s="21">
        <v>21000</v>
      </c>
      <c r="M197" s="21">
        <f t="shared" si="6"/>
        <v>1230810</v>
      </c>
      <c r="N197" s="9">
        <f t="shared" si="7"/>
        <v>27098.4147952444</v>
      </c>
    </row>
    <row r="198" spans="1:14">
      <c r="A198" s="9">
        <v>196</v>
      </c>
      <c r="B198" s="10">
        <v>12</v>
      </c>
      <c r="C198" s="10">
        <v>2</v>
      </c>
      <c r="D198" s="10">
        <v>2</v>
      </c>
      <c r="E198" s="10">
        <v>503</v>
      </c>
      <c r="F198" s="11" t="s">
        <v>1052</v>
      </c>
      <c r="G198" s="10" t="s">
        <v>109</v>
      </c>
      <c r="H198" s="12" t="s">
        <v>1076</v>
      </c>
      <c r="I198" s="21" t="s">
        <v>95</v>
      </c>
      <c r="J198" s="22">
        <v>58.61</v>
      </c>
      <c r="K198" s="32">
        <v>45.42</v>
      </c>
      <c r="L198" s="21">
        <v>21000</v>
      </c>
      <c r="M198" s="21">
        <f t="shared" si="6"/>
        <v>1230810</v>
      </c>
      <c r="N198" s="9">
        <f t="shared" si="7"/>
        <v>27098.4147952444</v>
      </c>
    </row>
    <row r="199" spans="1:14">
      <c r="A199" s="9">
        <v>197</v>
      </c>
      <c r="B199" s="10">
        <v>12</v>
      </c>
      <c r="C199" s="10">
        <v>2</v>
      </c>
      <c r="D199" s="10">
        <v>2</v>
      </c>
      <c r="E199" s="10">
        <v>602</v>
      </c>
      <c r="F199" s="11" t="s">
        <v>1053</v>
      </c>
      <c r="G199" s="10" t="s">
        <v>109</v>
      </c>
      <c r="H199" s="12" t="s">
        <v>1075</v>
      </c>
      <c r="I199" s="21" t="s">
        <v>95</v>
      </c>
      <c r="J199" s="22">
        <v>58.61</v>
      </c>
      <c r="K199" s="32">
        <v>45.42</v>
      </c>
      <c r="L199" s="21">
        <v>21000</v>
      </c>
      <c r="M199" s="21">
        <f t="shared" si="6"/>
        <v>1230810</v>
      </c>
      <c r="N199" s="9">
        <f t="shared" si="7"/>
        <v>27098.4147952444</v>
      </c>
    </row>
    <row r="200" spans="1:14">
      <c r="A200" s="9">
        <v>198</v>
      </c>
      <c r="B200" s="10">
        <v>12</v>
      </c>
      <c r="C200" s="10">
        <v>2</v>
      </c>
      <c r="D200" s="10">
        <v>2</v>
      </c>
      <c r="E200" s="10">
        <v>603</v>
      </c>
      <c r="F200" s="11" t="s">
        <v>1053</v>
      </c>
      <c r="G200" s="10" t="s">
        <v>109</v>
      </c>
      <c r="H200" s="12" t="s">
        <v>1076</v>
      </c>
      <c r="I200" s="21" t="s">
        <v>95</v>
      </c>
      <c r="J200" s="22">
        <v>58.61</v>
      </c>
      <c r="K200" s="32">
        <v>45.42</v>
      </c>
      <c r="L200" s="21">
        <v>21000</v>
      </c>
      <c r="M200" s="21">
        <f t="shared" si="6"/>
        <v>1230810</v>
      </c>
      <c r="N200" s="9">
        <f t="shared" si="7"/>
        <v>27098.4147952444</v>
      </c>
    </row>
    <row r="201" spans="1:14">
      <c r="A201" s="9">
        <v>199</v>
      </c>
      <c r="B201" s="10">
        <v>12</v>
      </c>
      <c r="C201" s="10">
        <v>2</v>
      </c>
      <c r="D201" s="10">
        <v>2</v>
      </c>
      <c r="E201" s="10">
        <v>702</v>
      </c>
      <c r="F201" s="11" t="s">
        <v>1054</v>
      </c>
      <c r="G201" s="10" t="s">
        <v>109</v>
      </c>
      <c r="H201" s="12" t="s">
        <v>1075</v>
      </c>
      <c r="I201" s="21" t="s">
        <v>95</v>
      </c>
      <c r="J201" s="22">
        <v>58.61</v>
      </c>
      <c r="K201" s="32">
        <v>45.42</v>
      </c>
      <c r="L201" s="21">
        <v>21000</v>
      </c>
      <c r="M201" s="21">
        <f t="shared" si="6"/>
        <v>1230810</v>
      </c>
      <c r="N201" s="9">
        <f t="shared" si="7"/>
        <v>27098.4147952444</v>
      </c>
    </row>
    <row r="202" spans="1:14">
      <c r="A202" s="9">
        <v>200</v>
      </c>
      <c r="B202" s="10">
        <v>12</v>
      </c>
      <c r="C202" s="10">
        <v>2</v>
      </c>
      <c r="D202" s="10">
        <v>2</v>
      </c>
      <c r="E202" s="10">
        <v>703</v>
      </c>
      <c r="F202" s="11" t="s">
        <v>1054</v>
      </c>
      <c r="G202" s="10" t="s">
        <v>109</v>
      </c>
      <c r="H202" s="12" t="s">
        <v>1076</v>
      </c>
      <c r="I202" s="21" t="s">
        <v>95</v>
      </c>
      <c r="J202" s="22">
        <v>58.61</v>
      </c>
      <c r="K202" s="32">
        <v>45.42</v>
      </c>
      <c r="L202" s="21">
        <v>21000</v>
      </c>
      <c r="M202" s="21">
        <f t="shared" si="6"/>
        <v>1230810</v>
      </c>
      <c r="N202" s="9">
        <f t="shared" si="7"/>
        <v>27098.4147952444</v>
      </c>
    </row>
    <row r="203" hidden="1" spans="1:14">
      <c r="A203" s="9">
        <v>201</v>
      </c>
      <c r="B203" s="10">
        <v>12</v>
      </c>
      <c r="C203" s="10">
        <v>2</v>
      </c>
      <c r="D203" s="10">
        <v>2</v>
      </c>
      <c r="E203" s="10">
        <v>801</v>
      </c>
      <c r="F203" s="11" t="s">
        <v>1055</v>
      </c>
      <c r="G203" s="10" t="s">
        <v>121</v>
      </c>
      <c r="H203" s="12" t="s">
        <v>1077</v>
      </c>
      <c r="I203" s="24" t="s">
        <v>499</v>
      </c>
      <c r="J203" s="22">
        <v>76.24</v>
      </c>
      <c r="K203" s="30">
        <v>59.09</v>
      </c>
      <c r="L203" s="21">
        <v>21000</v>
      </c>
      <c r="M203" s="21">
        <f t="shared" si="6"/>
        <v>1601040</v>
      </c>
      <c r="N203" s="9">
        <f t="shared" si="7"/>
        <v>27094.9399221526</v>
      </c>
    </row>
    <row r="204" spans="1:14">
      <c r="A204" s="9">
        <v>202</v>
      </c>
      <c r="B204" s="10">
        <v>12</v>
      </c>
      <c r="C204" s="10">
        <v>2</v>
      </c>
      <c r="D204" s="10">
        <v>2</v>
      </c>
      <c r="E204" s="10">
        <v>802</v>
      </c>
      <c r="F204" s="11" t="s">
        <v>1055</v>
      </c>
      <c r="G204" s="10" t="s">
        <v>109</v>
      </c>
      <c r="H204" s="12" t="s">
        <v>1075</v>
      </c>
      <c r="I204" s="21" t="s">
        <v>95</v>
      </c>
      <c r="J204" s="22">
        <v>58.61</v>
      </c>
      <c r="K204" s="32">
        <v>45.42</v>
      </c>
      <c r="L204" s="21">
        <v>21000</v>
      </c>
      <c r="M204" s="21">
        <f t="shared" si="6"/>
        <v>1230810</v>
      </c>
      <c r="N204" s="9">
        <f t="shared" si="7"/>
        <v>27098.4147952444</v>
      </c>
    </row>
    <row r="205" spans="1:14">
      <c r="A205" s="9">
        <v>203</v>
      </c>
      <c r="B205" s="10">
        <v>12</v>
      </c>
      <c r="C205" s="10">
        <v>2</v>
      </c>
      <c r="D205" s="10">
        <v>2</v>
      </c>
      <c r="E205" s="10">
        <v>803</v>
      </c>
      <c r="F205" s="11" t="s">
        <v>1055</v>
      </c>
      <c r="G205" s="10" t="s">
        <v>109</v>
      </c>
      <c r="H205" s="12" t="s">
        <v>1076</v>
      </c>
      <c r="I205" s="21" t="s">
        <v>95</v>
      </c>
      <c r="J205" s="22">
        <v>58.61</v>
      </c>
      <c r="K205" s="32">
        <v>45.42</v>
      </c>
      <c r="L205" s="21">
        <v>21000</v>
      </c>
      <c r="M205" s="21">
        <f t="shared" si="6"/>
        <v>1230810</v>
      </c>
      <c r="N205" s="9">
        <f t="shared" si="7"/>
        <v>27098.4147952444</v>
      </c>
    </row>
    <row r="206" spans="1:14">
      <c r="A206" s="9">
        <v>204</v>
      </c>
      <c r="B206" s="10">
        <v>12</v>
      </c>
      <c r="C206" s="10">
        <v>2</v>
      </c>
      <c r="D206" s="10">
        <v>2</v>
      </c>
      <c r="E206" s="10">
        <v>902</v>
      </c>
      <c r="F206" s="11" t="s">
        <v>1056</v>
      </c>
      <c r="G206" s="10" t="s">
        <v>109</v>
      </c>
      <c r="H206" s="12" t="s">
        <v>1075</v>
      </c>
      <c r="I206" s="21" t="s">
        <v>95</v>
      </c>
      <c r="J206" s="22">
        <v>58.61</v>
      </c>
      <c r="K206" s="32">
        <v>45.42</v>
      </c>
      <c r="L206" s="21">
        <v>21000</v>
      </c>
      <c r="M206" s="21">
        <f t="shared" si="6"/>
        <v>1230810</v>
      </c>
      <c r="N206" s="9">
        <f t="shared" si="7"/>
        <v>27098.4147952444</v>
      </c>
    </row>
    <row r="207" spans="1:14">
      <c r="A207" s="9">
        <v>205</v>
      </c>
      <c r="B207" s="10">
        <v>12</v>
      </c>
      <c r="C207" s="10">
        <v>2</v>
      </c>
      <c r="D207" s="10">
        <v>2</v>
      </c>
      <c r="E207" s="10">
        <v>903</v>
      </c>
      <c r="F207" s="11" t="s">
        <v>1056</v>
      </c>
      <c r="G207" s="10" t="s">
        <v>109</v>
      </c>
      <c r="H207" s="12" t="s">
        <v>1076</v>
      </c>
      <c r="I207" s="21" t="s">
        <v>95</v>
      </c>
      <c r="J207" s="22">
        <v>58.61</v>
      </c>
      <c r="K207" s="32">
        <v>45.42</v>
      </c>
      <c r="L207" s="21">
        <v>21000</v>
      </c>
      <c r="M207" s="21">
        <f t="shared" si="6"/>
        <v>1230810</v>
      </c>
      <c r="N207" s="9">
        <f t="shared" si="7"/>
        <v>27098.4147952444</v>
      </c>
    </row>
    <row r="208" spans="1:14">
      <c r="A208" s="9">
        <v>206</v>
      </c>
      <c r="B208" s="10">
        <v>12</v>
      </c>
      <c r="C208" s="10">
        <v>2</v>
      </c>
      <c r="D208" s="10">
        <v>2</v>
      </c>
      <c r="E208" s="10">
        <v>1003</v>
      </c>
      <c r="F208" s="11" t="s">
        <v>1057</v>
      </c>
      <c r="G208" s="10" t="s">
        <v>109</v>
      </c>
      <c r="H208" s="12" t="s">
        <v>1076</v>
      </c>
      <c r="I208" s="21" t="s">
        <v>95</v>
      </c>
      <c r="J208" s="22">
        <v>58.61</v>
      </c>
      <c r="K208" s="32">
        <v>45.42</v>
      </c>
      <c r="L208" s="21">
        <v>21000</v>
      </c>
      <c r="M208" s="21">
        <f t="shared" si="6"/>
        <v>1230810</v>
      </c>
      <c r="N208" s="9">
        <f t="shared" si="7"/>
        <v>27098.4147952444</v>
      </c>
    </row>
    <row r="209" s="2" customFormat="1" spans="1:14">
      <c r="A209" s="33">
        <v>207</v>
      </c>
      <c r="B209" s="34">
        <v>12</v>
      </c>
      <c r="C209" s="34">
        <v>2</v>
      </c>
      <c r="D209" s="34">
        <v>2</v>
      </c>
      <c r="E209" s="34">
        <v>1102</v>
      </c>
      <c r="F209" s="35" t="s">
        <v>1058</v>
      </c>
      <c r="G209" s="34" t="s">
        <v>109</v>
      </c>
      <c r="H209" s="36" t="s">
        <v>1075</v>
      </c>
      <c r="I209" s="37" t="s">
        <v>95</v>
      </c>
      <c r="J209" s="38">
        <v>58.61</v>
      </c>
      <c r="K209" s="39">
        <v>45.42</v>
      </c>
      <c r="L209" s="37">
        <v>21000</v>
      </c>
      <c r="M209" s="37">
        <f t="shared" si="6"/>
        <v>1230810</v>
      </c>
      <c r="N209" s="33">
        <f t="shared" si="7"/>
        <v>27098.4147952444</v>
      </c>
    </row>
    <row r="210" spans="1:14">
      <c r="A210" s="9">
        <v>208</v>
      </c>
      <c r="B210" s="10">
        <v>12</v>
      </c>
      <c r="C210" s="10">
        <v>2</v>
      </c>
      <c r="D210" s="10">
        <v>2</v>
      </c>
      <c r="E210" s="10">
        <v>1103</v>
      </c>
      <c r="F210" s="11" t="s">
        <v>1058</v>
      </c>
      <c r="G210" s="10" t="s">
        <v>109</v>
      </c>
      <c r="H210" s="12" t="s">
        <v>1076</v>
      </c>
      <c r="I210" s="21" t="s">
        <v>95</v>
      </c>
      <c r="J210" s="22">
        <v>58.61</v>
      </c>
      <c r="K210" s="32">
        <v>45.42</v>
      </c>
      <c r="L210" s="21">
        <v>21000</v>
      </c>
      <c r="M210" s="21">
        <f t="shared" si="6"/>
        <v>1230810</v>
      </c>
      <c r="N210" s="9">
        <f t="shared" si="7"/>
        <v>27098.4147952444</v>
      </c>
    </row>
    <row r="211" spans="1:14">
      <c r="A211" s="9">
        <v>209</v>
      </c>
      <c r="B211" s="10">
        <v>12</v>
      </c>
      <c r="C211" s="10">
        <v>2</v>
      </c>
      <c r="D211" s="10">
        <v>2</v>
      </c>
      <c r="E211" s="10">
        <v>1202</v>
      </c>
      <c r="F211" s="11" t="s">
        <v>1059</v>
      </c>
      <c r="G211" s="10" t="s">
        <v>109</v>
      </c>
      <c r="H211" s="12" t="s">
        <v>1075</v>
      </c>
      <c r="I211" s="21" t="s">
        <v>95</v>
      </c>
      <c r="J211" s="22">
        <v>58.61</v>
      </c>
      <c r="K211" s="32">
        <v>45.42</v>
      </c>
      <c r="L211" s="21">
        <v>21000</v>
      </c>
      <c r="M211" s="21">
        <f t="shared" si="6"/>
        <v>1230810</v>
      </c>
      <c r="N211" s="9">
        <f t="shared" si="7"/>
        <v>27098.4147952444</v>
      </c>
    </row>
    <row r="212" spans="1:14">
      <c r="A212" s="9">
        <v>210</v>
      </c>
      <c r="B212" s="10">
        <v>12</v>
      </c>
      <c r="C212" s="10">
        <v>2</v>
      </c>
      <c r="D212" s="10">
        <v>2</v>
      </c>
      <c r="E212" s="10">
        <v>1203</v>
      </c>
      <c r="F212" s="11" t="s">
        <v>1059</v>
      </c>
      <c r="G212" s="10" t="s">
        <v>109</v>
      </c>
      <c r="H212" s="12" t="s">
        <v>1076</v>
      </c>
      <c r="I212" s="21" t="s">
        <v>95</v>
      </c>
      <c r="J212" s="22">
        <v>58.61</v>
      </c>
      <c r="K212" s="32">
        <v>45.42</v>
      </c>
      <c r="L212" s="21">
        <v>21000</v>
      </c>
      <c r="M212" s="21">
        <f t="shared" si="6"/>
        <v>1230810</v>
      </c>
      <c r="N212" s="9">
        <f t="shared" si="7"/>
        <v>27098.4147952444</v>
      </c>
    </row>
    <row r="213" spans="1:14">
      <c r="A213" s="9">
        <v>211</v>
      </c>
      <c r="B213" s="10">
        <v>12</v>
      </c>
      <c r="C213" s="10">
        <v>2</v>
      </c>
      <c r="D213" s="10">
        <v>2</v>
      </c>
      <c r="E213" s="10">
        <v>1302</v>
      </c>
      <c r="F213" s="11" t="s">
        <v>1060</v>
      </c>
      <c r="G213" s="10" t="s">
        <v>109</v>
      </c>
      <c r="H213" s="12" t="s">
        <v>1075</v>
      </c>
      <c r="I213" s="21" t="s">
        <v>95</v>
      </c>
      <c r="J213" s="22">
        <v>58.61</v>
      </c>
      <c r="K213" s="32">
        <v>45.42</v>
      </c>
      <c r="L213" s="21">
        <v>21000</v>
      </c>
      <c r="M213" s="21">
        <f t="shared" si="6"/>
        <v>1230810</v>
      </c>
      <c r="N213" s="9">
        <f t="shared" si="7"/>
        <v>27098.4147952444</v>
      </c>
    </row>
    <row r="214" spans="1:14">
      <c r="A214" s="9">
        <v>212</v>
      </c>
      <c r="B214" s="10">
        <v>12</v>
      </c>
      <c r="C214" s="10">
        <v>2</v>
      </c>
      <c r="D214" s="10">
        <v>2</v>
      </c>
      <c r="E214" s="10">
        <v>1303</v>
      </c>
      <c r="F214" s="11" t="s">
        <v>1060</v>
      </c>
      <c r="G214" s="10" t="s">
        <v>109</v>
      </c>
      <c r="H214" s="12" t="s">
        <v>1076</v>
      </c>
      <c r="I214" s="21" t="s">
        <v>95</v>
      </c>
      <c r="J214" s="22">
        <v>58.61</v>
      </c>
      <c r="K214" s="32">
        <v>45.42</v>
      </c>
      <c r="L214" s="21">
        <v>21000</v>
      </c>
      <c r="M214" s="21">
        <f t="shared" si="6"/>
        <v>1230810</v>
      </c>
      <c r="N214" s="9">
        <f t="shared" si="7"/>
        <v>27098.4147952444</v>
      </c>
    </row>
    <row r="215" spans="1:14">
      <c r="A215" s="9">
        <v>213</v>
      </c>
      <c r="B215" s="10">
        <v>12</v>
      </c>
      <c r="C215" s="10">
        <v>2</v>
      </c>
      <c r="D215" s="10">
        <v>2</v>
      </c>
      <c r="E215" s="10">
        <v>1402</v>
      </c>
      <c r="F215" s="11" t="s">
        <v>1061</v>
      </c>
      <c r="G215" s="10" t="s">
        <v>109</v>
      </c>
      <c r="H215" s="12" t="s">
        <v>1075</v>
      </c>
      <c r="I215" s="21" t="s">
        <v>95</v>
      </c>
      <c r="J215" s="22">
        <v>58.61</v>
      </c>
      <c r="K215" s="32">
        <v>45.42</v>
      </c>
      <c r="L215" s="21">
        <v>21000</v>
      </c>
      <c r="M215" s="21">
        <f t="shared" si="6"/>
        <v>1230810</v>
      </c>
      <c r="N215" s="9">
        <f t="shared" si="7"/>
        <v>27098.4147952444</v>
      </c>
    </row>
    <row r="216" spans="1:14">
      <c r="A216" s="9">
        <v>214</v>
      </c>
      <c r="B216" s="10">
        <v>12</v>
      </c>
      <c r="C216" s="10">
        <v>2</v>
      </c>
      <c r="D216" s="10">
        <v>2</v>
      </c>
      <c r="E216" s="10">
        <v>1403</v>
      </c>
      <c r="F216" s="11" t="s">
        <v>1061</v>
      </c>
      <c r="G216" s="10" t="s">
        <v>109</v>
      </c>
      <c r="H216" s="12" t="s">
        <v>1076</v>
      </c>
      <c r="I216" s="21" t="s">
        <v>95</v>
      </c>
      <c r="J216" s="22">
        <v>58.61</v>
      </c>
      <c r="K216" s="32">
        <v>45.42</v>
      </c>
      <c r="L216" s="21">
        <v>21000</v>
      </c>
      <c r="M216" s="21">
        <f t="shared" si="6"/>
        <v>1230810</v>
      </c>
      <c r="N216" s="9">
        <f t="shared" si="7"/>
        <v>27098.4147952444</v>
      </c>
    </row>
    <row r="217" spans="1:14">
      <c r="A217" s="9">
        <v>215</v>
      </c>
      <c r="B217" s="10">
        <v>12</v>
      </c>
      <c r="C217" s="10">
        <v>3</v>
      </c>
      <c r="D217" s="10">
        <v>1</v>
      </c>
      <c r="E217" s="10">
        <v>202</v>
      </c>
      <c r="F217" s="11" t="s">
        <v>1078</v>
      </c>
      <c r="G217" s="10" t="s">
        <v>109</v>
      </c>
      <c r="H217" s="12" t="s">
        <v>1063</v>
      </c>
      <c r="I217" s="24" t="s">
        <v>90</v>
      </c>
      <c r="J217" s="22">
        <v>59.1</v>
      </c>
      <c r="K217" s="30">
        <v>45.19</v>
      </c>
      <c r="L217" s="21">
        <v>21000</v>
      </c>
      <c r="M217" s="21">
        <f t="shared" si="6"/>
        <v>1241100</v>
      </c>
      <c r="N217" s="9">
        <f t="shared" si="7"/>
        <v>27464.0407169728</v>
      </c>
    </row>
    <row r="218" spans="1:14">
      <c r="A218" s="9">
        <v>216</v>
      </c>
      <c r="B218" s="10">
        <v>12</v>
      </c>
      <c r="C218" s="10">
        <v>3</v>
      </c>
      <c r="D218" s="10">
        <v>1</v>
      </c>
      <c r="E218" s="10">
        <v>606</v>
      </c>
      <c r="F218" s="11" t="s">
        <v>1079</v>
      </c>
      <c r="G218" s="10" t="s">
        <v>109</v>
      </c>
      <c r="H218" s="12" t="s">
        <v>1063</v>
      </c>
      <c r="I218" s="24" t="s">
        <v>90</v>
      </c>
      <c r="J218" s="22">
        <v>59.31</v>
      </c>
      <c r="K218" s="30">
        <v>45.35</v>
      </c>
      <c r="L218" s="21">
        <v>21000</v>
      </c>
      <c r="M218" s="21">
        <f t="shared" si="6"/>
        <v>1245510</v>
      </c>
      <c r="N218" s="9">
        <f t="shared" si="7"/>
        <v>27464.388092613</v>
      </c>
    </row>
    <row r="219" spans="1:14">
      <c r="A219" s="9">
        <v>217</v>
      </c>
      <c r="B219" s="10">
        <v>12</v>
      </c>
      <c r="C219" s="10">
        <v>3</v>
      </c>
      <c r="D219" s="10">
        <v>1</v>
      </c>
      <c r="E219" s="10">
        <v>904</v>
      </c>
      <c r="F219" s="11" t="s">
        <v>1080</v>
      </c>
      <c r="G219" s="10" t="s">
        <v>109</v>
      </c>
      <c r="H219" s="12" t="s">
        <v>1063</v>
      </c>
      <c r="I219" s="24" t="s">
        <v>90</v>
      </c>
      <c r="J219" s="22">
        <v>59.55</v>
      </c>
      <c r="K219" s="30">
        <v>45.53</v>
      </c>
      <c r="L219" s="21">
        <v>21000</v>
      </c>
      <c r="M219" s="21">
        <f t="shared" si="6"/>
        <v>1250550</v>
      </c>
      <c r="N219" s="9">
        <f t="shared" si="7"/>
        <v>27466.5056007028</v>
      </c>
    </row>
    <row r="220" spans="1:14">
      <c r="A220" s="9">
        <v>218</v>
      </c>
      <c r="B220" s="10">
        <v>12</v>
      </c>
      <c r="C220" s="10">
        <v>3</v>
      </c>
      <c r="D220" s="10">
        <v>1</v>
      </c>
      <c r="E220" s="10">
        <v>2003</v>
      </c>
      <c r="F220" s="11" t="s">
        <v>1081</v>
      </c>
      <c r="G220" s="10" t="s">
        <v>109</v>
      </c>
      <c r="H220" s="12" t="s">
        <v>1067</v>
      </c>
      <c r="I220" s="21" t="s">
        <v>90</v>
      </c>
      <c r="J220" s="22">
        <v>59.55</v>
      </c>
      <c r="K220" s="32">
        <v>45.53</v>
      </c>
      <c r="L220" s="21">
        <v>21000</v>
      </c>
      <c r="M220" s="21">
        <f t="shared" ref="M220:M270" si="8">L220*J220</f>
        <v>1250550</v>
      </c>
      <c r="N220" s="9">
        <f t="shared" si="7"/>
        <v>27466.5056007028</v>
      </c>
    </row>
    <row r="221" spans="1:14">
      <c r="A221" s="9">
        <v>219</v>
      </c>
      <c r="B221" s="10">
        <v>12</v>
      </c>
      <c r="C221" s="10">
        <v>3</v>
      </c>
      <c r="D221" s="10">
        <v>1</v>
      </c>
      <c r="E221" s="10">
        <v>2004</v>
      </c>
      <c r="F221" s="11" t="s">
        <v>1081</v>
      </c>
      <c r="G221" s="10" t="s">
        <v>109</v>
      </c>
      <c r="H221" s="12" t="s">
        <v>1063</v>
      </c>
      <c r="I221" s="21" t="s">
        <v>90</v>
      </c>
      <c r="J221" s="22">
        <v>59.55</v>
      </c>
      <c r="K221" s="32">
        <v>45.53</v>
      </c>
      <c r="L221" s="21">
        <v>21000</v>
      </c>
      <c r="M221" s="21">
        <f t="shared" si="8"/>
        <v>1250550</v>
      </c>
      <c r="N221" s="9">
        <f t="shared" si="7"/>
        <v>27466.5056007028</v>
      </c>
    </row>
    <row r="222" spans="1:14">
      <c r="A222" s="9">
        <v>220</v>
      </c>
      <c r="B222" s="10">
        <v>12</v>
      </c>
      <c r="C222" s="10">
        <v>3</v>
      </c>
      <c r="D222" s="10">
        <v>1</v>
      </c>
      <c r="E222" s="10">
        <v>2005</v>
      </c>
      <c r="F222" s="11" t="s">
        <v>1081</v>
      </c>
      <c r="G222" s="10" t="s">
        <v>109</v>
      </c>
      <c r="H222" s="12" t="s">
        <v>1067</v>
      </c>
      <c r="I222" s="21" t="s">
        <v>90</v>
      </c>
      <c r="J222" s="22">
        <v>59.55</v>
      </c>
      <c r="K222" s="32">
        <v>45.53</v>
      </c>
      <c r="L222" s="21">
        <v>21000</v>
      </c>
      <c r="M222" s="21">
        <f t="shared" si="8"/>
        <v>1250550</v>
      </c>
      <c r="N222" s="9">
        <f t="shared" si="7"/>
        <v>27466.5056007028</v>
      </c>
    </row>
    <row r="223" spans="1:14">
      <c r="A223" s="9">
        <v>221</v>
      </c>
      <c r="B223" s="10">
        <v>12</v>
      </c>
      <c r="C223" s="10">
        <v>3</v>
      </c>
      <c r="D223" s="10">
        <v>1</v>
      </c>
      <c r="E223" s="10">
        <v>2006</v>
      </c>
      <c r="F223" s="11" t="s">
        <v>1081</v>
      </c>
      <c r="G223" s="10" t="s">
        <v>109</v>
      </c>
      <c r="H223" s="12" t="s">
        <v>1063</v>
      </c>
      <c r="I223" s="21" t="s">
        <v>90</v>
      </c>
      <c r="J223" s="22">
        <v>59.3</v>
      </c>
      <c r="K223" s="32">
        <v>45.34</v>
      </c>
      <c r="L223" s="21">
        <v>21000</v>
      </c>
      <c r="M223" s="21">
        <f t="shared" si="8"/>
        <v>1245300</v>
      </c>
      <c r="N223" s="9">
        <f t="shared" si="7"/>
        <v>27465.8138509043</v>
      </c>
    </row>
    <row r="224" spans="1:14">
      <c r="A224" s="9">
        <v>222</v>
      </c>
      <c r="B224" s="10">
        <v>12</v>
      </c>
      <c r="C224" s="10">
        <v>3</v>
      </c>
      <c r="D224" s="10">
        <v>2</v>
      </c>
      <c r="E224" s="10">
        <v>302</v>
      </c>
      <c r="F224" s="11" t="s">
        <v>1082</v>
      </c>
      <c r="G224" s="10" t="s">
        <v>109</v>
      </c>
      <c r="H224" s="12" t="s">
        <v>1075</v>
      </c>
      <c r="I224" s="21" t="s">
        <v>95</v>
      </c>
      <c r="J224" s="22">
        <v>60.03</v>
      </c>
      <c r="K224" s="32">
        <v>45.37</v>
      </c>
      <c r="L224" s="21">
        <v>21000</v>
      </c>
      <c r="M224" s="21">
        <f t="shared" si="8"/>
        <v>1260630</v>
      </c>
      <c r="N224" s="9">
        <f t="shared" si="7"/>
        <v>27785.541106458</v>
      </c>
    </row>
    <row r="225" spans="1:14">
      <c r="A225" s="9">
        <v>223</v>
      </c>
      <c r="B225" s="10">
        <v>12</v>
      </c>
      <c r="C225" s="10">
        <v>3</v>
      </c>
      <c r="D225" s="10">
        <v>2</v>
      </c>
      <c r="E225" s="10">
        <v>303</v>
      </c>
      <c r="F225" s="11" t="s">
        <v>1082</v>
      </c>
      <c r="G225" s="10" t="s">
        <v>109</v>
      </c>
      <c r="H225" s="12" t="s">
        <v>1076</v>
      </c>
      <c r="I225" s="21" t="s">
        <v>95</v>
      </c>
      <c r="J225" s="22">
        <v>60.03</v>
      </c>
      <c r="K225" s="32">
        <v>45.37</v>
      </c>
      <c r="L225" s="21">
        <v>21000</v>
      </c>
      <c r="M225" s="21">
        <f t="shared" si="8"/>
        <v>1260630</v>
      </c>
      <c r="N225" s="9">
        <f t="shared" si="7"/>
        <v>27785.541106458</v>
      </c>
    </row>
    <row r="226" spans="1:14">
      <c r="A226" s="9">
        <v>224</v>
      </c>
      <c r="B226" s="10">
        <v>12</v>
      </c>
      <c r="C226" s="10">
        <v>3</v>
      </c>
      <c r="D226" s="10">
        <v>2</v>
      </c>
      <c r="E226" s="10">
        <v>402</v>
      </c>
      <c r="F226" s="11" t="s">
        <v>1083</v>
      </c>
      <c r="G226" s="10" t="s">
        <v>109</v>
      </c>
      <c r="H226" s="12" t="s">
        <v>1075</v>
      </c>
      <c r="I226" s="21" t="s">
        <v>95</v>
      </c>
      <c r="J226" s="22">
        <v>60.1</v>
      </c>
      <c r="K226" s="32">
        <v>45.42</v>
      </c>
      <c r="L226" s="21">
        <v>21000</v>
      </c>
      <c r="M226" s="21">
        <f t="shared" si="8"/>
        <v>1262100</v>
      </c>
      <c r="N226" s="9">
        <f t="shared" si="7"/>
        <v>27787.3183619551</v>
      </c>
    </row>
    <row r="227" spans="1:14">
      <c r="A227" s="9">
        <v>225</v>
      </c>
      <c r="B227" s="10">
        <v>12</v>
      </c>
      <c r="C227" s="10">
        <v>3</v>
      </c>
      <c r="D227" s="10">
        <v>2</v>
      </c>
      <c r="E227" s="10">
        <v>403</v>
      </c>
      <c r="F227" s="11" t="s">
        <v>1083</v>
      </c>
      <c r="G227" s="10" t="s">
        <v>109</v>
      </c>
      <c r="H227" s="12" t="s">
        <v>1076</v>
      </c>
      <c r="I227" s="21" t="s">
        <v>95</v>
      </c>
      <c r="J227" s="22">
        <v>60.1</v>
      </c>
      <c r="K227" s="32">
        <v>45.42</v>
      </c>
      <c r="L227" s="21">
        <v>21000</v>
      </c>
      <c r="M227" s="21">
        <f t="shared" si="8"/>
        <v>1262100</v>
      </c>
      <c r="N227" s="9">
        <f t="shared" si="7"/>
        <v>27787.3183619551</v>
      </c>
    </row>
    <row r="228" spans="1:14">
      <c r="A228" s="9">
        <v>226</v>
      </c>
      <c r="B228" s="10">
        <v>12</v>
      </c>
      <c r="C228" s="10">
        <v>3</v>
      </c>
      <c r="D228" s="10">
        <v>2</v>
      </c>
      <c r="E228" s="10">
        <v>502</v>
      </c>
      <c r="F228" s="11" t="s">
        <v>1084</v>
      </c>
      <c r="G228" s="10" t="s">
        <v>109</v>
      </c>
      <c r="H228" s="12" t="s">
        <v>1075</v>
      </c>
      <c r="I228" s="21" t="s">
        <v>95</v>
      </c>
      <c r="J228" s="22">
        <v>60.1</v>
      </c>
      <c r="K228" s="32">
        <v>45.42</v>
      </c>
      <c r="L228" s="21">
        <v>21000</v>
      </c>
      <c r="M228" s="21">
        <f t="shared" si="8"/>
        <v>1262100</v>
      </c>
      <c r="N228" s="9">
        <f t="shared" si="7"/>
        <v>27787.3183619551</v>
      </c>
    </row>
    <row r="229" spans="1:14">
      <c r="A229" s="9">
        <v>227</v>
      </c>
      <c r="B229" s="10">
        <v>12</v>
      </c>
      <c r="C229" s="10">
        <v>3</v>
      </c>
      <c r="D229" s="10">
        <v>2</v>
      </c>
      <c r="E229" s="10">
        <v>503</v>
      </c>
      <c r="F229" s="11" t="s">
        <v>1084</v>
      </c>
      <c r="G229" s="10" t="s">
        <v>109</v>
      </c>
      <c r="H229" s="12" t="s">
        <v>1076</v>
      </c>
      <c r="I229" s="21" t="s">
        <v>95</v>
      </c>
      <c r="J229" s="22">
        <v>60.1</v>
      </c>
      <c r="K229" s="32">
        <v>45.42</v>
      </c>
      <c r="L229" s="21">
        <v>21000</v>
      </c>
      <c r="M229" s="21">
        <f t="shared" si="8"/>
        <v>1262100</v>
      </c>
      <c r="N229" s="9">
        <f t="shared" si="7"/>
        <v>27787.3183619551</v>
      </c>
    </row>
    <row r="230" spans="1:14">
      <c r="A230" s="9">
        <v>228</v>
      </c>
      <c r="B230" s="10">
        <v>12</v>
      </c>
      <c r="C230" s="10">
        <v>3</v>
      </c>
      <c r="D230" s="10">
        <v>2</v>
      </c>
      <c r="E230" s="10">
        <v>602</v>
      </c>
      <c r="F230" s="11" t="s">
        <v>1085</v>
      </c>
      <c r="G230" s="10" t="s">
        <v>109</v>
      </c>
      <c r="H230" s="12" t="s">
        <v>1075</v>
      </c>
      <c r="I230" s="21" t="s">
        <v>95</v>
      </c>
      <c r="J230" s="22">
        <v>60.1</v>
      </c>
      <c r="K230" s="32">
        <v>45.42</v>
      </c>
      <c r="L230" s="21">
        <v>21000</v>
      </c>
      <c r="M230" s="21">
        <f t="shared" si="8"/>
        <v>1262100</v>
      </c>
      <c r="N230" s="9">
        <f t="shared" si="7"/>
        <v>27787.3183619551</v>
      </c>
    </row>
    <row r="231" spans="1:14">
      <c r="A231" s="9">
        <v>229</v>
      </c>
      <c r="B231" s="10">
        <v>12</v>
      </c>
      <c r="C231" s="10">
        <v>3</v>
      </c>
      <c r="D231" s="10">
        <v>2</v>
      </c>
      <c r="E231" s="10">
        <v>603</v>
      </c>
      <c r="F231" s="11" t="s">
        <v>1085</v>
      </c>
      <c r="G231" s="10" t="s">
        <v>109</v>
      </c>
      <c r="H231" s="12" t="s">
        <v>1076</v>
      </c>
      <c r="I231" s="21" t="s">
        <v>95</v>
      </c>
      <c r="J231" s="22">
        <v>60.1</v>
      </c>
      <c r="K231" s="32">
        <v>45.42</v>
      </c>
      <c r="L231" s="21">
        <v>21000</v>
      </c>
      <c r="M231" s="21">
        <f t="shared" si="8"/>
        <v>1262100</v>
      </c>
      <c r="N231" s="9">
        <f t="shared" si="7"/>
        <v>27787.3183619551</v>
      </c>
    </row>
    <row r="232" spans="1:14">
      <c r="A232" s="9">
        <v>230</v>
      </c>
      <c r="B232" s="10">
        <v>12</v>
      </c>
      <c r="C232" s="10">
        <v>3</v>
      </c>
      <c r="D232" s="10">
        <v>2</v>
      </c>
      <c r="E232" s="10">
        <v>702</v>
      </c>
      <c r="F232" s="11" t="s">
        <v>1086</v>
      </c>
      <c r="G232" s="10" t="s">
        <v>109</v>
      </c>
      <c r="H232" s="12" t="s">
        <v>1075</v>
      </c>
      <c r="I232" s="21" t="s">
        <v>95</v>
      </c>
      <c r="J232" s="22">
        <v>60.1</v>
      </c>
      <c r="K232" s="32">
        <v>45.42</v>
      </c>
      <c r="L232" s="21">
        <v>21000</v>
      </c>
      <c r="M232" s="21">
        <f t="shared" si="8"/>
        <v>1262100</v>
      </c>
      <c r="N232" s="9">
        <f t="shared" si="7"/>
        <v>27787.3183619551</v>
      </c>
    </row>
    <row r="233" spans="1:14">
      <c r="A233" s="9">
        <v>231</v>
      </c>
      <c r="B233" s="10">
        <v>12</v>
      </c>
      <c r="C233" s="10">
        <v>3</v>
      </c>
      <c r="D233" s="10">
        <v>2</v>
      </c>
      <c r="E233" s="10">
        <v>703</v>
      </c>
      <c r="F233" s="11" t="s">
        <v>1086</v>
      </c>
      <c r="G233" s="10" t="s">
        <v>109</v>
      </c>
      <c r="H233" s="12" t="s">
        <v>1076</v>
      </c>
      <c r="I233" s="21" t="s">
        <v>95</v>
      </c>
      <c r="J233" s="22">
        <v>60.1</v>
      </c>
      <c r="K233" s="32">
        <v>45.42</v>
      </c>
      <c r="L233" s="21">
        <v>21000</v>
      </c>
      <c r="M233" s="21">
        <f t="shared" si="8"/>
        <v>1262100</v>
      </c>
      <c r="N233" s="9">
        <f t="shared" si="7"/>
        <v>27787.3183619551</v>
      </c>
    </row>
    <row r="234" spans="1:14">
      <c r="A234" s="9">
        <v>232</v>
      </c>
      <c r="B234" s="10">
        <v>12</v>
      </c>
      <c r="C234" s="10">
        <v>3</v>
      </c>
      <c r="D234" s="10">
        <v>2</v>
      </c>
      <c r="E234" s="10">
        <v>802</v>
      </c>
      <c r="F234" s="11" t="s">
        <v>1087</v>
      </c>
      <c r="G234" s="10" t="s">
        <v>109</v>
      </c>
      <c r="H234" s="12" t="s">
        <v>1075</v>
      </c>
      <c r="I234" s="21" t="s">
        <v>95</v>
      </c>
      <c r="J234" s="22">
        <v>60.1</v>
      </c>
      <c r="K234" s="32">
        <v>45.42</v>
      </c>
      <c r="L234" s="21">
        <v>21000</v>
      </c>
      <c r="M234" s="21">
        <f t="shared" si="8"/>
        <v>1262100</v>
      </c>
      <c r="N234" s="9">
        <f t="shared" si="7"/>
        <v>27787.3183619551</v>
      </c>
    </row>
    <row r="235" spans="1:14">
      <c r="A235" s="9">
        <v>233</v>
      </c>
      <c r="B235" s="10">
        <v>12</v>
      </c>
      <c r="C235" s="10">
        <v>3</v>
      </c>
      <c r="D235" s="10">
        <v>2</v>
      </c>
      <c r="E235" s="10">
        <v>803</v>
      </c>
      <c r="F235" s="11" t="s">
        <v>1087</v>
      </c>
      <c r="G235" s="10" t="s">
        <v>109</v>
      </c>
      <c r="H235" s="12" t="s">
        <v>1076</v>
      </c>
      <c r="I235" s="21" t="s">
        <v>95</v>
      </c>
      <c r="J235" s="22">
        <v>60.1</v>
      </c>
      <c r="K235" s="32">
        <v>45.42</v>
      </c>
      <c r="L235" s="21">
        <v>21000</v>
      </c>
      <c r="M235" s="21">
        <f t="shared" si="8"/>
        <v>1262100</v>
      </c>
      <c r="N235" s="9">
        <f t="shared" si="7"/>
        <v>27787.3183619551</v>
      </c>
    </row>
    <row r="236" spans="1:14">
      <c r="A236" s="9">
        <v>234</v>
      </c>
      <c r="B236" s="10">
        <v>12</v>
      </c>
      <c r="C236" s="10">
        <v>3</v>
      </c>
      <c r="D236" s="10">
        <v>2</v>
      </c>
      <c r="E236" s="10">
        <v>902</v>
      </c>
      <c r="F236" s="11" t="s">
        <v>1088</v>
      </c>
      <c r="G236" s="10" t="s">
        <v>109</v>
      </c>
      <c r="H236" s="12" t="s">
        <v>1075</v>
      </c>
      <c r="I236" s="21" t="s">
        <v>95</v>
      </c>
      <c r="J236" s="22">
        <v>60.1</v>
      </c>
      <c r="K236" s="32">
        <v>45.42</v>
      </c>
      <c r="L236" s="21">
        <v>21000</v>
      </c>
      <c r="M236" s="21">
        <f t="shared" si="8"/>
        <v>1262100</v>
      </c>
      <c r="N236" s="9">
        <f t="shared" si="7"/>
        <v>27787.3183619551</v>
      </c>
    </row>
    <row r="237" spans="1:14">
      <c r="A237" s="9">
        <v>235</v>
      </c>
      <c r="B237" s="10">
        <v>12</v>
      </c>
      <c r="C237" s="10">
        <v>3</v>
      </c>
      <c r="D237" s="10">
        <v>2</v>
      </c>
      <c r="E237" s="10">
        <v>903</v>
      </c>
      <c r="F237" s="11" t="s">
        <v>1088</v>
      </c>
      <c r="G237" s="10" t="s">
        <v>109</v>
      </c>
      <c r="H237" s="12" t="s">
        <v>1076</v>
      </c>
      <c r="I237" s="21" t="s">
        <v>95</v>
      </c>
      <c r="J237" s="22">
        <v>60.1</v>
      </c>
      <c r="K237" s="32">
        <v>45.42</v>
      </c>
      <c r="L237" s="21">
        <v>21000</v>
      </c>
      <c r="M237" s="21">
        <f t="shared" si="8"/>
        <v>1262100</v>
      </c>
      <c r="N237" s="9">
        <f t="shared" si="7"/>
        <v>27787.3183619551</v>
      </c>
    </row>
    <row r="238" spans="1:14">
      <c r="A238" s="9">
        <v>236</v>
      </c>
      <c r="B238" s="10">
        <v>12</v>
      </c>
      <c r="C238" s="10">
        <v>3</v>
      </c>
      <c r="D238" s="10">
        <v>2</v>
      </c>
      <c r="E238" s="10">
        <v>1003</v>
      </c>
      <c r="F238" s="11" t="s">
        <v>1089</v>
      </c>
      <c r="G238" s="10" t="s">
        <v>109</v>
      </c>
      <c r="H238" s="12" t="s">
        <v>1076</v>
      </c>
      <c r="I238" s="21" t="s">
        <v>95</v>
      </c>
      <c r="J238" s="22">
        <v>60.1</v>
      </c>
      <c r="K238" s="32">
        <v>45.42</v>
      </c>
      <c r="L238" s="21">
        <v>21000</v>
      </c>
      <c r="M238" s="21">
        <f t="shared" si="8"/>
        <v>1262100</v>
      </c>
      <c r="N238" s="9">
        <f t="shared" si="7"/>
        <v>27787.3183619551</v>
      </c>
    </row>
    <row r="239" spans="1:14">
      <c r="A239" s="9">
        <v>237</v>
      </c>
      <c r="B239" s="10">
        <v>12</v>
      </c>
      <c r="C239" s="10">
        <v>3</v>
      </c>
      <c r="D239" s="10">
        <v>2</v>
      </c>
      <c r="E239" s="10">
        <v>1102</v>
      </c>
      <c r="F239" s="11" t="s">
        <v>1090</v>
      </c>
      <c r="G239" s="10" t="s">
        <v>109</v>
      </c>
      <c r="H239" s="12" t="s">
        <v>1075</v>
      </c>
      <c r="I239" s="21" t="s">
        <v>95</v>
      </c>
      <c r="J239" s="22">
        <v>60.1</v>
      </c>
      <c r="K239" s="32">
        <v>45.42</v>
      </c>
      <c r="L239" s="21">
        <v>21000</v>
      </c>
      <c r="M239" s="21">
        <f t="shared" si="8"/>
        <v>1262100</v>
      </c>
      <c r="N239" s="9">
        <f t="shared" si="7"/>
        <v>27787.3183619551</v>
      </c>
    </row>
    <row r="240" spans="1:14">
      <c r="A240" s="9">
        <v>238</v>
      </c>
      <c r="B240" s="10">
        <v>12</v>
      </c>
      <c r="C240" s="10">
        <v>3</v>
      </c>
      <c r="D240" s="10">
        <v>2</v>
      </c>
      <c r="E240" s="10">
        <v>1103</v>
      </c>
      <c r="F240" s="11" t="s">
        <v>1090</v>
      </c>
      <c r="G240" s="10" t="s">
        <v>109</v>
      </c>
      <c r="H240" s="12" t="s">
        <v>1076</v>
      </c>
      <c r="I240" s="21" t="s">
        <v>95</v>
      </c>
      <c r="J240" s="22">
        <v>60.1</v>
      </c>
      <c r="K240" s="32">
        <v>45.42</v>
      </c>
      <c r="L240" s="21">
        <v>21000</v>
      </c>
      <c r="M240" s="21">
        <f t="shared" si="8"/>
        <v>1262100</v>
      </c>
      <c r="N240" s="9">
        <f t="shared" si="7"/>
        <v>27787.3183619551</v>
      </c>
    </row>
    <row r="241" spans="1:14">
      <c r="A241" s="9">
        <v>239</v>
      </c>
      <c r="B241" s="10">
        <v>12</v>
      </c>
      <c r="C241" s="10">
        <v>3</v>
      </c>
      <c r="D241" s="10">
        <v>2</v>
      </c>
      <c r="E241" s="10">
        <v>1104</v>
      </c>
      <c r="F241" s="11" t="s">
        <v>1090</v>
      </c>
      <c r="G241" s="10" t="s">
        <v>109</v>
      </c>
      <c r="H241" s="12" t="s">
        <v>1091</v>
      </c>
      <c r="I241" s="24" t="s">
        <v>95</v>
      </c>
      <c r="J241" s="22">
        <v>62.23</v>
      </c>
      <c r="K241" s="30">
        <v>47.03</v>
      </c>
      <c r="L241" s="21">
        <v>21000</v>
      </c>
      <c r="M241" s="21">
        <f t="shared" si="8"/>
        <v>1306830</v>
      </c>
      <c r="N241" s="9">
        <f t="shared" si="7"/>
        <v>27787.1571337444</v>
      </c>
    </row>
    <row r="242" spans="1:14">
      <c r="A242" s="9">
        <v>240</v>
      </c>
      <c r="B242" s="10">
        <v>12</v>
      </c>
      <c r="C242" s="10">
        <v>3</v>
      </c>
      <c r="D242" s="10">
        <v>2</v>
      </c>
      <c r="E242" s="10">
        <v>1202</v>
      </c>
      <c r="F242" s="11" t="s">
        <v>1092</v>
      </c>
      <c r="G242" s="10" t="s">
        <v>109</v>
      </c>
      <c r="H242" s="12" t="s">
        <v>1075</v>
      </c>
      <c r="I242" s="21" t="s">
        <v>95</v>
      </c>
      <c r="J242" s="22">
        <v>60.1</v>
      </c>
      <c r="K242" s="32">
        <v>45.42</v>
      </c>
      <c r="L242" s="21">
        <v>21000</v>
      </c>
      <c r="M242" s="21">
        <f t="shared" si="8"/>
        <v>1262100</v>
      </c>
      <c r="N242" s="9">
        <f t="shared" si="7"/>
        <v>27787.3183619551</v>
      </c>
    </row>
    <row r="243" spans="1:14">
      <c r="A243" s="9">
        <v>241</v>
      </c>
      <c r="B243" s="10">
        <v>12</v>
      </c>
      <c r="C243" s="10">
        <v>3</v>
      </c>
      <c r="D243" s="10">
        <v>2</v>
      </c>
      <c r="E243" s="10">
        <v>1203</v>
      </c>
      <c r="F243" s="11" t="s">
        <v>1092</v>
      </c>
      <c r="G243" s="10" t="s">
        <v>109</v>
      </c>
      <c r="H243" s="12" t="s">
        <v>1076</v>
      </c>
      <c r="I243" s="21" t="s">
        <v>95</v>
      </c>
      <c r="J243" s="22">
        <v>60.1</v>
      </c>
      <c r="K243" s="32">
        <v>45.42</v>
      </c>
      <c r="L243" s="21">
        <v>21000</v>
      </c>
      <c r="M243" s="21">
        <f t="shared" si="8"/>
        <v>1262100</v>
      </c>
      <c r="N243" s="9">
        <f t="shared" si="7"/>
        <v>27787.3183619551</v>
      </c>
    </row>
    <row r="244" spans="1:14">
      <c r="A244" s="9">
        <v>242</v>
      </c>
      <c r="B244" s="10">
        <v>12</v>
      </c>
      <c r="C244" s="10">
        <v>3</v>
      </c>
      <c r="D244" s="10">
        <v>2</v>
      </c>
      <c r="E244" s="10">
        <v>1302</v>
      </c>
      <c r="F244" s="11" t="s">
        <v>1093</v>
      </c>
      <c r="G244" s="10" t="s">
        <v>109</v>
      </c>
      <c r="H244" s="12" t="s">
        <v>1075</v>
      </c>
      <c r="I244" s="21" t="s">
        <v>95</v>
      </c>
      <c r="J244" s="22">
        <v>60.1</v>
      </c>
      <c r="K244" s="32">
        <v>45.42</v>
      </c>
      <c r="L244" s="21">
        <v>21000</v>
      </c>
      <c r="M244" s="21">
        <f t="shared" si="8"/>
        <v>1262100</v>
      </c>
      <c r="N244" s="9">
        <f t="shared" si="7"/>
        <v>27787.3183619551</v>
      </c>
    </row>
    <row r="245" spans="1:14">
      <c r="A245" s="9">
        <v>243</v>
      </c>
      <c r="B245" s="10">
        <v>12</v>
      </c>
      <c r="C245" s="10">
        <v>3</v>
      </c>
      <c r="D245" s="10">
        <v>2</v>
      </c>
      <c r="E245" s="10">
        <v>1303</v>
      </c>
      <c r="F245" s="11" t="s">
        <v>1093</v>
      </c>
      <c r="G245" s="10" t="s">
        <v>109</v>
      </c>
      <c r="H245" s="12" t="s">
        <v>1076</v>
      </c>
      <c r="I245" s="21" t="s">
        <v>95</v>
      </c>
      <c r="J245" s="22">
        <v>60.1</v>
      </c>
      <c r="K245" s="32">
        <v>45.42</v>
      </c>
      <c r="L245" s="21">
        <v>21000</v>
      </c>
      <c r="M245" s="21">
        <f t="shared" si="8"/>
        <v>1262100</v>
      </c>
      <c r="N245" s="9">
        <f t="shared" si="7"/>
        <v>27787.3183619551</v>
      </c>
    </row>
    <row r="246" spans="1:14">
      <c r="A246" s="9">
        <v>244</v>
      </c>
      <c r="B246" s="10">
        <v>17</v>
      </c>
      <c r="C246" s="10">
        <v>1</v>
      </c>
      <c r="D246" s="10">
        <v>1</v>
      </c>
      <c r="E246" s="10">
        <v>402</v>
      </c>
      <c r="F246" s="11" t="s">
        <v>1094</v>
      </c>
      <c r="G246" s="10" t="s">
        <v>109</v>
      </c>
      <c r="H246" s="12" t="s">
        <v>1063</v>
      </c>
      <c r="I246" s="24" t="s">
        <v>90</v>
      </c>
      <c r="J246" s="22">
        <v>60.12</v>
      </c>
      <c r="K246" s="23">
        <v>45.37</v>
      </c>
      <c r="L246" s="21">
        <v>21000</v>
      </c>
      <c r="M246" s="21">
        <f t="shared" si="8"/>
        <v>1262520</v>
      </c>
      <c r="N246" s="9">
        <f t="shared" si="7"/>
        <v>27827.1985893762</v>
      </c>
    </row>
    <row r="247" spans="1:14">
      <c r="A247" s="9">
        <v>245</v>
      </c>
      <c r="B247" s="10">
        <v>17</v>
      </c>
      <c r="C247" s="10">
        <v>1</v>
      </c>
      <c r="D247" s="10">
        <v>1</v>
      </c>
      <c r="E247" s="10">
        <v>602</v>
      </c>
      <c r="F247" s="11" t="s">
        <v>1079</v>
      </c>
      <c r="G247" s="10" t="s">
        <v>109</v>
      </c>
      <c r="H247" s="12" t="s">
        <v>1063</v>
      </c>
      <c r="I247" s="24" t="s">
        <v>90</v>
      </c>
      <c r="J247" s="22">
        <v>60.34</v>
      </c>
      <c r="K247" s="23">
        <v>45.53</v>
      </c>
      <c r="L247" s="21">
        <v>21000</v>
      </c>
      <c r="M247" s="21">
        <f t="shared" si="8"/>
        <v>1267140</v>
      </c>
      <c r="N247" s="9">
        <f t="shared" si="7"/>
        <v>27830.880737975</v>
      </c>
    </row>
    <row r="248" spans="1:14">
      <c r="A248" s="9">
        <v>246</v>
      </c>
      <c r="B248" s="10">
        <v>17</v>
      </c>
      <c r="C248" s="10">
        <v>1</v>
      </c>
      <c r="D248" s="10">
        <v>2</v>
      </c>
      <c r="E248" s="10">
        <v>202</v>
      </c>
      <c r="F248" s="11" t="s">
        <v>1095</v>
      </c>
      <c r="G248" s="10" t="s">
        <v>109</v>
      </c>
      <c r="H248" s="12" t="s">
        <v>1075</v>
      </c>
      <c r="I248" s="21" t="s">
        <v>95</v>
      </c>
      <c r="J248" s="22">
        <v>62.05</v>
      </c>
      <c r="K248" s="23">
        <v>47.42</v>
      </c>
      <c r="L248" s="21">
        <v>21000</v>
      </c>
      <c r="M248" s="21">
        <f t="shared" si="8"/>
        <v>1303050</v>
      </c>
      <c r="N248" s="9">
        <f t="shared" si="7"/>
        <v>27478.9118515394</v>
      </c>
    </row>
    <row r="249" spans="1:14">
      <c r="A249" s="9">
        <v>247</v>
      </c>
      <c r="B249" s="10">
        <v>17</v>
      </c>
      <c r="C249" s="10">
        <v>1</v>
      </c>
      <c r="D249" s="10">
        <v>2</v>
      </c>
      <c r="E249" s="10">
        <v>203</v>
      </c>
      <c r="F249" s="11" t="s">
        <v>1095</v>
      </c>
      <c r="G249" s="10" t="s">
        <v>109</v>
      </c>
      <c r="H249" s="12" t="s">
        <v>1076</v>
      </c>
      <c r="I249" s="21" t="s">
        <v>95</v>
      </c>
      <c r="J249" s="22">
        <v>59.37</v>
      </c>
      <c r="K249" s="23">
        <v>45.37</v>
      </c>
      <c r="L249" s="21">
        <v>21000</v>
      </c>
      <c r="M249" s="21">
        <f t="shared" si="8"/>
        <v>1246770</v>
      </c>
      <c r="N249" s="9">
        <f t="shared" si="7"/>
        <v>27480.052898391</v>
      </c>
    </row>
    <row r="250" spans="1:14">
      <c r="A250" s="9">
        <v>248</v>
      </c>
      <c r="B250" s="10">
        <v>17</v>
      </c>
      <c r="C250" s="10">
        <v>1</v>
      </c>
      <c r="D250" s="10">
        <v>2</v>
      </c>
      <c r="E250" s="10">
        <v>302</v>
      </c>
      <c r="F250" s="11" t="s">
        <v>1096</v>
      </c>
      <c r="G250" s="10" t="s">
        <v>109</v>
      </c>
      <c r="H250" s="12" t="s">
        <v>1075</v>
      </c>
      <c r="I250" s="21" t="s">
        <v>95</v>
      </c>
      <c r="J250" s="22">
        <v>62.05</v>
      </c>
      <c r="K250" s="23">
        <v>47.42</v>
      </c>
      <c r="L250" s="21">
        <v>21000</v>
      </c>
      <c r="M250" s="21">
        <f t="shared" si="8"/>
        <v>1303050</v>
      </c>
      <c r="N250" s="9">
        <f t="shared" si="7"/>
        <v>27478.9118515394</v>
      </c>
    </row>
    <row r="251" spans="1:14">
      <c r="A251" s="9">
        <v>249</v>
      </c>
      <c r="B251" s="10">
        <v>17</v>
      </c>
      <c r="C251" s="10">
        <v>1</v>
      </c>
      <c r="D251" s="10">
        <v>2</v>
      </c>
      <c r="E251" s="10">
        <v>303</v>
      </c>
      <c r="F251" s="11" t="s">
        <v>1096</v>
      </c>
      <c r="G251" s="10" t="s">
        <v>109</v>
      </c>
      <c r="H251" s="12" t="s">
        <v>1076</v>
      </c>
      <c r="I251" s="21" t="s">
        <v>95</v>
      </c>
      <c r="J251" s="22">
        <v>59.37</v>
      </c>
      <c r="K251" s="23">
        <v>45.37</v>
      </c>
      <c r="L251" s="21">
        <v>21000</v>
      </c>
      <c r="M251" s="21">
        <f t="shared" si="8"/>
        <v>1246770</v>
      </c>
      <c r="N251" s="9">
        <f t="shared" si="7"/>
        <v>27480.052898391</v>
      </c>
    </row>
    <row r="252" spans="1:14">
      <c r="A252" s="9">
        <v>250</v>
      </c>
      <c r="B252" s="10">
        <v>17</v>
      </c>
      <c r="C252" s="10">
        <v>1</v>
      </c>
      <c r="D252" s="10">
        <v>2</v>
      </c>
      <c r="E252" s="10">
        <v>402</v>
      </c>
      <c r="F252" s="11" t="s">
        <v>1097</v>
      </c>
      <c r="G252" s="10" t="s">
        <v>109</v>
      </c>
      <c r="H252" s="12" t="s">
        <v>1075</v>
      </c>
      <c r="I252" s="21" t="s">
        <v>95</v>
      </c>
      <c r="J252" s="22">
        <v>59.44</v>
      </c>
      <c r="K252" s="23">
        <v>45.42</v>
      </c>
      <c r="L252" s="21">
        <v>21000</v>
      </c>
      <c r="M252" s="21">
        <f t="shared" si="8"/>
        <v>1248240</v>
      </c>
      <c r="N252" s="9">
        <f t="shared" si="7"/>
        <v>27482.1664464993</v>
      </c>
    </row>
    <row r="253" spans="1:14">
      <c r="A253" s="9">
        <v>251</v>
      </c>
      <c r="B253" s="10">
        <v>17</v>
      </c>
      <c r="C253" s="10">
        <v>1</v>
      </c>
      <c r="D253" s="10">
        <v>2</v>
      </c>
      <c r="E253" s="10">
        <v>403</v>
      </c>
      <c r="F253" s="11" t="s">
        <v>1097</v>
      </c>
      <c r="G253" s="10" t="s">
        <v>109</v>
      </c>
      <c r="H253" s="12" t="s">
        <v>1076</v>
      </c>
      <c r="I253" s="21" t="s">
        <v>95</v>
      </c>
      <c r="J253" s="22">
        <v>59.44</v>
      </c>
      <c r="K253" s="23">
        <v>45.42</v>
      </c>
      <c r="L253" s="21">
        <v>21000</v>
      </c>
      <c r="M253" s="21">
        <f t="shared" si="8"/>
        <v>1248240</v>
      </c>
      <c r="N253" s="9">
        <f t="shared" ref="N253:N316" si="9">M253/K253</f>
        <v>27482.1664464993</v>
      </c>
    </row>
    <row r="254" spans="1:14">
      <c r="A254" s="9">
        <v>252</v>
      </c>
      <c r="B254" s="10">
        <v>17</v>
      </c>
      <c r="C254" s="10">
        <v>1</v>
      </c>
      <c r="D254" s="10">
        <v>2</v>
      </c>
      <c r="E254" s="10">
        <v>502</v>
      </c>
      <c r="F254" s="11" t="s">
        <v>1098</v>
      </c>
      <c r="G254" s="10" t="s">
        <v>109</v>
      </c>
      <c r="H254" s="12" t="s">
        <v>1075</v>
      </c>
      <c r="I254" s="21" t="s">
        <v>95</v>
      </c>
      <c r="J254" s="22">
        <v>59.44</v>
      </c>
      <c r="K254" s="23">
        <v>45.42</v>
      </c>
      <c r="L254" s="21">
        <v>21000</v>
      </c>
      <c r="M254" s="21">
        <f t="shared" si="8"/>
        <v>1248240</v>
      </c>
      <c r="N254" s="9">
        <f t="shared" si="9"/>
        <v>27482.1664464993</v>
      </c>
    </row>
    <row r="255" spans="1:14">
      <c r="A255" s="9">
        <v>253</v>
      </c>
      <c r="B255" s="10">
        <v>17</v>
      </c>
      <c r="C255" s="10">
        <v>1</v>
      </c>
      <c r="D255" s="10">
        <v>2</v>
      </c>
      <c r="E255" s="10">
        <v>503</v>
      </c>
      <c r="F255" s="11" t="s">
        <v>1098</v>
      </c>
      <c r="G255" s="10" t="s">
        <v>109</v>
      </c>
      <c r="H255" s="12" t="s">
        <v>1076</v>
      </c>
      <c r="I255" s="21" t="s">
        <v>95</v>
      </c>
      <c r="J255" s="22">
        <v>59.44</v>
      </c>
      <c r="K255" s="23">
        <v>45.42</v>
      </c>
      <c r="L255" s="21">
        <v>21000</v>
      </c>
      <c r="M255" s="21">
        <f t="shared" si="8"/>
        <v>1248240</v>
      </c>
      <c r="N255" s="9">
        <f t="shared" si="9"/>
        <v>27482.1664464993</v>
      </c>
    </row>
    <row r="256" spans="1:14">
      <c r="A256" s="9">
        <v>254</v>
      </c>
      <c r="B256" s="10">
        <v>17</v>
      </c>
      <c r="C256" s="10">
        <v>1</v>
      </c>
      <c r="D256" s="10">
        <v>2</v>
      </c>
      <c r="E256" s="10">
        <v>602</v>
      </c>
      <c r="F256" s="11" t="s">
        <v>1099</v>
      </c>
      <c r="G256" s="10" t="s">
        <v>109</v>
      </c>
      <c r="H256" s="12" t="s">
        <v>1075</v>
      </c>
      <c r="I256" s="21" t="s">
        <v>95</v>
      </c>
      <c r="J256" s="22">
        <v>59.44</v>
      </c>
      <c r="K256" s="23">
        <v>45.42</v>
      </c>
      <c r="L256" s="21">
        <v>21000</v>
      </c>
      <c r="M256" s="21">
        <f t="shared" si="8"/>
        <v>1248240</v>
      </c>
      <c r="N256" s="9">
        <f t="shared" si="9"/>
        <v>27482.1664464993</v>
      </c>
    </row>
    <row r="257" spans="1:14">
      <c r="A257" s="9">
        <v>255</v>
      </c>
      <c r="B257" s="10">
        <v>17</v>
      </c>
      <c r="C257" s="10">
        <v>1</v>
      </c>
      <c r="D257" s="10">
        <v>2</v>
      </c>
      <c r="E257" s="10">
        <v>603</v>
      </c>
      <c r="F257" s="11" t="s">
        <v>1099</v>
      </c>
      <c r="G257" s="10" t="s">
        <v>109</v>
      </c>
      <c r="H257" s="12" t="s">
        <v>1076</v>
      </c>
      <c r="I257" s="21" t="s">
        <v>95</v>
      </c>
      <c r="J257" s="22">
        <v>59.44</v>
      </c>
      <c r="K257" s="23">
        <v>45.42</v>
      </c>
      <c r="L257" s="21">
        <v>21000</v>
      </c>
      <c r="M257" s="21">
        <f t="shared" si="8"/>
        <v>1248240</v>
      </c>
      <c r="N257" s="9">
        <f t="shared" si="9"/>
        <v>27482.1664464993</v>
      </c>
    </row>
    <row r="258" spans="1:14">
      <c r="A258" s="9">
        <v>256</v>
      </c>
      <c r="B258" s="10">
        <v>17</v>
      </c>
      <c r="C258" s="10">
        <v>1</v>
      </c>
      <c r="D258" s="10">
        <v>2</v>
      </c>
      <c r="E258" s="10">
        <v>702</v>
      </c>
      <c r="F258" s="11" t="s">
        <v>1100</v>
      </c>
      <c r="G258" s="10" t="s">
        <v>109</v>
      </c>
      <c r="H258" s="12" t="s">
        <v>1075</v>
      </c>
      <c r="I258" s="21" t="s">
        <v>95</v>
      </c>
      <c r="J258" s="22">
        <v>59.44</v>
      </c>
      <c r="K258" s="23">
        <v>45.42</v>
      </c>
      <c r="L258" s="21">
        <v>21000</v>
      </c>
      <c r="M258" s="21">
        <f t="shared" si="8"/>
        <v>1248240</v>
      </c>
      <c r="N258" s="9">
        <f t="shared" si="9"/>
        <v>27482.1664464993</v>
      </c>
    </row>
    <row r="259" spans="1:14">
      <c r="A259" s="9">
        <v>257</v>
      </c>
      <c r="B259" s="10">
        <v>17</v>
      </c>
      <c r="C259" s="10">
        <v>1</v>
      </c>
      <c r="D259" s="10">
        <v>2</v>
      </c>
      <c r="E259" s="10">
        <v>703</v>
      </c>
      <c r="F259" s="11" t="s">
        <v>1100</v>
      </c>
      <c r="G259" s="10" t="s">
        <v>109</v>
      </c>
      <c r="H259" s="12" t="s">
        <v>1076</v>
      </c>
      <c r="I259" s="21" t="s">
        <v>95</v>
      </c>
      <c r="J259" s="22">
        <v>59.44</v>
      </c>
      <c r="K259" s="23">
        <v>45.42</v>
      </c>
      <c r="L259" s="21">
        <v>21000</v>
      </c>
      <c r="M259" s="21">
        <f t="shared" si="8"/>
        <v>1248240</v>
      </c>
      <c r="N259" s="9">
        <f t="shared" si="9"/>
        <v>27482.1664464993</v>
      </c>
    </row>
    <row r="260" spans="1:14">
      <c r="A260" s="9">
        <v>258</v>
      </c>
      <c r="B260" s="10">
        <v>17</v>
      </c>
      <c r="C260" s="10">
        <v>1</v>
      </c>
      <c r="D260" s="10">
        <v>2</v>
      </c>
      <c r="E260" s="10">
        <v>802</v>
      </c>
      <c r="F260" s="11" t="s">
        <v>1101</v>
      </c>
      <c r="G260" s="10" t="s">
        <v>109</v>
      </c>
      <c r="H260" s="12" t="s">
        <v>1075</v>
      </c>
      <c r="I260" s="21" t="s">
        <v>95</v>
      </c>
      <c r="J260" s="22">
        <v>59.44</v>
      </c>
      <c r="K260" s="23">
        <v>45.42</v>
      </c>
      <c r="L260" s="21">
        <v>21000</v>
      </c>
      <c r="M260" s="21">
        <f t="shared" si="8"/>
        <v>1248240</v>
      </c>
      <c r="N260" s="9">
        <f t="shared" si="9"/>
        <v>27482.1664464993</v>
      </c>
    </row>
    <row r="261" spans="1:14">
      <c r="A261" s="9">
        <v>259</v>
      </c>
      <c r="B261" s="10">
        <v>17</v>
      </c>
      <c r="C261" s="10">
        <v>1</v>
      </c>
      <c r="D261" s="10">
        <v>2</v>
      </c>
      <c r="E261" s="10">
        <v>803</v>
      </c>
      <c r="F261" s="11" t="s">
        <v>1101</v>
      </c>
      <c r="G261" s="10" t="s">
        <v>109</v>
      </c>
      <c r="H261" s="12" t="s">
        <v>1076</v>
      </c>
      <c r="I261" s="21" t="s">
        <v>95</v>
      </c>
      <c r="J261" s="22">
        <v>59.44</v>
      </c>
      <c r="K261" s="23">
        <v>45.42</v>
      </c>
      <c r="L261" s="21">
        <v>21000</v>
      </c>
      <c r="M261" s="21">
        <f t="shared" si="8"/>
        <v>1248240</v>
      </c>
      <c r="N261" s="9">
        <f t="shared" si="9"/>
        <v>27482.1664464993</v>
      </c>
    </row>
    <row r="262" spans="1:14">
      <c r="A262" s="9">
        <v>260</v>
      </c>
      <c r="B262" s="10">
        <v>17</v>
      </c>
      <c r="C262" s="10">
        <v>1</v>
      </c>
      <c r="D262" s="10">
        <v>2</v>
      </c>
      <c r="E262" s="10">
        <v>902</v>
      </c>
      <c r="F262" s="11" t="s">
        <v>1102</v>
      </c>
      <c r="G262" s="10" t="s">
        <v>109</v>
      </c>
      <c r="H262" s="12" t="s">
        <v>1075</v>
      </c>
      <c r="I262" s="21" t="s">
        <v>95</v>
      </c>
      <c r="J262" s="22">
        <v>59.44</v>
      </c>
      <c r="K262" s="23">
        <v>45.42</v>
      </c>
      <c r="L262" s="21">
        <v>21000</v>
      </c>
      <c r="M262" s="21">
        <f t="shared" si="8"/>
        <v>1248240</v>
      </c>
      <c r="N262" s="9">
        <f t="shared" si="9"/>
        <v>27482.1664464993</v>
      </c>
    </row>
    <row r="263" spans="1:14">
      <c r="A263" s="9">
        <v>261</v>
      </c>
      <c r="B263" s="10">
        <v>17</v>
      </c>
      <c r="C263" s="10">
        <v>1</v>
      </c>
      <c r="D263" s="10">
        <v>2</v>
      </c>
      <c r="E263" s="10">
        <v>903</v>
      </c>
      <c r="F263" s="11" t="s">
        <v>1102</v>
      </c>
      <c r="G263" s="10" t="s">
        <v>109</v>
      </c>
      <c r="H263" s="12" t="s">
        <v>1076</v>
      </c>
      <c r="I263" s="21" t="s">
        <v>95</v>
      </c>
      <c r="J263" s="22">
        <v>59.44</v>
      </c>
      <c r="K263" s="23">
        <v>45.42</v>
      </c>
      <c r="L263" s="21">
        <v>21000</v>
      </c>
      <c r="M263" s="21">
        <f t="shared" si="8"/>
        <v>1248240</v>
      </c>
      <c r="N263" s="9">
        <f t="shared" si="9"/>
        <v>27482.1664464993</v>
      </c>
    </row>
    <row r="264" spans="1:14">
      <c r="A264" s="9">
        <v>262</v>
      </c>
      <c r="B264" s="10">
        <v>17</v>
      </c>
      <c r="C264" s="10">
        <v>1</v>
      </c>
      <c r="D264" s="10">
        <v>2</v>
      </c>
      <c r="E264" s="10">
        <v>904</v>
      </c>
      <c r="F264" s="11" t="s">
        <v>1102</v>
      </c>
      <c r="G264" s="10" t="s">
        <v>109</v>
      </c>
      <c r="H264" s="12" t="s">
        <v>1091</v>
      </c>
      <c r="I264" s="24" t="s">
        <v>95</v>
      </c>
      <c r="J264" s="22">
        <v>61.54</v>
      </c>
      <c r="K264" s="23">
        <v>47.03</v>
      </c>
      <c r="L264" s="21">
        <v>21000</v>
      </c>
      <c r="M264" s="21">
        <f t="shared" si="8"/>
        <v>1292340</v>
      </c>
      <c r="N264" s="9">
        <f t="shared" si="9"/>
        <v>27479.0559217521</v>
      </c>
    </row>
    <row r="265" spans="1:14">
      <c r="A265" s="9">
        <v>263</v>
      </c>
      <c r="B265" s="10">
        <v>17</v>
      </c>
      <c r="C265" s="10">
        <v>1</v>
      </c>
      <c r="D265" s="10">
        <v>2</v>
      </c>
      <c r="E265" s="10">
        <v>1002</v>
      </c>
      <c r="F265" s="11" t="s">
        <v>1103</v>
      </c>
      <c r="G265" s="10" t="s">
        <v>109</v>
      </c>
      <c r="H265" s="12" t="s">
        <v>1075</v>
      </c>
      <c r="I265" s="21" t="s">
        <v>95</v>
      </c>
      <c r="J265" s="22">
        <v>59.44</v>
      </c>
      <c r="K265" s="23">
        <v>45.42</v>
      </c>
      <c r="L265" s="21">
        <v>21000</v>
      </c>
      <c r="M265" s="21">
        <f t="shared" si="8"/>
        <v>1248240</v>
      </c>
      <c r="N265" s="9">
        <f t="shared" si="9"/>
        <v>27482.1664464993</v>
      </c>
    </row>
    <row r="266" spans="1:14">
      <c r="A266" s="9">
        <v>264</v>
      </c>
      <c r="B266" s="10">
        <v>17</v>
      </c>
      <c r="C266" s="10">
        <v>1</v>
      </c>
      <c r="D266" s="10">
        <v>2</v>
      </c>
      <c r="E266" s="10">
        <v>1102</v>
      </c>
      <c r="F266" s="11" t="s">
        <v>1104</v>
      </c>
      <c r="G266" s="10" t="s">
        <v>109</v>
      </c>
      <c r="H266" s="12" t="s">
        <v>1075</v>
      </c>
      <c r="I266" s="21" t="s">
        <v>95</v>
      </c>
      <c r="J266" s="22">
        <v>59.44</v>
      </c>
      <c r="K266" s="23">
        <v>45.42</v>
      </c>
      <c r="L266" s="21">
        <v>21000</v>
      </c>
      <c r="M266" s="21">
        <f t="shared" si="8"/>
        <v>1248240</v>
      </c>
      <c r="N266" s="9">
        <f t="shared" si="9"/>
        <v>27482.1664464993</v>
      </c>
    </row>
    <row r="267" spans="1:14">
      <c r="A267" s="9">
        <v>265</v>
      </c>
      <c r="B267" s="10">
        <v>17</v>
      </c>
      <c r="C267" s="10">
        <v>1</v>
      </c>
      <c r="D267" s="10">
        <v>2</v>
      </c>
      <c r="E267" s="10">
        <v>1103</v>
      </c>
      <c r="F267" s="11" t="s">
        <v>1104</v>
      </c>
      <c r="G267" s="10" t="s">
        <v>109</v>
      </c>
      <c r="H267" s="12" t="s">
        <v>1076</v>
      </c>
      <c r="I267" s="21" t="s">
        <v>95</v>
      </c>
      <c r="J267" s="22">
        <v>59.44</v>
      </c>
      <c r="K267" s="23">
        <v>45.42</v>
      </c>
      <c r="L267" s="21">
        <v>21000</v>
      </c>
      <c r="M267" s="21">
        <f t="shared" si="8"/>
        <v>1248240</v>
      </c>
      <c r="N267" s="9">
        <f t="shared" si="9"/>
        <v>27482.1664464993</v>
      </c>
    </row>
    <row r="268" spans="1:14">
      <c r="A268" s="9">
        <v>266</v>
      </c>
      <c r="B268" s="10">
        <v>17</v>
      </c>
      <c r="C268" s="10">
        <v>1</v>
      </c>
      <c r="D268" s="10">
        <v>2</v>
      </c>
      <c r="E268" s="10">
        <v>1202</v>
      </c>
      <c r="F268" s="11" t="s">
        <v>1105</v>
      </c>
      <c r="G268" s="10" t="s">
        <v>109</v>
      </c>
      <c r="H268" s="12" t="s">
        <v>1075</v>
      </c>
      <c r="I268" s="21" t="s">
        <v>95</v>
      </c>
      <c r="J268" s="22">
        <v>59.44</v>
      </c>
      <c r="K268" s="23">
        <v>45.42</v>
      </c>
      <c r="L268" s="21">
        <v>21000</v>
      </c>
      <c r="M268" s="21">
        <f t="shared" si="8"/>
        <v>1248240</v>
      </c>
      <c r="N268" s="9">
        <f t="shared" si="9"/>
        <v>27482.1664464993</v>
      </c>
    </row>
    <row r="269" spans="1:14">
      <c r="A269" s="9">
        <v>267</v>
      </c>
      <c r="B269" s="10">
        <v>17</v>
      </c>
      <c r="C269" s="10">
        <v>1</v>
      </c>
      <c r="D269" s="10">
        <v>2</v>
      </c>
      <c r="E269" s="10">
        <v>1203</v>
      </c>
      <c r="F269" s="11" t="s">
        <v>1105</v>
      </c>
      <c r="G269" s="10" t="s">
        <v>109</v>
      </c>
      <c r="H269" s="12" t="s">
        <v>1076</v>
      </c>
      <c r="I269" s="21" t="s">
        <v>95</v>
      </c>
      <c r="J269" s="22">
        <v>59.44</v>
      </c>
      <c r="K269" s="23">
        <v>45.42</v>
      </c>
      <c r="L269" s="21">
        <v>21000</v>
      </c>
      <c r="M269" s="21">
        <f t="shared" si="8"/>
        <v>1248240</v>
      </c>
      <c r="N269" s="9">
        <f t="shared" si="9"/>
        <v>27482.1664464993</v>
      </c>
    </row>
    <row r="270" spans="1:14">
      <c r="A270" s="9">
        <v>268</v>
      </c>
      <c r="B270" s="10">
        <v>17</v>
      </c>
      <c r="C270" s="10">
        <v>2</v>
      </c>
      <c r="D270" s="10">
        <v>1</v>
      </c>
      <c r="E270" s="10">
        <v>403</v>
      </c>
      <c r="F270" s="11" t="s">
        <v>1094</v>
      </c>
      <c r="G270" s="10" t="s">
        <v>109</v>
      </c>
      <c r="H270" s="12" t="s">
        <v>1067</v>
      </c>
      <c r="I270" s="24" t="s">
        <v>90</v>
      </c>
      <c r="J270" s="22">
        <v>58.82</v>
      </c>
      <c r="K270" s="23">
        <v>45.37</v>
      </c>
      <c r="L270" s="21">
        <v>21000</v>
      </c>
      <c r="M270" s="21">
        <f t="shared" si="8"/>
        <v>1235220</v>
      </c>
      <c r="N270" s="9">
        <f t="shared" si="9"/>
        <v>27225.4793916685</v>
      </c>
    </row>
    <row r="271" spans="1:14">
      <c r="A271" s="9">
        <v>269</v>
      </c>
      <c r="B271" s="10">
        <v>17</v>
      </c>
      <c r="C271" s="10">
        <v>2</v>
      </c>
      <c r="D271" s="10">
        <v>1</v>
      </c>
      <c r="E271" s="10">
        <v>1804</v>
      </c>
      <c r="F271" s="11" t="s">
        <v>1106</v>
      </c>
      <c r="G271" s="10" t="s">
        <v>109</v>
      </c>
      <c r="H271" s="12" t="s">
        <v>1063</v>
      </c>
      <c r="I271" s="24" t="s">
        <v>90</v>
      </c>
      <c r="J271" s="22">
        <v>59.03</v>
      </c>
      <c r="K271" s="23">
        <v>45.53</v>
      </c>
      <c r="L271" s="21">
        <v>21000</v>
      </c>
      <c r="M271" s="21">
        <f t="shared" ref="M271:M304" si="10">L271*J271</f>
        <v>1239630</v>
      </c>
      <c r="N271" s="9">
        <f t="shared" si="9"/>
        <v>27226.6637381946</v>
      </c>
    </row>
    <row r="272" spans="1:14">
      <c r="A272" s="9">
        <v>270</v>
      </c>
      <c r="B272" s="10">
        <v>17</v>
      </c>
      <c r="C272" s="10">
        <v>2</v>
      </c>
      <c r="D272" s="10">
        <v>1</v>
      </c>
      <c r="E272" s="10">
        <v>1806</v>
      </c>
      <c r="F272" s="11" t="s">
        <v>1106</v>
      </c>
      <c r="G272" s="10" t="s">
        <v>109</v>
      </c>
      <c r="H272" s="12" t="s">
        <v>1063</v>
      </c>
      <c r="I272" s="24" t="s">
        <v>90</v>
      </c>
      <c r="J272" s="22">
        <v>58.79</v>
      </c>
      <c r="K272" s="23">
        <v>45.35</v>
      </c>
      <c r="L272" s="21">
        <v>21000</v>
      </c>
      <c r="M272" s="21">
        <f t="shared" si="10"/>
        <v>1234590</v>
      </c>
      <c r="N272" s="9">
        <f t="shared" si="9"/>
        <v>27223.5942668137</v>
      </c>
    </row>
    <row r="273" spans="1:14">
      <c r="A273" s="9">
        <v>271</v>
      </c>
      <c r="B273" s="10">
        <v>17</v>
      </c>
      <c r="C273" s="10">
        <v>2</v>
      </c>
      <c r="D273" s="10">
        <v>1</v>
      </c>
      <c r="E273" s="10">
        <v>1906</v>
      </c>
      <c r="F273" s="11" t="s">
        <v>1107</v>
      </c>
      <c r="G273" s="10" t="s">
        <v>109</v>
      </c>
      <c r="H273" s="12" t="s">
        <v>1063</v>
      </c>
      <c r="I273" s="24" t="s">
        <v>90</v>
      </c>
      <c r="J273" s="22">
        <v>58.79</v>
      </c>
      <c r="K273" s="23">
        <v>45.35</v>
      </c>
      <c r="L273" s="21">
        <v>21000</v>
      </c>
      <c r="M273" s="21">
        <f t="shared" si="10"/>
        <v>1234590</v>
      </c>
      <c r="N273" s="9">
        <f t="shared" si="9"/>
        <v>27223.5942668137</v>
      </c>
    </row>
    <row r="274" spans="1:14">
      <c r="A274" s="9">
        <v>272</v>
      </c>
      <c r="B274" s="10">
        <v>17</v>
      </c>
      <c r="C274" s="10">
        <v>2</v>
      </c>
      <c r="D274" s="10">
        <v>1</v>
      </c>
      <c r="E274" s="10">
        <v>2002</v>
      </c>
      <c r="F274" s="11" t="s">
        <v>1081</v>
      </c>
      <c r="G274" s="10" t="s">
        <v>109</v>
      </c>
      <c r="H274" s="12" t="s">
        <v>1063</v>
      </c>
      <c r="I274" s="24" t="s">
        <v>90</v>
      </c>
      <c r="J274" s="22">
        <v>59.03</v>
      </c>
      <c r="K274" s="23">
        <v>45.53</v>
      </c>
      <c r="L274" s="21">
        <v>21000</v>
      </c>
      <c r="M274" s="21">
        <f t="shared" si="10"/>
        <v>1239630</v>
      </c>
      <c r="N274" s="9">
        <f t="shared" si="9"/>
        <v>27226.6637381946</v>
      </c>
    </row>
    <row r="275" spans="1:14">
      <c r="A275" s="9">
        <v>273</v>
      </c>
      <c r="B275" s="10">
        <v>17</v>
      </c>
      <c r="C275" s="10">
        <v>2</v>
      </c>
      <c r="D275" s="10">
        <v>2</v>
      </c>
      <c r="E275" s="10">
        <v>102</v>
      </c>
      <c r="F275" s="11" t="s">
        <v>1108</v>
      </c>
      <c r="G275" s="10" t="s">
        <v>109</v>
      </c>
      <c r="H275" s="12" t="s">
        <v>1075</v>
      </c>
      <c r="I275" s="21" t="s">
        <v>95</v>
      </c>
      <c r="J275" s="22">
        <v>58.4</v>
      </c>
      <c r="K275" s="23">
        <v>45.37</v>
      </c>
      <c r="L275" s="21">
        <v>21000</v>
      </c>
      <c r="M275" s="21">
        <f t="shared" si="10"/>
        <v>1226400</v>
      </c>
      <c r="N275" s="9">
        <f t="shared" si="9"/>
        <v>27031.0778047168</v>
      </c>
    </row>
    <row r="276" spans="1:14">
      <c r="A276" s="9">
        <v>274</v>
      </c>
      <c r="B276" s="10">
        <v>17</v>
      </c>
      <c r="C276" s="10">
        <v>2</v>
      </c>
      <c r="D276" s="10">
        <v>2</v>
      </c>
      <c r="E276" s="10">
        <v>103</v>
      </c>
      <c r="F276" s="11" t="s">
        <v>1108</v>
      </c>
      <c r="G276" s="10" t="s">
        <v>109</v>
      </c>
      <c r="H276" s="12" t="s">
        <v>1076</v>
      </c>
      <c r="I276" s="21" t="s">
        <v>95</v>
      </c>
      <c r="J276" s="22">
        <v>58.4</v>
      </c>
      <c r="K276" s="23">
        <v>45.37</v>
      </c>
      <c r="L276" s="21">
        <v>21000</v>
      </c>
      <c r="M276" s="21">
        <f t="shared" si="10"/>
        <v>1226400</v>
      </c>
      <c r="N276" s="9">
        <f t="shared" si="9"/>
        <v>27031.0778047168</v>
      </c>
    </row>
    <row r="277" spans="1:14">
      <c r="A277" s="9">
        <v>275</v>
      </c>
      <c r="B277" s="10">
        <v>17</v>
      </c>
      <c r="C277" s="10">
        <v>2</v>
      </c>
      <c r="D277" s="10">
        <v>2</v>
      </c>
      <c r="E277" s="10">
        <v>202</v>
      </c>
      <c r="F277" s="11" t="s">
        <v>1109</v>
      </c>
      <c r="G277" s="10" t="s">
        <v>109</v>
      </c>
      <c r="H277" s="12" t="s">
        <v>1075</v>
      </c>
      <c r="I277" s="21" t="s">
        <v>95</v>
      </c>
      <c r="J277" s="22">
        <v>58.4</v>
      </c>
      <c r="K277" s="23">
        <v>45.37</v>
      </c>
      <c r="L277" s="21">
        <v>21000</v>
      </c>
      <c r="M277" s="21">
        <f t="shared" si="10"/>
        <v>1226400</v>
      </c>
      <c r="N277" s="9">
        <f t="shared" si="9"/>
        <v>27031.0778047168</v>
      </c>
    </row>
    <row r="278" spans="1:14">
      <c r="A278" s="9">
        <v>276</v>
      </c>
      <c r="B278" s="10">
        <v>17</v>
      </c>
      <c r="C278" s="10">
        <v>2</v>
      </c>
      <c r="D278" s="10">
        <v>2</v>
      </c>
      <c r="E278" s="10">
        <v>203</v>
      </c>
      <c r="F278" s="11" t="s">
        <v>1109</v>
      </c>
      <c r="G278" s="10" t="s">
        <v>109</v>
      </c>
      <c r="H278" s="12" t="s">
        <v>1076</v>
      </c>
      <c r="I278" s="21" t="s">
        <v>95</v>
      </c>
      <c r="J278" s="22">
        <v>58.4</v>
      </c>
      <c r="K278" s="23">
        <v>45.37</v>
      </c>
      <c r="L278" s="21">
        <v>21000</v>
      </c>
      <c r="M278" s="21">
        <f t="shared" si="10"/>
        <v>1226400</v>
      </c>
      <c r="N278" s="9">
        <f t="shared" si="9"/>
        <v>27031.0778047168</v>
      </c>
    </row>
    <row r="279" spans="1:14">
      <c r="A279" s="9">
        <v>277</v>
      </c>
      <c r="B279" s="10">
        <v>17</v>
      </c>
      <c r="C279" s="10">
        <v>2</v>
      </c>
      <c r="D279" s="10">
        <v>2</v>
      </c>
      <c r="E279" s="10">
        <v>302</v>
      </c>
      <c r="F279" s="11" t="s">
        <v>1082</v>
      </c>
      <c r="G279" s="10" t="s">
        <v>109</v>
      </c>
      <c r="H279" s="12" t="s">
        <v>1075</v>
      </c>
      <c r="I279" s="21" t="s">
        <v>95</v>
      </c>
      <c r="J279" s="22">
        <v>58.4</v>
      </c>
      <c r="K279" s="23">
        <v>45.37</v>
      </c>
      <c r="L279" s="21">
        <v>21000</v>
      </c>
      <c r="M279" s="21">
        <f t="shared" si="10"/>
        <v>1226400</v>
      </c>
      <c r="N279" s="9">
        <f t="shared" si="9"/>
        <v>27031.0778047168</v>
      </c>
    </row>
    <row r="280" spans="1:14">
      <c r="A280" s="9">
        <v>278</v>
      </c>
      <c r="B280" s="10">
        <v>17</v>
      </c>
      <c r="C280" s="10">
        <v>2</v>
      </c>
      <c r="D280" s="10">
        <v>2</v>
      </c>
      <c r="E280" s="10">
        <v>303</v>
      </c>
      <c r="F280" s="11" t="s">
        <v>1082</v>
      </c>
      <c r="G280" s="10" t="s">
        <v>109</v>
      </c>
      <c r="H280" s="12" t="s">
        <v>1076</v>
      </c>
      <c r="I280" s="21" t="s">
        <v>95</v>
      </c>
      <c r="J280" s="22">
        <v>58.4</v>
      </c>
      <c r="K280" s="23">
        <v>45.37</v>
      </c>
      <c r="L280" s="21">
        <v>21000</v>
      </c>
      <c r="M280" s="21">
        <f t="shared" si="10"/>
        <v>1226400</v>
      </c>
      <c r="N280" s="9">
        <f t="shared" si="9"/>
        <v>27031.0778047168</v>
      </c>
    </row>
    <row r="281" spans="1:14">
      <c r="A281" s="9">
        <v>279</v>
      </c>
      <c r="B281" s="10">
        <v>17</v>
      </c>
      <c r="C281" s="10">
        <v>2</v>
      </c>
      <c r="D281" s="10">
        <v>2</v>
      </c>
      <c r="E281" s="10">
        <v>402</v>
      </c>
      <c r="F281" s="11" t="s">
        <v>1083</v>
      </c>
      <c r="G281" s="10" t="s">
        <v>109</v>
      </c>
      <c r="H281" s="12" t="s">
        <v>1075</v>
      </c>
      <c r="I281" s="21" t="s">
        <v>95</v>
      </c>
      <c r="J281" s="22">
        <v>58.47</v>
      </c>
      <c r="K281" s="23">
        <v>45.42</v>
      </c>
      <c r="L281" s="21">
        <v>21000</v>
      </c>
      <c r="M281" s="21">
        <f t="shared" si="10"/>
        <v>1227870</v>
      </c>
      <c r="N281" s="9">
        <f t="shared" si="9"/>
        <v>27033.6856010568</v>
      </c>
    </row>
    <row r="282" spans="1:14">
      <c r="A282" s="9">
        <v>280</v>
      </c>
      <c r="B282" s="10">
        <v>17</v>
      </c>
      <c r="C282" s="10">
        <v>2</v>
      </c>
      <c r="D282" s="10">
        <v>2</v>
      </c>
      <c r="E282" s="10">
        <v>403</v>
      </c>
      <c r="F282" s="11" t="s">
        <v>1083</v>
      </c>
      <c r="G282" s="10" t="s">
        <v>109</v>
      </c>
      <c r="H282" s="12" t="s">
        <v>1076</v>
      </c>
      <c r="I282" s="21" t="s">
        <v>95</v>
      </c>
      <c r="J282" s="22">
        <v>58.47</v>
      </c>
      <c r="K282" s="23">
        <v>45.42</v>
      </c>
      <c r="L282" s="21">
        <v>21000</v>
      </c>
      <c r="M282" s="21">
        <f t="shared" si="10"/>
        <v>1227870</v>
      </c>
      <c r="N282" s="9">
        <f t="shared" si="9"/>
        <v>27033.6856010568</v>
      </c>
    </row>
    <row r="283" spans="1:14">
      <c r="A283" s="9">
        <v>281</v>
      </c>
      <c r="B283" s="10">
        <v>17</v>
      </c>
      <c r="C283" s="10">
        <v>2</v>
      </c>
      <c r="D283" s="10">
        <v>2</v>
      </c>
      <c r="E283" s="10">
        <v>502</v>
      </c>
      <c r="F283" s="11" t="s">
        <v>1084</v>
      </c>
      <c r="G283" s="10" t="s">
        <v>109</v>
      </c>
      <c r="H283" s="12" t="s">
        <v>1075</v>
      </c>
      <c r="I283" s="21" t="s">
        <v>95</v>
      </c>
      <c r="J283" s="22">
        <v>58.47</v>
      </c>
      <c r="K283" s="23">
        <v>45.42</v>
      </c>
      <c r="L283" s="21">
        <v>21000</v>
      </c>
      <c r="M283" s="21">
        <f t="shared" si="10"/>
        <v>1227870</v>
      </c>
      <c r="N283" s="9">
        <f t="shared" si="9"/>
        <v>27033.6856010568</v>
      </c>
    </row>
    <row r="284" spans="1:14">
      <c r="A284" s="9">
        <v>282</v>
      </c>
      <c r="B284" s="10">
        <v>17</v>
      </c>
      <c r="C284" s="10">
        <v>2</v>
      </c>
      <c r="D284" s="10">
        <v>2</v>
      </c>
      <c r="E284" s="10">
        <v>503</v>
      </c>
      <c r="F284" s="11" t="s">
        <v>1084</v>
      </c>
      <c r="G284" s="10" t="s">
        <v>109</v>
      </c>
      <c r="H284" s="12" t="s">
        <v>1076</v>
      </c>
      <c r="I284" s="21" t="s">
        <v>95</v>
      </c>
      <c r="J284" s="22">
        <v>58.47</v>
      </c>
      <c r="K284" s="23">
        <v>45.42</v>
      </c>
      <c r="L284" s="21">
        <v>21000</v>
      </c>
      <c r="M284" s="21">
        <f t="shared" si="10"/>
        <v>1227870</v>
      </c>
      <c r="N284" s="9">
        <f t="shared" si="9"/>
        <v>27033.6856010568</v>
      </c>
    </row>
    <row r="285" spans="1:14">
      <c r="A285" s="9">
        <v>283</v>
      </c>
      <c r="B285" s="10">
        <v>17</v>
      </c>
      <c r="C285" s="10">
        <v>2</v>
      </c>
      <c r="D285" s="10">
        <v>2</v>
      </c>
      <c r="E285" s="10">
        <v>602</v>
      </c>
      <c r="F285" s="11" t="s">
        <v>1085</v>
      </c>
      <c r="G285" s="10" t="s">
        <v>109</v>
      </c>
      <c r="H285" s="12" t="s">
        <v>1075</v>
      </c>
      <c r="I285" s="21" t="s">
        <v>95</v>
      </c>
      <c r="J285" s="22">
        <v>58.47</v>
      </c>
      <c r="K285" s="23">
        <v>45.42</v>
      </c>
      <c r="L285" s="21">
        <v>21000</v>
      </c>
      <c r="M285" s="21">
        <f t="shared" si="10"/>
        <v>1227870</v>
      </c>
      <c r="N285" s="9">
        <f t="shared" si="9"/>
        <v>27033.6856010568</v>
      </c>
    </row>
    <row r="286" spans="1:14">
      <c r="A286" s="9">
        <v>284</v>
      </c>
      <c r="B286" s="10">
        <v>17</v>
      </c>
      <c r="C286" s="10">
        <v>2</v>
      </c>
      <c r="D286" s="10">
        <v>2</v>
      </c>
      <c r="E286" s="10">
        <v>603</v>
      </c>
      <c r="F286" s="11" t="s">
        <v>1085</v>
      </c>
      <c r="G286" s="10" t="s">
        <v>109</v>
      </c>
      <c r="H286" s="12" t="s">
        <v>1076</v>
      </c>
      <c r="I286" s="21" t="s">
        <v>95</v>
      </c>
      <c r="J286" s="22">
        <v>58.47</v>
      </c>
      <c r="K286" s="23">
        <v>45.42</v>
      </c>
      <c r="L286" s="21">
        <v>21000</v>
      </c>
      <c r="M286" s="21">
        <f t="shared" si="10"/>
        <v>1227870</v>
      </c>
      <c r="N286" s="9">
        <f t="shared" si="9"/>
        <v>27033.6856010568</v>
      </c>
    </row>
    <row r="287" spans="1:14">
      <c r="A287" s="9">
        <v>285</v>
      </c>
      <c r="B287" s="10">
        <v>17</v>
      </c>
      <c r="C287" s="10">
        <v>2</v>
      </c>
      <c r="D287" s="10">
        <v>2</v>
      </c>
      <c r="E287" s="10">
        <v>702</v>
      </c>
      <c r="F287" s="11" t="s">
        <v>1086</v>
      </c>
      <c r="G287" s="10" t="s">
        <v>109</v>
      </c>
      <c r="H287" s="12" t="s">
        <v>1075</v>
      </c>
      <c r="I287" s="21" t="s">
        <v>95</v>
      </c>
      <c r="J287" s="22">
        <v>58.47</v>
      </c>
      <c r="K287" s="23">
        <v>45.42</v>
      </c>
      <c r="L287" s="21">
        <v>21000</v>
      </c>
      <c r="M287" s="21">
        <f t="shared" si="10"/>
        <v>1227870</v>
      </c>
      <c r="N287" s="9">
        <f t="shared" si="9"/>
        <v>27033.6856010568</v>
      </c>
    </row>
    <row r="288" spans="1:14">
      <c r="A288" s="9">
        <v>286</v>
      </c>
      <c r="B288" s="10">
        <v>17</v>
      </c>
      <c r="C288" s="10">
        <v>2</v>
      </c>
      <c r="D288" s="10">
        <v>2</v>
      </c>
      <c r="E288" s="10">
        <v>703</v>
      </c>
      <c r="F288" s="11" t="s">
        <v>1086</v>
      </c>
      <c r="G288" s="10" t="s">
        <v>109</v>
      </c>
      <c r="H288" s="12" t="s">
        <v>1076</v>
      </c>
      <c r="I288" s="21" t="s">
        <v>95</v>
      </c>
      <c r="J288" s="22">
        <v>58.47</v>
      </c>
      <c r="K288" s="23">
        <v>45.42</v>
      </c>
      <c r="L288" s="21">
        <v>21000</v>
      </c>
      <c r="M288" s="21">
        <f t="shared" si="10"/>
        <v>1227870</v>
      </c>
      <c r="N288" s="9">
        <f t="shared" si="9"/>
        <v>27033.6856010568</v>
      </c>
    </row>
    <row r="289" spans="1:14">
      <c r="A289" s="9">
        <v>287</v>
      </c>
      <c r="B289" s="10">
        <v>17</v>
      </c>
      <c r="C289" s="10">
        <v>2</v>
      </c>
      <c r="D289" s="10">
        <v>2</v>
      </c>
      <c r="E289" s="10">
        <v>704</v>
      </c>
      <c r="F289" s="11" t="s">
        <v>1086</v>
      </c>
      <c r="G289" s="10" t="s">
        <v>109</v>
      </c>
      <c r="H289" s="12" t="s">
        <v>1091</v>
      </c>
      <c r="I289" s="24" t="s">
        <v>95</v>
      </c>
      <c r="J289" s="22">
        <v>60.54</v>
      </c>
      <c r="K289" s="23">
        <v>47.03</v>
      </c>
      <c r="L289" s="21">
        <v>21000</v>
      </c>
      <c r="M289" s="21">
        <f t="shared" si="10"/>
        <v>1271340</v>
      </c>
      <c r="N289" s="9">
        <f t="shared" si="9"/>
        <v>27032.532426111</v>
      </c>
    </row>
    <row r="290" spans="1:14">
      <c r="A290" s="9">
        <v>288</v>
      </c>
      <c r="B290" s="10">
        <v>17</v>
      </c>
      <c r="C290" s="10">
        <v>2</v>
      </c>
      <c r="D290" s="10">
        <v>2</v>
      </c>
      <c r="E290" s="10">
        <v>802</v>
      </c>
      <c r="F290" s="11" t="s">
        <v>1087</v>
      </c>
      <c r="G290" s="10" t="s">
        <v>109</v>
      </c>
      <c r="H290" s="12" t="s">
        <v>1075</v>
      </c>
      <c r="I290" s="21" t="s">
        <v>95</v>
      </c>
      <c r="J290" s="22">
        <v>58.47</v>
      </c>
      <c r="K290" s="23">
        <v>45.42</v>
      </c>
      <c r="L290" s="21">
        <v>21000</v>
      </c>
      <c r="M290" s="21">
        <f t="shared" si="10"/>
        <v>1227870</v>
      </c>
      <c r="N290" s="9">
        <f t="shared" si="9"/>
        <v>27033.6856010568</v>
      </c>
    </row>
    <row r="291" spans="1:14">
      <c r="A291" s="9">
        <v>289</v>
      </c>
      <c r="B291" s="10">
        <v>17</v>
      </c>
      <c r="C291" s="10">
        <v>2</v>
      </c>
      <c r="D291" s="10">
        <v>2</v>
      </c>
      <c r="E291" s="10">
        <v>803</v>
      </c>
      <c r="F291" s="11" t="s">
        <v>1087</v>
      </c>
      <c r="G291" s="10" t="s">
        <v>109</v>
      </c>
      <c r="H291" s="12" t="s">
        <v>1076</v>
      </c>
      <c r="I291" s="21" t="s">
        <v>95</v>
      </c>
      <c r="J291" s="22">
        <v>58.47</v>
      </c>
      <c r="K291" s="23">
        <v>45.42</v>
      </c>
      <c r="L291" s="21">
        <v>21000</v>
      </c>
      <c r="M291" s="21">
        <f t="shared" si="10"/>
        <v>1227870</v>
      </c>
      <c r="N291" s="9">
        <f t="shared" si="9"/>
        <v>27033.6856010568</v>
      </c>
    </row>
    <row r="292" spans="1:14">
      <c r="A292" s="9">
        <v>290</v>
      </c>
      <c r="B292" s="10">
        <v>17</v>
      </c>
      <c r="C292" s="10">
        <v>2</v>
      </c>
      <c r="D292" s="10">
        <v>2</v>
      </c>
      <c r="E292" s="10">
        <v>902</v>
      </c>
      <c r="F292" s="11" t="s">
        <v>1088</v>
      </c>
      <c r="G292" s="10" t="s">
        <v>109</v>
      </c>
      <c r="H292" s="12" t="s">
        <v>1075</v>
      </c>
      <c r="I292" s="21" t="s">
        <v>95</v>
      </c>
      <c r="J292" s="22">
        <v>58.47</v>
      </c>
      <c r="K292" s="23">
        <v>45.42</v>
      </c>
      <c r="L292" s="21">
        <v>21000</v>
      </c>
      <c r="M292" s="21">
        <f t="shared" si="10"/>
        <v>1227870</v>
      </c>
      <c r="N292" s="9">
        <f t="shared" si="9"/>
        <v>27033.6856010568</v>
      </c>
    </row>
    <row r="293" spans="1:14">
      <c r="A293" s="9">
        <v>291</v>
      </c>
      <c r="B293" s="10">
        <v>17</v>
      </c>
      <c r="C293" s="10">
        <v>2</v>
      </c>
      <c r="D293" s="10">
        <v>2</v>
      </c>
      <c r="E293" s="10">
        <v>903</v>
      </c>
      <c r="F293" s="11" t="s">
        <v>1088</v>
      </c>
      <c r="G293" s="10" t="s">
        <v>109</v>
      </c>
      <c r="H293" s="12" t="s">
        <v>1076</v>
      </c>
      <c r="I293" s="21" t="s">
        <v>95</v>
      </c>
      <c r="J293" s="22">
        <v>58.47</v>
      </c>
      <c r="K293" s="23">
        <v>45.42</v>
      </c>
      <c r="L293" s="21">
        <v>21000</v>
      </c>
      <c r="M293" s="21">
        <f t="shared" si="10"/>
        <v>1227870</v>
      </c>
      <c r="N293" s="9">
        <f t="shared" si="9"/>
        <v>27033.6856010568</v>
      </c>
    </row>
    <row r="294" spans="1:14">
      <c r="A294" s="9">
        <v>292</v>
      </c>
      <c r="B294" s="10">
        <v>17</v>
      </c>
      <c r="C294" s="10">
        <v>2</v>
      </c>
      <c r="D294" s="10">
        <v>2</v>
      </c>
      <c r="E294" s="10">
        <v>1002</v>
      </c>
      <c r="F294" s="11" t="s">
        <v>1089</v>
      </c>
      <c r="G294" s="10" t="s">
        <v>109</v>
      </c>
      <c r="H294" s="12" t="s">
        <v>1075</v>
      </c>
      <c r="I294" s="21" t="s">
        <v>95</v>
      </c>
      <c r="J294" s="22">
        <v>58.47</v>
      </c>
      <c r="K294" s="23">
        <v>45.42</v>
      </c>
      <c r="L294" s="21">
        <v>21000</v>
      </c>
      <c r="M294" s="21">
        <f t="shared" si="10"/>
        <v>1227870</v>
      </c>
      <c r="N294" s="9">
        <f t="shared" si="9"/>
        <v>27033.6856010568</v>
      </c>
    </row>
    <row r="295" spans="1:14">
      <c r="A295" s="9">
        <v>293</v>
      </c>
      <c r="B295" s="10">
        <v>17</v>
      </c>
      <c r="C295" s="10">
        <v>2</v>
      </c>
      <c r="D295" s="10">
        <v>2</v>
      </c>
      <c r="E295" s="10">
        <v>1003</v>
      </c>
      <c r="F295" s="11" t="s">
        <v>1089</v>
      </c>
      <c r="G295" s="10" t="s">
        <v>109</v>
      </c>
      <c r="H295" s="12" t="s">
        <v>1076</v>
      </c>
      <c r="I295" s="21" t="s">
        <v>95</v>
      </c>
      <c r="J295" s="22">
        <v>58.47</v>
      </c>
      <c r="K295" s="23">
        <v>45.42</v>
      </c>
      <c r="L295" s="21">
        <v>21000</v>
      </c>
      <c r="M295" s="21">
        <f t="shared" si="10"/>
        <v>1227870</v>
      </c>
      <c r="N295" s="9">
        <f t="shared" si="9"/>
        <v>27033.6856010568</v>
      </c>
    </row>
    <row r="296" spans="1:14">
      <c r="A296" s="9">
        <v>294</v>
      </c>
      <c r="B296" s="10">
        <v>17</v>
      </c>
      <c r="C296" s="10">
        <v>2</v>
      </c>
      <c r="D296" s="10">
        <v>2</v>
      </c>
      <c r="E296" s="10">
        <v>1102</v>
      </c>
      <c r="F296" s="11" t="s">
        <v>1090</v>
      </c>
      <c r="G296" s="10" t="s">
        <v>109</v>
      </c>
      <c r="H296" s="12" t="s">
        <v>1075</v>
      </c>
      <c r="I296" s="21" t="s">
        <v>95</v>
      </c>
      <c r="J296" s="22">
        <v>58.47</v>
      </c>
      <c r="K296" s="23">
        <v>45.42</v>
      </c>
      <c r="L296" s="21">
        <v>21000</v>
      </c>
      <c r="M296" s="21">
        <f t="shared" si="10"/>
        <v>1227870</v>
      </c>
      <c r="N296" s="9">
        <f t="shared" si="9"/>
        <v>27033.6856010568</v>
      </c>
    </row>
    <row r="297" spans="1:14">
      <c r="A297" s="9">
        <v>295</v>
      </c>
      <c r="B297" s="10">
        <v>17</v>
      </c>
      <c r="C297" s="10">
        <v>2</v>
      </c>
      <c r="D297" s="10">
        <v>2</v>
      </c>
      <c r="E297" s="10">
        <v>1103</v>
      </c>
      <c r="F297" s="11" t="s">
        <v>1090</v>
      </c>
      <c r="G297" s="10" t="s">
        <v>109</v>
      </c>
      <c r="H297" s="12" t="s">
        <v>1076</v>
      </c>
      <c r="I297" s="21" t="s">
        <v>95</v>
      </c>
      <c r="J297" s="22">
        <v>58.47</v>
      </c>
      <c r="K297" s="23">
        <v>45.42</v>
      </c>
      <c r="L297" s="21">
        <v>21000</v>
      </c>
      <c r="M297" s="21">
        <f t="shared" si="10"/>
        <v>1227870</v>
      </c>
      <c r="N297" s="9">
        <f t="shared" si="9"/>
        <v>27033.6856010568</v>
      </c>
    </row>
    <row r="298" spans="1:14">
      <c r="A298" s="9">
        <v>296</v>
      </c>
      <c r="B298" s="10">
        <v>17</v>
      </c>
      <c r="C298" s="10">
        <v>2</v>
      </c>
      <c r="D298" s="10">
        <v>2</v>
      </c>
      <c r="E298" s="10">
        <v>1202</v>
      </c>
      <c r="F298" s="11" t="s">
        <v>1092</v>
      </c>
      <c r="G298" s="10" t="s">
        <v>109</v>
      </c>
      <c r="H298" s="12" t="s">
        <v>1075</v>
      </c>
      <c r="I298" s="21" t="s">
        <v>95</v>
      </c>
      <c r="J298" s="22">
        <v>58.47</v>
      </c>
      <c r="K298" s="23">
        <v>45.42</v>
      </c>
      <c r="L298" s="21">
        <v>21000</v>
      </c>
      <c r="M298" s="21">
        <f t="shared" si="10"/>
        <v>1227870</v>
      </c>
      <c r="N298" s="9">
        <f t="shared" si="9"/>
        <v>27033.6856010568</v>
      </c>
    </row>
    <row r="299" spans="1:14">
      <c r="A299" s="9">
        <v>297</v>
      </c>
      <c r="B299" s="10">
        <v>17</v>
      </c>
      <c r="C299" s="10">
        <v>2</v>
      </c>
      <c r="D299" s="10">
        <v>2</v>
      </c>
      <c r="E299" s="10">
        <v>1203</v>
      </c>
      <c r="F299" s="11" t="s">
        <v>1092</v>
      </c>
      <c r="G299" s="10" t="s">
        <v>109</v>
      </c>
      <c r="H299" s="12" t="s">
        <v>1076</v>
      </c>
      <c r="I299" s="21" t="s">
        <v>95</v>
      </c>
      <c r="J299" s="22">
        <v>58.47</v>
      </c>
      <c r="K299" s="23">
        <v>45.42</v>
      </c>
      <c r="L299" s="21">
        <v>21000</v>
      </c>
      <c r="M299" s="21">
        <f t="shared" si="10"/>
        <v>1227870</v>
      </c>
      <c r="N299" s="9">
        <f t="shared" si="9"/>
        <v>27033.6856010568</v>
      </c>
    </row>
    <row r="300" hidden="1" spans="1:14">
      <c r="A300" s="9">
        <v>298</v>
      </c>
      <c r="B300" s="10">
        <v>17</v>
      </c>
      <c r="C300" s="10">
        <v>2</v>
      </c>
      <c r="D300" s="10">
        <v>2</v>
      </c>
      <c r="E300" s="10">
        <v>1301</v>
      </c>
      <c r="F300" s="11" t="s">
        <v>1093</v>
      </c>
      <c r="G300" s="10" t="s">
        <v>121</v>
      </c>
      <c r="H300" s="12" t="s">
        <v>1077</v>
      </c>
      <c r="I300" s="24" t="s">
        <v>499</v>
      </c>
      <c r="J300" s="22">
        <v>76.09</v>
      </c>
      <c r="K300" s="23">
        <v>59.11</v>
      </c>
      <c r="L300" s="21">
        <v>21000</v>
      </c>
      <c r="M300" s="21">
        <f t="shared" si="10"/>
        <v>1597890</v>
      </c>
      <c r="N300" s="9">
        <f t="shared" si="9"/>
        <v>27032.4818135679</v>
      </c>
    </row>
    <row r="301" spans="1:14">
      <c r="A301" s="9">
        <v>299</v>
      </c>
      <c r="B301" s="10">
        <v>17</v>
      </c>
      <c r="C301" s="10">
        <v>2</v>
      </c>
      <c r="D301" s="10">
        <v>2</v>
      </c>
      <c r="E301" s="10">
        <v>1302</v>
      </c>
      <c r="F301" s="11" t="s">
        <v>1093</v>
      </c>
      <c r="G301" s="10" t="s">
        <v>109</v>
      </c>
      <c r="H301" s="12" t="s">
        <v>1075</v>
      </c>
      <c r="I301" s="21" t="s">
        <v>95</v>
      </c>
      <c r="J301" s="22">
        <v>58.47</v>
      </c>
      <c r="K301" s="23">
        <v>45.42</v>
      </c>
      <c r="L301" s="21">
        <v>21000</v>
      </c>
      <c r="M301" s="21">
        <f t="shared" si="10"/>
        <v>1227870</v>
      </c>
      <c r="N301" s="9">
        <f t="shared" si="9"/>
        <v>27033.6856010568</v>
      </c>
    </row>
    <row r="302" spans="1:14">
      <c r="A302" s="9">
        <v>300</v>
      </c>
      <c r="B302" s="10">
        <v>17</v>
      </c>
      <c r="C302" s="10">
        <v>2</v>
      </c>
      <c r="D302" s="10">
        <v>2</v>
      </c>
      <c r="E302" s="10">
        <v>1303</v>
      </c>
      <c r="F302" s="11" t="s">
        <v>1093</v>
      </c>
      <c r="G302" s="10" t="s">
        <v>109</v>
      </c>
      <c r="H302" s="12" t="s">
        <v>1076</v>
      </c>
      <c r="I302" s="21" t="s">
        <v>95</v>
      </c>
      <c r="J302" s="22">
        <v>58.47</v>
      </c>
      <c r="K302" s="23">
        <v>45.42</v>
      </c>
      <c r="L302" s="21">
        <v>21000</v>
      </c>
      <c r="M302" s="21">
        <f t="shared" si="10"/>
        <v>1227870</v>
      </c>
      <c r="N302" s="9">
        <f t="shared" si="9"/>
        <v>27033.6856010568</v>
      </c>
    </row>
    <row r="303" spans="1:14">
      <c r="A303" s="9">
        <v>301</v>
      </c>
      <c r="B303" s="10">
        <v>17</v>
      </c>
      <c r="C303" s="10">
        <v>3</v>
      </c>
      <c r="D303" s="10">
        <v>1</v>
      </c>
      <c r="E303" s="10">
        <v>1004</v>
      </c>
      <c r="F303" s="11" t="s">
        <v>1110</v>
      </c>
      <c r="G303" s="10" t="s">
        <v>109</v>
      </c>
      <c r="H303" s="12" t="s">
        <v>1063</v>
      </c>
      <c r="I303" s="24" t="s">
        <v>90</v>
      </c>
      <c r="J303" s="22">
        <v>59.06</v>
      </c>
      <c r="K303" s="23">
        <v>45.53</v>
      </c>
      <c r="L303" s="21">
        <v>21000</v>
      </c>
      <c r="M303" s="21">
        <f t="shared" si="10"/>
        <v>1240260</v>
      </c>
      <c r="N303" s="9">
        <f t="shared" si="9"/>
        <v>27240.5007687239</v>
      </c>
    </row>
    <row r="304" spans="1:14">
      <c r="A304" s="9">
        <v>302</v>
      </c>
      <c r="B304" s="10">
        <v>17</v>
      </c>
      <c r="C304" s="10">
        <v>3</v>
      </c>
      <c r="D304" s="10">
        <v>1</v>
      </c>
      <c r="E304" s="10">
        <v>1806</v>
      </c>
      <c r="F304" s="11" t="s">
        <v>1106</v>
      </c>
      <c r="G304" s="10" t="s">
        <v>109</v>
      </c>
      <c r="H304" s="12" t="s">
        <v>1063</v>
      </c>
      <c r="I304" s="24" t="s">
        <v>90</v>
      </c>
      <c r="J304" s="22">
        <v>58.83</v>
      </c>
      <c r="K304" s="23">
        <v>45.35</v>
      </c>
      <c r="L304" s="21">
        <v>21000</v>
      </c>
      <c r="M304" s="21">
        <f t="shared" si="10"/>
        <v>1235430</v>
      </c>
      <c r="N304" s="9">
        <f t="shared" si="9"/>
        <v>27242.1168687982</v>
      </c>
    </row>
    <row r="305" spans="1:14">
      <c r="A305" s="9">
        <v>303</v>
      </c>
      <c r="B305" s="10">
        <v>17</v>
      </c>
      <c r="C305" s="10">
        <v>3</v>
      </c>
      <c r="D305" s="10">
        <v>1</v>
      </c>
      <c r="E305" s="10">
        <v>2003</v>
      </c>
      <c r="F305" s="11" t="s">
        <v>1081</v>
      </c>
      <c r="G305" s="10" t="s">
        <v>109</v>
      </c>
      <c r="H305" s="12" t="s">
        <v>1067</v>
      </c>
      <c r="I305" s="21" t="s">
        <v>90</v>
      </c>
      <c r="J305" s="22">
        <v>59.06</v>
      </c>
      <c r="K305" s="23">
        <v>45.53</v>
      </c>
      <c r="L305" s="21">
        <v>21000</v>
      </c>
      <c r="M305" s="21">
        <f t="shared" ref="M305:M332" si="11">L305*J305</f>
        <v>1240260</v>
      </c>
      <c r="N305" s="9">
        <f t="shared" si="9"/>
        <v>27240.5007687239</v>
      </c>
    </row>
    <row r="306" spans="1:14">
      <c r="A306" s="9">
        <v>304</v>
      </c>
      <c r="B306" s="10">
        <v>17</v>
      </c>
      <c r="C306" s="10">
        <v>3</v>
      </c>
      <c r="D306" s="10">
        <v>1</v>
      </c>
      <c r="E306" s="10">
        <v>2004</v>
      </c>
      <c r="F306" s="11" t="s">
        <v>1081</v>
      </c>
      <c r="G306" s="10" t="s">
        <v>109</v>
      </c>
      <c r="H306" s="12" t="s">
        <v>1063</v>
      </c>
      <c r="I306" s="21" t="s">
        <v>90</v>
      </c>
      <c r="J306" s="22">
        <v>59.06</v>
      </c>
      <c r="K306" s="23">
        <v>45.53</v>
      </c>
      <c r="L306" s="21">
        <v>21000</v>
      </c>
      <c r="M306" s="21">
        <f t="shared" si="11"/>
        <v>1240260</v>
      </c>
      <c r="N306" s="9">
        <f t="shared" si="9"/>
        <v>27240.5007687239</v>
      </c>
    </row>
    <row r="307" spans="1:14">
      <c r="A307" s="9">
        <v>305</v>
      </c>
      <c r="B307" s="10">
        <v>17</v>
      </c>
      <c r="C307" s="10">
        <v>3</v>
      </c>
      <c r="D307" s="10">
        <v>2</v>
      </c>
      <c r="E307" s="10">
        <v>102</v>
      </c>
      <c r="F307" s="11" t="s">
        <v>1108</v>
      </c>
      <c r="G307" s="10" t="s">
        <v>109</v>
      </c>
      <c r="H307" s="12" t="s">
        <v>1075</v>
      </c>
      <c r="I307" s="21" t="s">
        <v>95</v>
      </c>
      <c r="J307" s="22">
        <v>58.47</v>
      </c>
      <c r="K307" s="23">
        <v>45.37</v>
      </c>
      <c r="L307" s="21">
        <v>21000</v>
      </c>
      <c r="M307" s="21">
        <f t="shared" si="11"/>
        <v>1227870</v>
      </c>
      <c r="N307" s="9">
        <f t="shared" si="9"/>
        <v>27063.4780692087</v>
      </c>
    </row>
    <row r="308" spans="1:14">
      <c r="A308" s="9">
        <v>306</v>
      </c>
      <c r="B308" s="10">
        <v>17</v>
      </c>
      <c r="C308" s="10">
        <v>3</v>
      </c>
      <c r="D308" s="10">
        <v>2</v>
      </c>
      <c r="E308" s="10">
        <v>103</v>
      </c>
      <c r="F308" s="11" t="s">
        <v>1108</v>
      </c>
      <c r="G308" s="10" t="s">
        <v>109</v>
      </c>
      <c r="H308" s="12" t="s">
        <v>1076</v>
      </c>
      <c r="I308" s="21" t="s">
        <v>95</v>
      </c>
      <c r="J308" s="22">
        <v>58.47</v>
      </c>
      <c r="K308" s="23">
        <v>45.37</v>
      </c>
      <c r="L308" s="21">
        <v>21000</v>
      </c>
      <c r="M308" s="21">
        <f t="shared" si="11"/>
        <v>1227870</v>
      </c>
      <c r="N308" s="9">
        <f t="shared" si="9"/>
        <v>27063.4780692087</v>
      </c>
    </row>
    <row r="309" spans="1:14">
      <c r="A309" s="9">
        <v>307</v>
      </c>
      <c r="B309" s="10">
        <v>17</v>
      </c>
      <c r="C309" s="10">
        <v>3</v>
      </c>
      <c r="D309" s="10">
        <v>2</v>
      </c>
      <c r="E309" s="10">
        <v>202</v>
      </c>
      <c r="F309" s="11" t="s">
        <v>1109</v>
      </c>
      <c r="G309" s="10" t="s">
        <v>109</v>
      </c>
      <c r="H309" s="12" t="s">
        <v>1075</v>
      </c>
      <c r="I309" s="21" t="s">
        <v>95</v>
      </c>
      <c r="J309" s="22">
        <v>58.47</v>
      </c>
      <c r="K309" s="23">
        <v>45.37</v>
      </c>
      <c r="L309" s="21">
        <v>21000</v>
      </c>
      <c r="M309" s="21">
        <f t="shared" si="11"/>
        <v>1227870</v>
      </c>
      <c r="N309" s="9">
        <f t="shared" si="9"/>
        <v>27063.4780692087</v>
      </c>
    </row>
    <row r="310" spans="1:14">
      <c r="A310" s="9">
        <v>308</v>
      </c>
      <c r="B310" s="10">
        <v>17</v>
      </c>
      <c r="C310" s="10">
        <v>3</v>
      </c>
      <c r="D310" s="10">
        <v>2</v>
      </c>
      <c r="E310" s="10">
        <v>203</v>
      </c>
      <c r="F310" s="11" t="s">
        <v>1109</v>
      </c>
      <c r="G310" s="10" t="s">
        <v>109</v>
      </c>
      <c r="H310" s="12" t="s">
        <v>1076</v>
      </c>
      <c r="I310" s="21" t="s">
        <v>95</v>
      </c>
      <c r="J310" s="22">
        <v>58.47</v>
      </c>
      <c r="K310" s="23">
        <v>45.37</v>
      </c>
      <c r="L310" s="21">
        <v>21000</v>
      </c>
      <c r="M310" s="21">
        <f t="shared" si="11"/>
        <v>1227870</v>
      </c>
      <c r="N310" s="9">
        <f t="shared" si="9"/>
        <v>27063.4780692087</v>
      </c>
    </row>
    <row r="311" spans="1:14">
      <c r="A311" s="9">
        <v>309</v>
      </c>
      <c r="B311" s="10">
        <v>17</v>
      </c>
      <c r="C311" s="10">
        <v>3</v>
      </c>
      <c r="D311" s="10">
        <v>2</v>
      </c>
      <c r="E311" s="10">
        <v>302</v>
      </c>
      <c r="F311" s="11" t="s">
        <v>1111</v>
      </c>
      <c r="G311" s="10" t="s">
        <v>109</v>
      </c>
      <c r="H311" s="12" t="s">
        <v>1075</v>
      </c>
      <c r="I311" s="21" t="s">
        <v>95</v>
      </c>
      <c r="J311" s="22">
        <v>58.47</v>
      </c>
      <c r="K311" s="23">
        <v>45.37</v>
      </c>
      <c r="L311" s="21">
        <v>21000</v>
      </c>
      <c r="M311" s="21">
        <f t="shared" si="11"/>
        <v>1227870</v>
      </c>
      <c r="N311" s="9">
        <f t="shared" si="9"/>
        <v>27063.4780692087</v>
      </c>
    </row>
    <row r="312" spans="1:14">
      <c r="A312" s="9">
        <v>310</v>
      </c>
      <c r="B312" s="10">
        <v>17</v>
      </c>
      <c r="C312" s="10">
        <v>3</v>
      </c>
      <c r="D312" s="10">
        <v>2</v>
      </c>
      <c r="E312" s="10">
        <v>303</v>
      </c>
      <c r="F312" s="11" t="s">
        <v>1082</v>
      </c>
      <c r="G312" s="10" t="s">
        <v>109</v>
      </c>
      <c r="H312" s="12" t="s">
        <v>1076</v>
      </c>
      <c r="I312" s="21" t="s">
        <v>95</v>
      </c>
      <c r="J312" s="22">
        <v>58.47</v>
      </c>
      <c r="K312" s="23">
        <v>45.37</v>
      </c>
      <c r="L312" s="21">
        <v>21000</v>
      </c>
      <c r="M312" s="21">
        <f t="shared" si="11"/>
        <v>1227870</v>
      </c>
      <c r="N312" s="9">
        <f t="shared" si="9"/>
        <v>27063.4780692087</v>
      </c>
    </row>
    <row r="313" spans="1:14">
      <c r="A313" s="9">
        <v>311</v>
      </c>
      <c r="B313" s="10">
        <v>17</v>
      </c>
      <c r="C313" s="10">
        <v>3</v>
      </c>
      <c r="D313" s="10">
        <v>2</v>
      </c>
      <c r="E313" s="10">
        <v>402</v>
      </c>
      <c r="F313" s="11" t="s">
        <v>1083</v>
      </c>
      <c r="G313" s="10" t="s">
        <v>109</v>
      </c>
      <c r="H313" s="12" t="s">
        <v>1075</v>
      </c>
      <c r="I313" s="21" t="s">
        <v>95</v>
      </c>
      <c r="J313" s="22">
        <v>58.53</v>
      </c>
      <c r="K313" s="23">
        <v>45.42</v>
      </c>
      <c r="L313" s="21">
        <v>21000</v>
      </c>
      <c r="M313" s="21">
        <f t="shared" si="11"/>
        <v>1229130</v>
      </c>
      <c r="N313" s="9">
        <f t="shared" si="9"/>
        <v>27061.4266842801</v>
      </c>
    </row>
    <row r="314" spans="1:14">
      <c r="A314" s="9">
        <v>312</v>
      </c>
      <c r="B314" s="10">
        <v>17</v>
      </c>
      <c r="C314" s="10">
        <v>3</v>
      </c>
      <c r="D314" s="10">
        <v>2</v>
      </c>
      <c r="E314" s="10">
        <v>403</v>
      </c>
      <c r="F314" s="11" t="s">
        <v>1083</v>
      </c>
      <c r="G314" s="10" t="s">
        <v>109</v>
      </c>
      <c r="H314" s="12" t="s">
        <v>1076</v>
      </c>
      <c r="I314" s="21" t="s">
        <v>95</v>
      </c>
      <c r="J314" s="22">
        <v>58.53</v>
      </c>
      <c r="K314" s="23">
        <v>45.42</v>
      </c>
      <c r="L314" s="21">
        <v>21000</v>
      </c>
      <c r="M314" s="21">
        <f t="shared" si="11"/>
        <v>1229130</v>
      </c>
      <c r="N314" s="9">
        <f t="shared" si="9"/>
        <v>27061.4266842801</v>
      </c>
    </row>
    <row r="315" spans="1:14">
      <c r="A315" s="9">
        <v>313</v>
      </c>
      <c r="B315" s="10">
        <v>17</v>
      </c>
      <c r="C315" s="10">
        <v>3</v>
      </c>
      <c r="D315" s="10">
        <v>2</v>
      </c>
      <c r="E315" s="10">
        <v>502</v>
      </c>
      <c r="F315" s="11" t="s">
        <v>1084</v>
      </c>
      <c r="G315" s="10" t="s">
        <v>109</v>
      </c>
      <c r="H315" s="12" t="s">
        <v>1075</v>
      </c>
      <c r="I315" s="21" t="s">
        <v>95</v>
      </c>
      <c r="J315" s="22">
        <v>58.53</v>
      </c>
      <c r="K315" s="23">
        <v>45.42</v>
      </c>
      <c r="L315" s="21">
        <v>21000</v>
      </c>
      <c r="M315" s="21">
        <f t="shared" si="11"/>
        <v>1229130</v>
      </c>
      <c r="N315" s="9">
        <f t="shared" si="9"/>
        <v>27061.4266842801</v>
      </c>
    </row>
    <row r="316" spans="1:14">
      <c r="A316" s="9">
        <v>314</v>
      </c>
      <c r="B316" s="10">
        <v>17</v>
      </c>
      <c r="C316" s="10">
        <v>3</v>
      </c>
      <c r="D316" s="10">
        <v>2</v>
      </c>
      <c r="E316" s="10">
        <v>503</v>
      </c>
      <c r="F316" s="11" t="s">
        <v>1084</v>
      </c>
      <c r="G316" s="10" t="s">
        <v>109</v>
      </c>
      <c r="H316" s="12" t="s">
        <v>1076</v>
      </c>
      <c r="I316" s="21" t="s">
        <v>95</v>
      </c>
      <c r="J316" s="22">
        <v>58.53</v>
      </c>
      <c r="K316" s="23">
        <v>45.42</v>
      </c>
      <c r="L316" s="21">
        <v>21000</v>
      </c>
      <c r="M316" s="21">
        <f t="shared" si="11"/>
        <v>1229130</v>
      </c>
      <c r="N316" s="9">
        <f t="shared" si="9"/>
        <v>27061.4266842801</v>
      </c>
    </row>
    <row r="317" spans="1:14">
      <c r="A317" s="9">
        <v>315</v>
      </c>
      <c r="B317" s="10">
        <v>17</v>
      </c>
      <c r="C317" s="10">
        <v>3</v>
      </c>
      <c r="D317" s="10">
        <v>2</v>
      </c>
      <c r="E317" s="10">
        <v>602</v>
      </c>
      <c r="F317" s="11" t="s">
        <v>1085</v>
      </c>
      <c r="G317" s="10" t="s">
        <v>109</v>
      </c>
      <c r="H317" s="12" t="s">
        <v>1075</v>
      </c>
      <c r="I317" s="21" t="s">
        <v>95</v>
      </c>
      <c r="J317" s="22">
        <v>58.53</v>
      </c>
      <c r="K317" s="23">
        <v>45.42</v>
      </c>
      <c r="L317" s="21">
        <v>21000</v>
      </c>
      <c r="M317" s="21">
        <f t="shared" si="11"/>
        <v>1229130</v>
      </c>
      <c r="N317" s="9">
        <f t="shared" ref="N317:N332" si="12">M317/K317</f>
        <v>27061.4266842801</v>
      </c>
    </row>
    <row r="318" spans="1:14">
      <c r="A318" s="9">
        <v>316</v>
      </c>
      <c r="B318" s="10">
        <v>17</v>
      </c>
      <c r="C318" s="10">
        <v>3</v>
      </c>
      <c r="D318" s="10">
        <v>2</v>
      </c>
      <c r="E318" s="10">
        <v>603</v>
      </c>
      <c r="F318" s="11" t="s">
        <v>1085</v>
      </c>
      <c r="G318" s="10" t="s">
        <v>109</v>
      </c>
      <c r="H318" s="12" t="s">
        <v>1076</v>
      </c>
      <c r="I318" s="21" t="s">
        <v>95</v>
      </c>
      <c r="J318" s="22">
        <v>58.53</v>
      </c>
      <c r="K318" s="23">
        <v>45.42</v>
      </c>
      <c r="L318" s="21">
        <v>21000</v>
      </c>
      <c r="M318" s="21">
        <f t="shared" si="11"/>
        <v>1229130</v>
      </c>
      <c r="N318" s="9">
        <f t="shared" si="12"/>
        <v>27061.4266842801</v>
      </c>
    </row>
    <row r="319" spans="1:14">
      <c r="A319" s="9">
        <v>317</v>
      </c>
      <c r="B319" s="10">
        <v>17</v>
      </c>
      <c r="C319" s="10">
        <v>3</v>
      </c>
      <c r="D319" s="10">
        <v>2</v>
      </c>
      <c r="E319" s="10">
        <v>702</v>
      </c>
      <c r="F319" s="11" t="s">
        <v>1086</v>
      </c>
      <c r="G319" s="10" t="s">
        <v>109</v>
      </c>
      <c r="H319" s="12" t="s">
        <v>1075</v>
      </c>
      <c r="I319" s="21" t="s">
        <v>95</v>
      </c>
      <c r="J319" s="22">
        <v>58.53</v>
      </c>
      <c r="K319" s="23">
        <v>45.42</v>
      </c>
      <c r="L319" s="21">
        <v>21000</v>
      </c>
      <c r="M319" s="21">
        <f t="shared" si="11"/>
        <v>1229130</v>
      </c>
      <c r="N319" s="9">
        <f t="shared" si="12"/>
        <v>27061.4266842801</v>
      </c>
    </row>
    <row r="320" spans="1:14">
      <c r="A320" s="9">
        <v>318</v>
      </c>
      <c r="B320" s="10">
        <v>17</v>
      </c>
      <c r="C320" s="10">
        <v>3</v>
      </c>
      <c r="D320" s="10">
        <v>2</v>
      </c>
      <c r="E320" s="10">
        <v>703</v>
      </c>
      <c r="F320" s="11" t="s">
        <v>1086</v>
      </c>
      <c r="G320" s="10" t="s">
        <v>109</v>
      </c>
      <c r="H320" s="12" t="s">
        <v>1076</v>
      </c>
      <c r="I320" s="21" t="s">
        <v>95</v>
      </c>
      <c r="J320" s="22">
        <v>58.53</v>
      </c>
      <c r="K320" s="23">
        <v>45.42</v>
      </c>
      <c r="L320" s="21">
        <v>21000</v>
      </c>
      <c r="M320" s="21">
        <f t="shared" si="11"/>
        <v>1229130</v>
      </c>
      <c r="N320" s="9">
        <f t="shared" si="12"/>
        <v>27061.4266842801</v>
      </c>
    </row>
    <row r="321" spans="1:14">
      <c r="A321" s="9">
        <v>319</v>
      </c>
      <c r="B321" s="10">
        <v>17</v>
      </c>
      <c r="C321" s="10">
        <v>3</v>
      </c>
      <c r="D321" s="10">
        <v>2</v>
      </c>
      <c r="E321" s="10">
        <v>802</v>
      </c>
      <c r="F321" s="11" t="s">
        <v>1087</v>
      </c>
      <c r="G321" s="10" t="s">
        <v>109</v>
      </c>
      <c r="H321" s="12" t="s">
        <v>1075</v>
      </c>
      <c r="I321" s="21" t="s">
        <v>95</v>
      </c>
      <c r="J321" s="22">
        <v>58.53</v>
      </c>
      <c r="K321" s="23">
        <v>45.42</v>
      </c>
      <c r="L321" s="21">
        <v>21000</v>
      </c>
      <c r="M321" s="21">
        <f t="shared" si="11"/>
        <v>1229130</v>
      </c>
      <c r="N321" s="9">
        <f t="shared" si="12"/>
        <v>27061.4266842801</v>
      </c>
    </row>
    <row r="322" spans="1:14">
      <c r="A322" s="9">
        <v>320</v>
      </c>
      <c r="B322" s="10">
        <v>17</v>
      </c>
      <c r="C322" s="10">
        <v>3</v>
      </c>
      <c r="D322" s="10">
        <v>2</v>
      </c>
      <c r="E322" s="10">
        <v>803</v>
      </c>
      <c r="F322" s="11" t="s">
        <v>1087</v>
      </c>
      <c r="G322" s="10" t="s">
        <v>109</v>
      </c>
      <c r="H322" s="12" t="s">
        <v>1076</v>
      </c>
      <c r="I322" s="21" t="s">
        <v>95</v>
      </c>
      <c r="J322" s="22">
        <v>58.53</v>
      </c>
      <c r="K322" s="23">
        <v>45.42</v>
      </c>
      <c r="L322" s="21">
        <v>21000</v>
      </c>
      <c r="M322" s="21">
        <f t="shared" si="11"/>
        <v>1229130</v>
      </c>
      <c r="N322" s="9">
        <f t="shared" si="12"/>
        <v>27061.4266842801</v>
      </c>
    </row>
    <row r="323" spans="1:14">
      <c r="A323" s="9">
        <v>321</v>
      </c>
      <c r="B323" s="10">
        <v>17</v>
      </c>
      <c r="C323" s="10">
        <v>3</v>
      </c>
      <c r="D323" s="10">
        <v>2</v>
      </c>
      <c r="E323" s="10">
        <v>902</v>
      </c>
      <c r="F323" s="11" t="s">
        <v>1088</v>
      </c>
      <c r="G323" s="10" t="s">
        <v>109</v>
      </c>
      <c r="H323" s="12" t="s">
        <v>1075</v>
      </c>
      <c r="I323" s="21" t="s">
        <v>95</v>
      </c>
      <c r="J323" s="22">
        <v>58.53</v>
      </c>
      <c r="K323" s="23">
        <v>45.42</v>
      </c>
      <c r="L323" s="21">
        <v>21000</v>
      </c>
      <c r="M323" s="21">
        <f t="shared" si="11"/>
        <v>1229130</v>
      </c>
      <c r="N323" s="9">
        <f t="shared" si="12"/>
        <v>27061.4266842801</v>
      </c>
    </row>
    <row r="324" spans="1:14">
      <c r="A324" s="9">
        <v>322</v>
      </c>
      <c r="B324" s="10">
        <v>17</v>
      </c>
      <c r="C324" s="10">
        <v>3</v>
      </c>
      <c r="D324" s="10">
        <v>2</v>
      </c>
      <c r="E324" s="10">
        <v>903</v>
      </c>
      <c r="F324" s="11" t="s">
        <v>1088</v>
      </c>
      <c r="G324" s="10" t="s">
        <v>109</v>
      </c>
      <c r="H324" s="12" t="s">
        <v>1076</v>
      </c>
      <c r="I324" s="21" t="s">
        <v>95</v>
      </c>
      <c r="J324" s="22">
        <v>58.53</v>
      </c>
      <c r="K324" s="23">
        <v>45.42</v>
      </c>
      <c r="L324" s="21">
        <v>21000</v>
      </c>
      <c r="M324" s="21">
        <f t="shared" si="11"/>
        <v>1229130</v>
      </c>
      <c r="N324" s="9">
        <f t="shared" si="12"/>
        <v>27061.4266842801</v>
      </c>
    </row>
    <row r="325" spans="1:14">
      <c r="A325" s="9">
        <v>323</v>
      </c>
      <c r="B325" s="10">
        <v>17</v>
      </c>
      <c r="C325" s="10">
        <v>3</v>
      </c>
      <c r="D325" s="10">
        <v>2</v>
      </c>
      <c r="E325" s="10">
        <v>1002</v>
      </c>
      <c r="F325" s="11" t="s">
        <v>1089</v>
      </c>
      <c r="G325" s="10" t="s">
        <v>109</v>
      </c>
      <c r="H325" s="12" t="s">
        <v>1075</v>
      </c>
      <c r="I325" s="21" t="s">
        <v>95</v>
      </c>
      <c r="J325" s="22">
        <v>58.53</v>
      </c>
      <c r="K325" s="23">
        <v>45.42</v>
      </c>
      <c r="L325" s="21">
        <v>21000</v>
      </c>
      <c r="M325" s="21">
        <f t="shared" si="11"/>
        <v>1229130</v>
      </c>
      <c r="N325" s="9">
        <f t="shared" si="12"/>
        <v>27061.4266842801</v>
      </c>
    </row>
    <row r="326" spans="1:14">
      <c r="A326" s="9">
        <v>324</v>
      </c>
      <c r="B326" s="10">
        <v>17</v>
      </c>
      <c r="C326" s="10">
        <v>3</v>
      </c>
      <c r="D326" s="10">
        <v>2</v>
      </c>
      <c r="E326" s="10">
        <v>1003</v>
      </c>
      <c r="F326" s="11" t="s">
        <v>1089</v>
      </c>
      <c r="G326" s="10" t="s">
        <v>109</v>
      </c>
      <c r="H326" s="12" t="s">
        <v>1076</v>
      </c>
      <c r="I326" s="21" t="s">
        <v>95</v>
      </c>
      <c r="J326" s="22">
        <v>58.53</v>
      </c>
      <c r="K326" s="23">
        <v>45.42</v>
      </c>
      <c r="L326" s="21">
        <v>21000</v>
      </c>
      <c r="M326" s="21">
        <f t="shared" si="11"/>
        <v>1229130</v>
      </c>
      <c r="N326" s="9">
        <f t="shared" si="12"/>
        <v>27061.4266842801</v>
      </c>
    </row>
    <row r="327" spans="1:14">
      <c r="A327" s="9">
        <v>325</v>
      </c>
      <c r="B327" s="10">
        <v>17</v>
      </c>
      <c r="C327" s="10">
        <v>3</v>
      </c>
      <c r="D327" s="10">
        <v>2</v>
      </c>
      <c r="E327" s="10">
        <v>1102</v>
      </c>
      <c r="F327" s="11" t="s">
        <v>1090</v>
      </c>
      <c r="G327" s="10" t="s">
        <v>109</v>
      </c>
      <c r="H327" s="12" t="s">
        <v>1075</v>
      </c>
      <c r="I327" s="21" t="s">
        <v>95</v>
      </c>
      <c r="J327" s="22">
        <v>58.53</v>
      </c>
      <c r="K327" s="23">
        <v>45.42</v>
      </c>
      <c r="L327" s="21">
        <v>21000</v>
      </c>
      <c r="M327" s="21">
        <f t="shared" si="11"/>
        <v>1229130</v>
      </c>
      <c r="N327" s="9">
        <f t="shared" si="12"/>
        <v>27061.4266842801</v>
      </c>
    </row>
    <row r="328" spans="1:14">
      <c r="A328" s="9">
        <v>326</v>
      </c>
      <c r="B328" s="10">
        <v>17</v>
      </c>
      <c r="C328" s="10">
        <v>3</v>
      </c>
      <c r="D328" s="10">
        <v>2</v>
      </c>
      <c r="E328" s="10">
        <v>1103</v>
      </c>
      <c r="F328" s="11" t="s">
        <v>1090</v>
      </c>
      <c r="G328" s="10" t="s">
        <v>109</v>
      </c>
      <c r="H328" s="12" t="s">
        <v>1076</v>
      </c>
      <c r="I328" s="21" t="s">
        <v>95</v>
      </c>
      <c r="J328" s="22">
        <v>58.53</v>
      </c>
      <c r="K328" s="23">
        <v>45.42</v>
      </c>
      <c r="L328" s="21">
        <v>21000</v>
      </c>
      <c r="M328" s="21">
        <f t="shared" si="11"/>
        <v>1229130</v>
      </c>
      <c r="N328" s="9">
        <f t="shared" si="12"/>
        <v>27061.4266842801</v>
      </c>
    </row>
    <row r="329" spans="1:14">
      <c r="A329" s="9">
        <v>327</v>
      </c>
      <c r="B329" s="10">
        <v>17</v>
      </c>
      <c r="C329" s="10">
        <v>3</v>
      </c>
      <c r="D329" s="10">
        <v>2</v>
      </c>
      <c r="E329" s="10">
        <v>1202</v>
      </c>
      <c r="F329" s="11" t="s">
        <v>1092</v>
      </c>
      <c r="G329" s="10" t="s">
        <v>109</v>
      </c>
      <c r="H329" s="12" t="s">
        <v>1075</v>
      </c>
      <c r="I329" s="21" t="s">
        <v>95</v>
      </c>
      <c r="J329" s="22">
        <v>58.53</v>
      </c>
      <c r="K329" s="23">
        <v>45.42</v>
      </c>
      <c r="L329" s="21">
        <v>21000</v>
      </c>
      <c r="M329" s="21">
        <f t="shared" si="11"/>
        <v>1229130</v>
      </c>
      <c r="N329" s="9">
        <f t="shared" si="12"/>
        <v>27061.4266842801</v>
      </c>
    </row>
    <row r="330" spans="1:14">
      <c r="A330" s="9">
        <v>328</v>
      </c>
      <c r="B330" s="10">
        <v>17</v>
      </c>
      <c r="C330" s="10">
        <v>3</v>
      </c>
      <c r="D330" s="10">
        <v>2</v>
      </c>
      <c r="E330" s="10">
        <v>1203</v>
      </c>
      <c r="F330" s="11" t="s">
        <v>1092</v>
      </c>
      <c r="G330" s="10" t="s">
        <v>109</v>
      </c>
      <c r="H330" s="12" t="s">
        <v>1076</v>
      </c>
      <c r="I330" s="21" t="s">
        <v>95</v>
      </c>
      <c r="J330" s="22">
        <v>58.53</v>
      </c>
      <c r="K330" s="23">
        <v>45.42</v>
      </c>
      <c r="L330" s="21">
        <v>21000</v>
      </c>
      <c r="M330" s="21">
        <f t="shared" si="11"/>
        <v>1229130</v>
      </c>
      <c r="N330" s="9">
        <f t="shared" si="12"/>
        <v>27061.4266842801</v>
      </c>
    </row>
    <row r="331" spans="1:14">
      <c r="A331" s="9">
        <v>329</v>
      </c>
      <c r="B331" s="10">
        <v>17</v>
      </c>
      <c r="C331" s="10">
        <v>3</v>
      </c>
      <c r="D331" s="10">
        <v>2</v>
      </c>
      <c r="E331" s="10">
        <v>1302</v>
      </c>
      <c r="F331" s="11" t="s">
        <v>1093</v>
      </c>
      <c r="G331" s="10" t="s">
        <v>109</v>
      </c>
      <c r="H331" s="12" t="s">
        <v>1075</v>
      </c>
      <c r="I331" s="21" t="s">
        <v>95</v>
      </c>
      <c r="J331" s="22">
        <v>58.53</v>
      </c>
      <c r="K331" s="23">
        <v>45.42</v>
      </c>
      <c r="L331" s="21">
        <v>21000</v>
      </c>
      <c r="M331" s="21">
        <f t="shared" si="11"/>
        <v>1229130</v>
      </c>
      <c r="N331" s="9">
        <f t="shared" si="12"/>
        <v>27061.4266842801</v>
      </c>
    </row>
    <row r="332" spans="1:14">
      <c r="A332" s="9">
        <v>330</v>
      </c>
      <c r="B332" s="10">
        <v>17</v>
      </c>
      <c r="C332" s="10">
        <v>3</v>
      </c>
      <c r="D332" s="10">
        <v>2</v>
      </c>
      <c r="E332" s="10">
        <v>1303</v>
      </c>
      <c r="F332" s="11" t="s">
        <v>1093</v>
      </c>
      <c r="G332" s="10" t="s">
        <v>109</v>
      </c>
      <c r="H332" s="12" t="s">
        <v>1076</v>
      </c>
      <c r="I332" s="21" t="s">
        <v>95</v>
      </c>
      <c r="J332" s="22">
        <v>58.53</v>
      </c>
      <c r="K332" s="23">
        <v>45.42</v>
      </c>
      <c r="L332" s="21">
        <v>21000</v>
      </c>
      <c r="M332" s="21">
        <f t="shared" si="11"/>
        <v>1229130</v>
      </c>
      <c r="N332" s="9">
        <f t="shared" si="12"/>
        <v>27061.4266842801</v>
      </c>
    </row>
    <row r="333" hidden="1" spans="10:10">
      <c r="J333">
        <f>SUBTOTAL(9,J3:J76)</f>
        <v>4093.83</v>
      </c>
    </row>
  </sheetData>
  <autoFilter ref="A2:N332">
    <filterColumn colId="9">
      <filters>
        <filter val="56.11"/>
        <filter val="60.12"/>
        <filter val="55.93"/>
        <filter val="58.53"/>
        <filter val="56.14"/>
        <filter val="58.54"/>
        <filter val="60.54"/>
        <filter val="61.54"/>
        <filter val="59.55"/>
        <filter val="55.97"/>
        <filter val="59.1"/>
        <filter val="60.1"/>
        <filter val="58.61"/>
        <filter val="59.3"/>
        <filter val="62.23"/>
        <filter val="58.4"/>
        <filter val="58.8"/>
        <filter val="59.31"/>
        <filter val="60.71"/>
        <filter val="60.73"/>
        <filter val="60.34"/>
        <filter val="60.35"/>
        <filter val="56.37"/>
        <filter val="59.37"/>
        <filter val="58.79"/>
        <filter val="59.79"/>
        <filter val="56.42"/>
        <filter val="58.82"/>
        <filter val="58.83"/>
        <filter val="59.03"/>
        <filter val="60.03"/>
        <filter val="58.84"/>
        <filter val="59.44"/>
        <filter val="59.05"/>
        <filter val="62.05"/>
        <filter val="59.06"/>
        <filter val="59.46"/>
        <filter val="56.07"/>
        <filter val="58.47"/>
        <filter val="59.47"/>
        <filter val="56.09"/>
      </filters>
    </filterColumn>
    <extLst/>
  </autoFilter>
  <mergeCells count="1">
    <mergeCell ref="A1:N1"/>
  </mergeCells>
  <pageMargins left="0.7" right="0.7" top="0.75" bottom="0.75" header="0.3" footer="0.3"/>
  <pageSetup paperSize="1" orientation="portrait" horizontalDpi="192" verticalDpi="192"/>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13"/>
  <sheetViews>
    <sheetView workbookViewId="0">
      <selection activeCell="G8" sqref="G8"/>
    </sheetView>
  </sheetViews>
  <sheetFormatPr defaultColWidth="8.875" defaultRowHeight="14.25" outlineLevelCol="6"/>
  <cols>
    <col min="1" max="1" width="6.125" customWidth="1"/>
    <col min="2" max="2" width="14.5" customWidth="1"/>
    <col min="3" max="3" width="11.5" customWidth="1"/>
    <col min="4" max="4" width="44.125" customWidth="1"/>
    <col min="6" max="6" width="12.5" customWidth="1"/>
    <col min="7" max="7" width="13.125" customWidth="1"/>
  </cols>
  <sheetData>
    <row r="1" ht="24.75" customHeight="1" spans="1:7">
      <c r="A1" s="260" t="s">
        <v>0</v>
      </c>
      <c r="B1" s="260" t="s">
        <v>34</v>
      </c>
      <c r="C1" s="260" t="s">
        <v>35</v>
      </c>
      <c r="D1" s="260" t="s">
        <v>36</v>
      </c>
      <c r="E1" s="260" t="s">
        <v>37</v>
      </c>
      <c r="F1" s="260" t="s">
        <v>38</v>
      </c>
      <c r="G1" s="260" t="s">
        <v>39</v>
      </c>
    </row>
    <row r="2" ht="24.75" customHeight="1" spans="1:7">
      <c r="A2" s="261">
        <v>1</v>
      </c>
      <c r="B2" s="261" t="s">
        <v>40</v>
      </c>
      <c r="C2" s="261" t="s">
        <v>41</v>
      </c>
      <c r="D2" s="261" t="s">
        <v>42</v>
      </c>
      <c r="E2" s="261" t="s">
        <v>43</v>
      </c>
      <c r="F2" s="261" t="s">
        <v>44</v>
      </c>
      <c r="G2" s="261">
        <v>2002</v>
      </c>
    </row>
    <row r="3" ht="24.75" customHeight="1" spans="1:7">
      <c r="A3" s="262">
        <v>2</v>
      </c>
      <c r="B3" s="263" t="s">
        <v>45</v>
      </c>
      <c r="C3" s="263" t="s">
        <v>41</v>
      </c>
      <c r="D3" s="263" t="s">
        <v>46</v>
      </c>
      <c r="E3" s="263" t="s">
        <v>43</v>
      </c>
      <c r="F3" s="262" t="s">
        <v>47</v>
      </c>
      <c r="G3" s="262">
        <v>2006</v>
      </c>
    </row>
    <row r="4" ht="24.75" customHeight="1" spans="1:7">
      <c r="A4" s="252">
        <v>3</v>
      </c>
      <c r="B4" s="261" t="s">
        <v>48</v>
      </c>
      <c r="C4" s="261" t="s">
        <v>41</v>
      </c>
      <c r="D4" s="261" t="s">
        <v>49</v>
      </c>
      <c r="E4" s="261" t="s">
        <v>43</v>
      </c>
      <c r="G4" s="252"/>
    </row>
    <row r="5" ht="24.75" customHeight="1" spans="1:7">
      <c r="A5" s="252">
        <v>4</v>
      </c>
      <c r="B5" s="261" t="s">
        <v>50</v>
      </c>
      <c r="C5" s="261" t="s">
        <v>41</v>
      </c>
      <c r="D5" s="261" t="s">
        <v>51</v>
      </c>
      <c r="E5" s="261" t="s">
        <v>43</v>
      </c>
      <c r="F5" s="252" t="s">
        <v>52</v>
      </c>
      <c r="G5" s="252">
        <v>1998</v>
      </c>
    </row>
    <row r="6" ht="24.75" customHeight="1" spans="1:7">
      <c r="A6" s="261">
        <v>5</v>
      </c>
      <c r="B6" s="261" t="s">
        <v>53</v>
      </c>
      <c r="C6" s="261" t="s">
        <v>41</v>
      </c>
      <c r="D6" s="261" t="s">
        <v>54</v>
      </c>
      <c r="E6" s="261" t="s">
        <v>43</v>
      </c>
      <c r="F6" s="261" t="s">
        <v>55</v>
      </c>
      <c r="G6" s="261">
        <v>1995</v>
      </c>
    </row>
    <row r="7" ht="24.75" customHeight="1" spans="1:7">
      <c r="A7" s="252">
        <v>6</v>
      </c>
      <c r="B7" s="261" t="s">
        <v>56</v>
      </c>
      <c r="C7" s="261" t="s">
        <v>41</v>
      </c>
      <c r="D7" s="261" t="s">
        <v>57</v>
      </c>
      <c r="E7" s="261" t="s">
        <v>43</v>
      </c>
      <c r="F7" s="252" t="s">
        <v>58</v>
      </c>
      <c r="G7" s="252">
        <v>1996</v>
      </c>
    </row>
    <row r="8" ht="24.75" customHeight="1" spans="1:7">
      <c r="A8" s="262">
        <v>7</v>
      </c>
      <c r="B8" s="263" t="s">
        <v>59</v>
      </c>
      <c r="C8" s="263" t="s">
        <v>41</v>
      </c>
      <c r="D8" s="263" t="s">
        <v>60</v>
      </c>
      <c r="E8" s="263" t="s">
        <v>43</v>
      </c>
      <c r="F8" s="262" t="s">
        <v>61</v>
      </c>
      <c r="G8" s="262">
        <v>2003</v>
      </c>
    </row>
    <row r="9" ht="24.75" customHeight="1" spans="1:5">
      <c r="A9" s="252">
        <v>8</v>
      </c>
      <c r="B9" s="261" t="s">
        <v>62</v>
      </c>
      <c r="C9" s="261" t="s">
        <v>41</v>
      </c>
      <c r="D9" s="261" t="s">
        <v>63</v>
      </c>
      <c r="E9" s="261" t="s">
        <v>43</v>
      </c>
    </row>
    <row r="10" ht="24.75" customHeight="1" spans="1:7">
      <c r="A10" s="252">
        <v>9</v>
      </c>
      <c r="B10" s="261" t="s">
        <v>64</v>
      </c>
      <c r="C10" s="261" t="s">
        <v>41</v>
      </c>
      <c r="D10" s="261" t="s">
        <v>65</v>
      </c>
      <c r="E10" s="261" t="s">
        <v>43</v>
      </c>
      <c r="F10" s="252" t="s">
        <v>66</v>
      </c>
      <c r="G10" s="252">
        <v>2008</v>
      </c>
    </row>
    <row r="11" ht="24.75" customHeight="1" spans="1:7">
      <c r="A11" s="262">
        <v>10</v>
      </c>
      <c r="B11" s="263" t="s">
        <v>67</v>
      </c>
      <c r="C11" s="263" t="s">
        <v>41</v>
      </c>
      <c r="D11" s="263" t="s">
        <v>68</v>
      </c>
      <c r="E11" s="263" t="s">
        <v>43</v>
      </c>
      <c r="F11" s="262" t="s">
        <v>69</v>
      </c>
      <c r="G11" s="262">
        <v>2008</v>
      </c>
    </row>
    <row r="13" spans="7:7">
      <c r="G13" t="s">
        <v>70</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15"/>
  <sheetViews>
    <sheetView topLeftCell="B1" workbookViewId="0">
      <selection activeCell="F18" sqref="F18"/>
    </sheetView>
  </sheetViews>
  <sheetFormatPr defaultColWidth="8.875" defaultRowHeight="14.25"/>
  <cols>
    <col min="1" max="1" width="9.125" style="251" customWidth="1"/>
    <col min="2" max="2" width="12.125" style="251" customWidth="1"/>
    <col min="3" max="3" width="7.625" style="251" customWidth="1"/>
    <col min="4" max="4" width="24" style="251" customWidth="1"/>
    <col min="5" max="5" width="12.875" style="251" customWidth="1"/>
    <col min="6" max="6" width="10" style="251" customWidth="1"/>
    <col min="7" max="7" width="9.125" style="251" customWidth="1"/>
    <col min="8" max="8" width="15.875" style="251" customWidth="1"/>
    <col min="9" max="9" width="13.875" style="251" customWidth="1"/>
    <col min="10" max="10" width="18.375" style="251" customWidth="1"/>
    <col min="11" max="11" width="14.625" style="251" customWidth="1"/>
    <col min="12" max="12" width="8.875" style="251"/>
    <col min="13" max="13" width="17.125" style="251" customWidth="1"/>
    <col min="14" max="14" width="16.5" style="251" customWidth="1"/>
    <col min="15" max="15" width="7.625" style="251" customWidth="1"/>
    <col min="16" max="16" width="17" style="251" customWidth="1"/>
    <col min="17" max="17" width="7.875" style="251" customWidth="1"/>
    <col min="18" max="16384" width="8.875" style="251"/>
  </cols>
  <sheetData>
    <row r="1" spans="1:2">
      <c r="A1" s="252" t="s">
        <v>71</v>
      </c>
      <c r="B1" s="252" t="s">
        <v>72</v>
      </c>
    </row>
    <row r="2" ht="42.95" customHeight="1" spans="1:10">
      <c r="A2" s="252" t="s">
        <v>73</v>
      </c>
      <c r="B2" s="252" t="s">
        <v>74</v>
      </c>
      <c r="D2" s="252" t="s">
        <v>75</v>
      </c>
      <c r="E2" s="252" t="s">
        <v>76</v>
      </c>
      <c r="F2" s="252" t="s">
        <v>77</v>
      </c>
      <c r="G2" s="252" t="s">
        <v>78</v>
      </c>
      <c r="H2" s="252" t="s">
        <v>79</v>
      </c>
      <c r="I2" s="252" t="s">
        <v>80</v>
      </c>
      <c r="J2" s="252" t="s">
        <v>81</v>
      </c>
    </row>
    <row r="3" spans="1:10">
      <c r="A3" s="252" t="s">
        <v>82</v>
      </c>
      <c r="B3" s="253" t="s">
        <v>83</v>
      </c>
      <c r="D3" s="254" t="s">
        <v>84</v>
      </c>
      <c r="E3" s="252">
        <v>18</v>
      </c>
      <c r="F3" s="252">
        <v>430</v>
      </c>
      <c r="G3" s="254" t="s">
        <v>85</v>
      </c>
      <c r="H3" s="254" t="s">
        <v>83</v>
      </c>
      <c r="I3" s="254" t="s">
        <v>86</v>
      </c>
      <c r="J3" s="252">
        <f>F3*E3</f>
        <v>7740</v>
      </c>
    </row>
    <row r="4" spans="1:10">
      <c r="A4" s="252" t="s">
        <v>87</v>
      </c>
      <c r="B4" s="252">
        <v>18</v>
      </c>
      <c r="D4" s="254"/>
      <c r="E4" s="252">
        <v>36</v>
      </c>
      <c r="F4" s="252">
        <v>18</v>
      </c>
      <c r="G4" s="254" t="s">
        <v>85</v>
      </c>
      <c r="H4" s="254" t="s">
        <v>88</v>
      </c>
      <c r="I4" s="254" t="s">
        <v>86</v>
      </c>
      <c r="J4" s="252">
        <f>F4*E4</f>
        <v>648</v>
      </c>
    </row>
    <row r="5" spans="1:10">
      <c r="A5" s="252" t="s">
        <v>89</v>
      </c>
      <c r="B5" s="253" t="s">
        <v>85</v>
      </c>
      <c r="D5" s="254"/>
      <c r="E5" s="252">
        <v>18</v>
      </c>
      <c r="F5" s="252">
        <v>395</v>
      </c>
      <c r="G5" s="254" t="s">
        <v>90</v>
      </c>
      <c r="H5" s="254" t="s">
        <v>83</v>
      </c>
      <c r="I5" s="254" t="s">
        <v>86</v>
      </c>
      <c r="J5" s="252">
        <f t="shared" ref="J5:J14" si="0">F5*E5</f>
        <v>7110</v>
      </c>
    </row>
    <row r="6" spans="1:10">
      <c r="A6" s="252" t="s">
        <v>91</v>
      </c>
      <c r="B6" s="252" t="s">
        <v>86</v>
      </c>
      <c r="D6" s="254"/>
      <c r="E6" s="252">
        <v>36</v>
      </c>
      <c r="F6" s="252">
        <v>21</v>
      </c>
      <c r="G6" s="254" t="s">
        <v>90</v>
      </c>
      <c r="H6" s="254" t="s">
        <v>88</v>
      </c>
      <c r="I6" s="254" t="s">
        <v>86</v>
      </c>
      <c r="J6" s="252">
        <f t="shared" si="0"/>
        <v>756</v>
      </c>
    </row>
    <row r="7" spans="1:10">
      <c r="A7" s="252" t="s">
        <v>92</v>
      </c>
      <c r="B7" s="252" t="s">
        <v>93</v>
      </c>
      <c r="D7" s="254"/>
      <c r="E7" s="252">
        <v>18</v>
      </c>
      <c r="F7" s="252">
        <v>359</v>
      </c>
      <c r="G7" s="254" t="s">
        <v>94</v>
      </c>
      <c r="H7" s="254" t="s">
        <v>83</v>
      </c>
      <c r="I7" s="254" t="s">
        <v>86</v>
      </c>
      <c r="J7" s="252">
        <f t="shared" si="0"/>
        <v>6462</v>
      </c>
    </row>
    <row r="8" spans="4:10">
      <c r="D8" s="254"/>
      <c r="E8" s="252">
        <v>36</v>
      </c>
      <c r="F8" s="252">
        <v>6</v>
      </c>
      <c r="G8" s="254" t="s">
        <v>94</v>
      </c>
      <c r="H8" s="254" t="s">
        <v>88</v>
      </c>
      <c r="I8" s="254" t="s">
        <v>86</v>
      </c>
      <c r="J8" s="252">
        <f t="shared" si="0"/>
        <v>216</v>
      </c>
    </row>
    <row r="9" spans="4:10">
      <c r="D9" s="254"/>
      <c r="E9" s="252">
        <v>18</v>
      </c>
      <c r="F9" s="252">
        <v>359</v>
      </c>
      <c r="G9" s="254" t="s">
        <v>95</v>
      </c>
      <c r="H9" s="254" t="s">
        <v>83</v>
      </c>
      <c r="I9" s="254" t="s">
        <v>86</v>
      </c>
      <c r="J9" s="252">
        <f t="shared" si="0"/>
        <v>6462</v>
      </c>
    </row>
    <row r="10" spans="4:10">
      <c r="D10" s="254"/>
      <c r="E10" s="255">
        <v>18</v>
      </c>
      <c r="F10" s="255">
        <v>21</v>
      </c>
      <c r="G10" s="252" t="s">
        <v>96</v>
      </c>
      <c r="H10" s="256" t="s">
        <v>83</v>
      </c>
      <c r="I10" s="256" t="s">
        <v>86</v>
      </c>
      <c r="J10" s="252">
        <f t="shared" si="0"/>
        <v>378</v>
      </c>
    </row>
    <row r="11" spans="4:10">
      <c r="D11" s="252" t="s">
        <v>97</v>
      </c>
      <c r="E11" s="252">
        <v>18</v>
      </c>
      <c r="F11" s="252">
        <v>89</v>
      </c>
      <c r="G11" s="254" t="s">
        <v>85</v>
      </c>
      <c r="H11" s="254" t="s">
        <v>83</v>
      </c>
      <c r="I11" s="254" t="s">
        <v>98</v>
      </c>
      <c r="J11" s="252">
        <f t="shared" si="0"/>
        <v>1602</v>
      </c>
    </row>
    <row r="12" spans="4:10">
      <c r="D12" s="252"/>
      <c r="E12" s="252">
        <v>18</v>
      </c>
      <c r="F12" s="252">
        <v>89</v>
      </c>
      <c r="G12" s="254" t="s">
        <v>90</v>
      </c>
      <c r="H12" s="254" t="s">
        <v>83</v>
      </c>
      <c r="I12" s="254" t="s">
        <v>98</v>
      </c>
      <c r="J12" s="252">
        <f t="shared" si="0"/>
        <v>1602</v>
      </c>
    </row>
    <row r="13" spans="4:10">
      <c r="D13" s="252"/>
      <c r="E13" s="252">
        <v>18</v>
      </c>
      <c r="F13" s="252">
        <v>21</v>
      </c>
      <c r="G13" s="254" t="s">
        <v>94</v>
      </c>
      <c r="H13" s="254" t="s">
        <v>83</v>
      </c>
      <c r="I13" s="254" t="s">
        <v>98</v>
      </c>
      <c r="J13" s="252">
        <f t="shared" si="0"/>
        <v>378</v>
      </c>
    </row>
    <row r="14" spans="4:10">
      <c r="D14" s="252"/>
      <c r="E14" s="252">
        <v>18</v>
      </c>
      <c r="F14" s="252">
        <v>21</v>
      </c>
      <c r="G14" s="254" t="s">
        <v>95</v>
      </c>
      <c r="H14" s="254" t="s">
        <v>83</v>
      </c>
      <c r="I14" s="254" t="s">
        <v>98</v>
      </c>
      <c r="J14" s="252">
        <f t="shared" si="0"/>
        <v>378</v>
      </c>
    </row>
    <row r="15" spans="4:10">
      <c r="D15" s="252" t="s">
        <v>99</v>
      </c>
      <c r="E15" s="252" t="s">
        <v>100</v>
      </c>
      <c r="F15" s="252">
        <f>SUM(F3:F14)</f>
        <v>1829</v>
      </c>
      <c r="G15" s="257" t="s">
        <v>100</v>
      </c>
      <c r="H15" s="258"/>
      <c r="I15" s="259"/>
      <c r="J15" s="252">
        <f>SUM(J3:J14)</f>
        <v>33732</v>
      </c>
    </row>
  </sheetData>
  <mergeCells count="3">
    <mergeCell ref="G15:I15"/>
    <mergeCell ref="D3:D10"/>
    <mergeCell ref="D11:D1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J1830"/>
  <sheetViews>
    <sheetView tabSelected="1" workbookViewId="0">
      <selection activeCell="A262" sqref="A262"/>
    </sheetView>
  </sheetViews>
  <sheetFormatPr defaultColWidth="9" defaultRowHeight="14.25"/>
  <cols>
    <col min="1" max="1" width="9" style="247"/>
    <col min="2" max="2" width="14.875" style="248" customWidth="1"/>
    <col min="3" max="4" width="5.125" style="248" customWidth="1"/>
    <col min="5" max="5" width="8.75" style="248" customWidth="1"/>
    <col min="6" max="6" width="11.875" style="248" customWidth="1"/>
    <col min="7" max="7" width="6.875" style="248" customWidth="1"/>
    <col min="8" max="8" width="10.125" style="248" customWidth="1"/>
    <col min="9" max="9" width="29.125" style="248" customWidth="1"/>
    <col min="10" max="10" width="68.375" style="248" customWidth="1"/>
    <col min="12" max="12" width="11.375" customWidth="1"/>
    <col min="16384" max="16384" width="9" style="247"/>
  </cols>
  <sheetData>
    <row r="1" spans="1:10">
      <c r="A1" s="247" t="s">
        <v>0</v>
      </c>
      <c r="B1" s="249" t="s">
        <v>101</v>
      </c>
      <c r="C1" s="249" t="s">
        <v>102</v>
      </c>
      <c r="D1" s="249" t="s">
        <v>103</v>
      </c>
      <c r="E1" s="249" t="s">
        <v>104</v>
      </c>
      <c r="F1" s="249" t="s">
        <v>105</v>
      </c>
      <c r="G1" s="249" t="s">
        <v>79</v>
      </c>
      <c r="H1" s="249" t="s">
        <v>78</v>
      </c>
      <c r="I1" s="249" t="s">
        <v>106</v>
      </c>
      <c r="J1" s="249" t="s">
        <v>107</v>
      </c>
    </row>
    <row r="2" spans="1:10">
      <c r="A2" s="247">
        <v>1</v>
      </c>
      <c r="B2" s="10" t="s">
        <v>108</v>
      </c>
      <c r="C2" s="10">
        <v>2</v>
      </c>
      <c r="D2" s="10">
        <v>1</v>
      </c>
      <c r="E2" s="10">
        <v>101</v>
      </c>
      <c r="F2" s="10">
        <v>18</v>
      </c>
      <c r="G2" s="10" t="s">
        <v>109</v>
      </c>
      <c r="H2" s="250" t="s">
        <v>110</v>
      </c>
      <c r="I2" s="10" t="s">
        <v>111</v>
      </c>
      <c r="J2" s="10" t="s">
        <v>112</v>
      </c>
    </row>
    <row r="3" spans="1:10">
      <c r="A3" s="247">
        <v>2</v>
      </c>
      <c r="B3" s="10" t="s">
        <v>108</v>
      </c>
      <c r="C3" s="10">
        <v>2</v>
      </c>
      <c r="D3" s="10">
        <v>1</v>
      </c>
      <c r="E3" s="10">
        <v>102</v>
      </c>
      <c r="F3" s="10">
        <v>18</v>
      </c>
      <c r="G3" s="10" t="s">
        <v>109</v>
      </c>
      <c r="H3" s="250" t="s">
        <v>110</v>
      </c>
      <c r="I3" s="10" t="s">
        <v>111</v>
      </c>
      <c r="J3" s="10" t="s">
        <v>112</v>
      </c>
    </row>
    <row r="4" spans="1:10">
      <c r="A4" s="247">
        <v>3</v>
      </c>
      <c r="B4" s="10" t="s">
        <v>108</v>
      </c>
      <c r="C4" s="10">
        <v>2</v>
      </c>
      <c r="D4" s="10">
        <v>1</v>
      </c>
      <c r="E4" s="10">
        <v>103</v>
      </c>
      <c r="F4" s="10">
        <v>18</v>
      </c>
      <c r="G4" s="10" t="s">
        <v>109</v>
      </c>
      <c r="H4" s="250" t="s">
        <v>110</v>
      </c>
      <c r="I4" s="10" t="s">
        <v>111</v>
      </c>
      <c r="J4" s="10" t="s">
        <v>112</v>
      </c>
    </row>
    <row r="5" spans="1:10">
      <c r="A5" s="247">
        <v>4</v>
      </c>
      <c r="B5" s="10" t="s">
        <v>108</v>
      </c>
      <c r="C5" s="10">
        <v>2</v>
      </c>
      <c r="D5" s="10">
        <v>1</v>
      </c>
      <c r="E5" s="10">
        <v>104</v>
      </c>
      <c r="F5" s="10">
        <v>18</v>
      </c>
      <c r="G5" s="10" t="s">
        <v>109</v>
      </c>
      <c r="H5" s="250" t="s">
        <v>110</v>
      </c>
      <c r="I5" s="10" t="s">
        <v>111</v>
      </c>
      <c r="J5" s="10" t="s">
        <v>112</v>
      </c>
    </row>
    <row r="6" spans="1:10">
      <c r="A6" s="247">
        <v>5</v>
      </c>
      <c r="B6" s="10" t="s">
        <v>108</v>
      </c>
      <c r="C6" s="10">
        <v>2</v>
      </c>
      <c r="D6" s="10">
        <v>1</v>
      </c>
      <c r="E6" s="10">
        <v>105</v>
      </c>
      <c r="F6" s="10">
        <v>18</v>
      </c>
      <c r="G6" s="10" t="s">
        <v>109</v>
      </c>
      <c r="H6" s="250" t="s">
        <v>110</v>
      </c>
      <c r="I6" s="10" t="s">
        <v>111</v>
      </c>
      <c r="J6" s="10" t="s">
        <v>112</v>
      </c>
    </row>
    <row r="7" spans="1:10">
      <c r="A7" s="247">
        <v>6</v>
      </c>
      <c r="B7" s="10" t="s">
        <v>108</v>
      </c>
      <c r="C7" s="10">
        <v>2</v>
      </c>
      <c r="D7" s="10">
        <v>1</v>
      </c>
      <c r="E7" s="10">
        <v>106</v>
      </c>
      <c r="F7" s="10">
        <v>18</v>
      </c>
      <c r="G7" s="10" t="s">
        <v>109</v>
      </c>
      <c r="H7" s="250" t="s">
        <v>110</v>
      </c>
      <c r="I7" s="10" t="s">
        <v>111</v>
      </c>
      <c r="J7" s="10" t="s">
        <v>112</v>
      </c>
    </row>
    <row r="8" spans="1:10">
      <c r="A8" s="247">
        <v>7</v>
      </c>
      <c r="B8" s="10" t="s">
        <v>108</v>
      </c>
      <c r="C8" s="10">
        <v>2</v>
      </c>
      <c r="D8" s="10">
        <v>1</v>
      </c>
      <c r="E8" s="10">
        <v>107</v>
      </c>
      <c r="F8" s="10">
        <v>18</v>
      </c>
      <c r="G8" s="10" t="s">
        <v>109</v>
      </c>
      <c r="H8" s="250" t="s">
        <v>110</v>
      </c>
      <c r="I8" s="10" t="s">
        <v>111</v>
      </c>
      <c r="J8" s="10" t="s">
        <v>112</v>
      </c>
    </row>
    <row r="9" spans="1:10">
      <c r="A9" s="247">
        <v>8</v>
      </c>
      <c r="B9" s="10" t="s">
        <v>108</v>
      </c>
      <c r="C9" s="10">
        <v>2</v>
      </c>
      <c r="D9" s="10">
        <v>1</v>
      </c>
      <c r="E9" s="10">
        <v>108</v>
      </c>
      <c r="F9" s="10">
        <v>18</v>
      </c>
      <c r="G9" s="10" t="s">
        <v>109</v>
      </c>
      <c r="H9" s="250" t="s">
        <v>113</v>
      </c>
      <c r="I9" s="10" t="s">
        <v>111</v>
      </c>
      <c r="J9" s="10" t="s">
        <v>112</v>
      </c>
    </row>
    <row r="10" spans="1:10">
      <c r="A10" s="247">
        <v>9</v>
      </c>
      <c r="B10" s="10" t="s">
        <v>108</v>
      </c>
      <c r="C10" s="10">
        <v>2</v>
      </c>
      <c r="D10" s="10">
        <v>1</v>
      </c>
      <c r="E10" s="10">
        <v>109</v>
      </c>
      <c r="F10" s="10">
        <v>18</v>
      </c>
      <c r="G10" s="10" t="s">
        <v>109</v>
      </c>
      <c r="H10" s="250" t="s">
        <v>114</v>
      </c>
      <c r="I10" s="10" t="s">
        <v>111</v>
      </c>
      <c r="J10" s="10" t="s">
        <v>112</v>
      </c>
    </row>
    <row r="11" spans="1:10">
      <c r="A11" s="247">
        <v>10</v>
      </c>
      <c r="B11" s="10" t="s">
        <v>108</v>
      </c>
      <c r="C11" s="10">
        <v>2</v>
      </c>
      <c r="D11" s="10">
        <v>1</v>
      </c>
      <c r="E11" s="10">
        <v>110</v>
      </c>
      <c r="F11" s="10">
        <v>18</v>
      </c>
      <c r="G11" s="10" t="s">
        <v>109</v>
      </c>
      <c r="H11" s="250" t="s">
        <v>113</v>
      </c>
      <c r="I11" s="10" t="s">
        <v>111</v>
      </c>
      <c r="J11" s="10" t="s">
        <v>112</v>
      </c>
    </row>
    <row r="12" spans="1:10">
      <c r="A12" s="247">
        <v>11</v>
      </c>
      <c r="B12" s="10" t="s">
        <v>108</v>
      </c>
      <c r="C12" s="10">
        <v>2</v>
      </c>
      <c r="D12" s="10">
        <v>1</v>
      </c>
      <c r="E12" s="10">
        <v>111</v>
      </c>
      <c r="F12" s="10">
        <v>18</v>
      </c>
      <c r="G12" s="10" t="s">
        <v>109</v>
      </c>
      <c r="H12" s="250" t="s">
        <v>114</v>
      </c>
      <c r="I12" s="10" t="s">
        <v>111</v>
      </c>
      <c r="J12" s="10" t="s">
        <v>112</v>
      </c>
    </row>
    <row r="13" spans="1:10">
      <c r="A13" s="247">
        <v>12</v>
      </c>
      <c r="B13" s="10" t="s">
        <v>108</v>
      </c>
      <c r="C13" s="10">
        <v>2</v>
      </c>
      <c r="D13" s="10">
        <v>1</v>
      </c>
      <c r="E13" s="10">
        <v>112</v>
      </c>
      <c r="F13" s="10">
        <v>18</v>
      </c>
      <c r="G13" s="10" t="s">
        <v>109</v>
      </c>
      <c r="H13" s="250" t="s">
        <v>113</v>
      </c>
      <c r="I13" s="10" t="s">
        <v>111</v>
      </c>
      <c r="J13" s="10" t="s">
        <v>112</v>
      </c>
    </row>
    <row r="14" spans="1:10">
      <c r="A14" s="247">
        <v>13</v>
      </c>
      <c r="B14" s="10" t="s">
        <v>108</v>
      </c>
      <c r="C14" s="10">
        <v>2</v>
      </c>
      <c r="D14" s="10">
        <v>1</v>
      </c>
      <c r="E14" s="10">
        <v>113</v>
      </c>
      <c r="F14" s="10">
        <v>18</v>
      </c>
      <c r="G14" s="10" t="s">
        <v>109</v>
      </c>
      <c r="H14" s="250" t="s">
        <v>114</v>
      </c>
      <c r="I14" s="10" t="s">
        <v>111</v>
      </c>
      <c r="J14" s="10" t="s">
        <v>112</v>
      </c>
    </row>
    <row r="15" spans="1:10">
      <c r="A15" s="247">
        <v>14</v>
      </c>
      <c r="B15" s="10" t="s">
        <v>108</v>
      </c>
      <c r="C15" s="10">
        <v>2</v>
      </c>
      <c r="D15" s="10">
        <v>1</v>
      </c>
      <c r="E15" s="10">
        <v>114</v>
      </c>
      <c r="F15" s="10">
        <v>18</v>
      </c>
      <c r="G15" s="10" t="s">
        <v>109</v>
      </c>
      <c r="H15" s="250" t="s">
        <v>113</v>
      </c>
      <c r="I15" s="10" t="s">
        <v>111</v>
      </c>
      <c r="J15" s="10" t="s">
        <v>112</v>
      </c>
    </row>
    <row r="16" spans="1:10">
      <c r="A16" s="247">
        <v>15</v>
      </c>
      <c r="B16" s="10" t="s">
        <v>108</v>
      </c>
      <c r="C16" s="10">
        <v>2</v>
      </c>
      <c r="D16" s="10">
        <v>1</v>
      </c>
      <c r="E16" s="10">
        <v>115</v>
      </c>
      <c r="F16" s="10">
        <v>18</v>
      </c>
      <c r="G16" s="10" t="s">
        <v>109</v>
      </c>
      <c r="H16" s="250" t="s">
        <v>114</v>
      </c>
      <c r="I16" s="10" t="s">
        <v>111</v>
      </c>
      <c r="J16" s="10" t="s">
        <v>112</v>
      </c>
    </row>
    <row r="17" spans="1:10">
      <c r="A17" s="247">
        <v>16</v>
      </c>
      <c r="B17" s="10" t="s">
        <v>108</v>
      </c>
      <c r="C17" s="10">
        <v>2</v>
      </c>
      <c r="D17" s="10">
        <v>1</v>
      </c>
      <c r="E17" s="10">
        <v>116</v>
      </c>
      <c r="F17" s="10">
        <v>18</v>
      </c>
      <c r="G17" s="10" t="s">
        <v>109</v>
      </c>
      <c r="H17" s="250" t="s">
        <v>113</v>
      </c>
      <c r="I17" s="10" t="s">
        <v>111</v>
      </c>
      <c r="J17" s="10" t="s">
        <v>112</v>
      </c>
    </row>
    <row r="18" spans="1:10">
      <c r="A18" s="247">
        <v>17</v>
      </c>
      <c r="B18" s="10" t="s">
        <v>108</v>
      </c>
      <c r="C18" s="10">
        <v>2</v>
      </c>
      <c r="D18" s="10">
        <v>1</v>
      </c>
      <c r="E18" s="10">
        <v>117</v>
      </c>
      <c r="F18" s="10">
        <v>18</v>
      </c>
      <c r="G18" s="10" t="s">
        <v>109</v>
      </c>
      <c r="H18" s="250" t="s">
        <v>114</v>
      </c>
      <c r="I18" s="10" t="s">
        <v>111</v>
      </c>
      <c r="J18" s="10" t="s">
        <v>112</v>
      </c>
    </row>
    <row r="19" spans="1:10">
      <c r="A19" s="247">
        <v>18</v>
      </c>
      <c r="B19" s="10" t="s">
        <v>108</v>
      </c>
      <c r="C19" s="10">
        <v>2</v>
      </c>
      <c r="D19" s="10">
        <v>1</v>
      </c>
      <c r="E19" s="10">
        <v>118</v>
      </c>
      <c r="F19" s="10">
        <v>18</v>
      </c>
      <c r="G19" s="10" t="s">
        <v>109</v>
      </c>
      <c r="H19" s="250" t="s">
        <v>113</v>
      </c>
      <c r="I19" s="10" t="s">
        <v>111</v>
      </c>
      <c r="J19" s="10" t="s">
        <v>112</v>
      </c>
    </row>
    <row r="20" spans="1:10">
      <c r="A20" s="247">
        <v>19</v>
      </c>
      <c r="B20" s="10" t="s">
        <v>108</v>
      </c>
      <c r="C20" s="10">
        <v>2</v>
      </c>
      <c r="D20" s="10">
        <v>1</v>
      </c>
      <c r="E20" s="10">
        <v>119</v>
      </c>
      <c r="F20" s="10">
        <v>18</v>
      </c>
      <c r="G20" s="10" t="s">
        <v>109</v>
      </c>
      <c r="H20" s="250" t="s">
        <v>114</v>
      </c>
      <c r="I20" s="10" t="s">
        <v>111</v>
      </c>
      <c r="J20" s="10" t="s">
        <v>112</v>
      </c>
    </row>
    <row r="21" spans="1:10">
      <c r="A21" s="247">
        <v>20</v>
      </c>
      <c r="B21" s="10" t="s">
        <v>108</v>
      </c>
      <c r="C21" s="10">
        <v>2</v>
      </c>
      <c r="D21" s="10">
        <v>1</v>
      </c>
      <c r="E21" s="10">
        <v>120</v>
      </c>
      <c r="F21" s="10">
        <v>18</v>
      </c>
      <c r="G21" s="10" t="s">
        <v>109</v>
      </c>
      <c r="H21" s="250" t="s">
        <v>113</v>
      </c>
      <c r="I21" s="10" t="s">
        <v>111</v>
      </c>
      <c r="J21" s="10" t="s">
        <v>112</v>
      </c>
    </row>
    <row r="22" spans="1:10">
      <c r="A22" s="247">
        <v>21</v>
      </c>
      <c r="B22" s="10" t="s">
        <v>108</v>
      </c>
      <c r="C22" s="10">
        <v>2</v>
      </c>
      <c r="D22" s="10">
        <v>1</v>
      </c>
      <c r="E22" s="10">
        <v>121</v>
      </c>
      <c r="F22" s="10">
        <v>18</v>
      </c>
      <c r="G22" s="10" t="s">
        <v>109</v>
      </c>
      <c r="H22" s="250" t="s">
        <v>114</v>
      </c>
      <c r="I22" s="10" t="s">
        <v>111</v>
      </c>
      <c r="J22" s="10" t="s">
        <v>112</v>
      </c>
    </row>
    <row r="23" spans="1:10">
      <c r="A23" s="247">
        <v>22</v>
      </c>
      <c r="B23" s="10" t="s">
        <v>108</v>
      </c>
      <c r="C23" s="10">
        <v>2</v>
      </c>
      <c r="D23" s="10">
        <v>1</v>
      </c>
      <c r="E23" s="10">
        <v>122</v>
      </c>
      <c r="F23" s="10">
        <v>18</v>
      </c>
      <c r="G23" s="10" t="s">
        <v>109</v>
      </c>
      <c r="H23" s="250" t="s">
        <v>113</v>
      </c>
      <c r="I23" s="10" t="s">
        <v>111</v>
      </c>
      <c r="J23" s="10" t="s">
        <v>112</v>
      </c>
    </row>
    <row r="24" spans="1:10">
      <c r="A24" s="247">
        <v>23</v>
      </c>
      <c r="B24" s="10" t="s">
        <v>108</v>
      </c>
      <c r="C24" s="10">
        <v>2</v>
      </c>
      <c r="D24" s="10">
        <v>1</v>
      </c>
      <c r="E24" s="10">
        <v>123</v>
      </c>
      <c r="F24" s="10">
        <v>18</v>
      </c>
      <c r="G24" s="10" t="s">
        <v>109</v>
      </c>
      <c r="H24" s="250" t="s">
        <v>114</v>
      </c>
      <c r="I24" s="10" t="s">
        <v>111</v>
      </c>
      <c r="J24" s="10" t="s">
        <v>112</v>
      </c>
    </row>
    <row r="25" spans="1:10">
      <c r="A25" s="247">
        <v>24</v>
      </c>
      <c r="B25" s="10" t="s">
        <v>108</v>
      </c>
      <c r="C25" s="10">
        <v>2</v>
      </c>
      <c r="D25" s="10">
        <v>1</v>
      </c>
      <c r="E25" s="10">
        <v>124</v>
      </c>
      <c r="F25" s="10">
        <v>18</v>
      </c>
      <c r="G25" s="10" t="s">
        <v>109</v>
      </c>
      <c r="H25" s="250" t="s">
        <v>113</v>
      </c>
      <c r="I25" s="10" t="s">
        <v>111</v>
      </c>
      <c r="J25" s="10" t="s">
        <v>112</v>
      </c>
    </row>
    <row r="26" spans="1:10">
      <c r="A26" s="247">
        <v>25</v>
      </c>
      <c r="B26" s="10" t="s">
        <v>108</v>
      </c>
      <c r="C26" s="10">
        <v>2</v>
      </c>
      <c r="D26" s="10">
        <v>1</v>
      </c>
      <c r="E26" s="10">
        <v>125</v>
      </c>
      <c r="F26" s="10">
        <v>18</v>
      </c>
      <c r="G26" s="10" t="s">
        <v>109</v>
      </c>
      <c r="H26" s="250" t="s">
        <v>114</v>
      </c>
      <c r="I26" s="10" t="s">
        <v>111</v>
      </c>
      <c r="J26" s="10" t="s">
        <v>112</v>
      </c>
    </row>
    <row r="27" spans="1:10">
      <c r="A27" s="247">
        <v>26</v>
      </c>
      <c r="B27" s="10" t="s">
        <v>108</v>
      </c>
      <c r="C27" s="10">
        <v>2</v>
      </c>
      <c r="D27" s="10">
        <v>1</v>
      </c>
      <c r="E27" s="10">
        <v>126</v>
      </c>
      <c r="F27" s="10">
        <v>18</v>
      </c>
      <c r="G27" s="10" t="s">
        <v>109</v>
      </c>
      <c r="H27" s="250" t="s">
        <v>113</v>
      </c>
      <c r="I27" s="10" t="s">
        <v>111</v>
      </c>
      <c r="J27" s="10" t="s">
        <v>112</v>
      </c>
    </row>
    <row r="28" spans="1:10">
      <c r="A28" s="247">
        <v>27</v>
      </c>
      <c r="B28" s="10" t="s">
        <v>108</v>
      </c>
      <c r="C28" s="10">
        <v>2</v>
      </c>
      <c r="D28" s="10">
        <v>1</v>
      </c>
      <c r="E28" s="10">
        <v>127</v>
      </c>
      <c r="F28" s="10">
        <v>18</v>
      </c>
      <c r="G28" s="10" t="s">
        <v>109</v>
      </c>
      <c r="H28" s="250" t="s">
        <v>114</v>
      </c>
      <c r="I28" s="10" t="s">
        <v>111</v>
      </c>
      <c r="J28" s="10" t="s">
        <v>112</v>
      </c>
    </row>
    <row r="29" spans="1:10">
      <c r="A29" s="247">
        <v>28</v>
      </c>
      <c r="B29" s="10" t="s">
        <v>108</v>
      </c>
      <c r="C29" s="10">
        <v>2</v>
      </c>
      <c r="D29" s="10">
        <v>1</v>
      </c>
      <c r="E29" s="10">
        <v>128</v>
      </c>
      <c r="F29" s="10">
        <v>18</v>
      </c>
      <c r="G29" s="10" t="s">
        <v>109</v>
      </c>
      <c r="H29" s="250" t="s">
        <v>113</v>
      </c>
      <c r="I29" s="10" t="s">
        <v>111</v>
      </c>
      <c r="J29" s="10" t="s">
        <v>112</v>
      </c>
    </row>
    <row r="30" spans="1:10">
      <c r="A30" s="247">
        <v>29</v>
      </c>
      <c r="B30" s="10" t="s">
        <v>108</v>
      </c>
      <c r="C30" s="10">
        <v>2</v>
      </c>
      <c r="D30" s="10">
        <v>1</v>
      </c>
      <c r="E30" s="10">
        <v>129</v>
      </c>
      <c r="F30" s="10">
        <v>18</v>
      </c>
      <c r="G30" s="10" t="s">
        <v>109</v>
      </c>
      <c r="H30" s="250" t="s">
        <v>114</v>
      </c>
      <c r="I30" s="10" t="s">
        <v>111</v>
      </c>
      <c r="J30" s="10" t="s">
        <v>112</v>
      </c>
    </row>
    <row r="31" spans="1:10">
      <c r="A31" s="247">
        <v>30</v>
      </c>
      <c r="B31" s="10" t="s">
        <v>108</v>
      </c>
      <c r="C31" s="10">
        <v>2</v>
      </c>
      <c r="D31" s="10">
        <v>1</v>
      </c>
      <c r="E31" s="10">
        <v>130</v>
      </c>
      <c r="F31" s="10">
        <v>18</v>
      </c>
      <c r="G31" s="10" t="s">
        <v>109</v>
      </c>
      <c r="H31" s="250" t="s">
        <v>113</v>
      </c>
      <c r="I31" s="10" t="s">
        <v>111</v>
      </c>
      <c r="J31" s="10" t="s">
        <v>112</v>
      </c>
    </row>
    <row r="32" spans="1:10">
      <c r="A32" s="247">
        <v>31</v>
      </c>
      <c r="B32" s="10" t="s">
        <v>108</v>
      </c>
      <c r="C32" s="10">
        <v>2</v>
      </c>
      <c r="D32" s="10">
        <v>1</v>
      </c>
      <c r="E32" s="10">
        <v>131</v>
      </c>
      <c r="F32" s="10">
        <v>18</v>
      </c>
      <c r="G32" s="10" t="s">
        <v>109</v>
      </c>
      <c r="H32" s="250" t="s">
        <v>114</v>
      </c>
      <c r="I32" s="10" t="s">
        <v>111</v>
      </c>
      <c r="J32" s="10" t="s">
        <v>112</v>
      </c>
    </row>
    <row r="33" spans="1:10">
      <c r="A33" s="247">
        <v>32</v>
      </c>
      <c r="B33" s="10" t="s">
        <v>108</v>
      </c>
      <c r="C33" s="10">
        <v>2</v>
      </c>
      <c r="D33" s="10">
        <v>1</v>
      </c>
      <c r="E33" s="10">
        <v>132</v>
      </c>
      <c r="F33" s="10">
        <v>18</v>
      </c>
      <c r="G33" s="10" t="s">
        <v>109</v>
      </c>
      <c r="H33" s="250" t="s">
        <v>113</v>
      </c>
      <c r="I33" s="10" t="s">
        <v>111</v>
      </c>
      <c r="J33" s="10" t="s">
        <v>112</v>
      </c>
    </row>
    <row r="34" spans="1:10">
      <c r="A34" s="247">
        <v>33</v>
      </c>
      <c r="B34" s="10" t="s">
        <v>108</v>
      </c>
      <c r="C34" s="10">
        <v>2</v>
      </c>
      <c r="D34" s="10">
        <v>1</v>
      </c>
      <c r="E34" s="10">
        <v>133</v>
      </c>
      <c r="F34" s="10">
        <v>18</v>
      </c>
      <c r="G34" s="10" t="s">
        <v>109</v>
      </c>
      <c r="H34" s="250" t="s">
        <v>114</v>
      </c>
      <c r="I34" s="10" t="s">
        <v>111</v>
      </c>
      <c r="J34" s="10" t="s">
        <v>112</v>
      </c>
    </row>
    <row r="35" spans="1:10">
      <c r="A35" s="247">
        <v>34</v>
      </c>
      <c r="B35" s="10" t="s">
        <v>108</v>
      </c>
      <c r="C35" s="10">
        <v>2</v>
      </c>
      <c r="D35" s="10">
        <v>1</v>
      </c>
      <c r="E35" s="10">
        <v>134</v>
      </c>
      <c r="F35" s="10">
        <v>18</v>
      </c>
      <c r="G35" s="10" t="s">
        <v>109</v>
      </c>
      <c r="H35" s="250" t="s">
        <v>113</v>
      </c>
      <c r="I35" s="10" t="s">
        <v>111</v>
      </c>
      <c r="J35" s="10" t="s">
        <v>112</v>
      </c>
    </row>
    <row r="36" spans="1:10">
      <c r="A36" s="247">
        <v>35</v>
      </c>
      <c r="B36" s="10" t="s">
        <v>108</v>
      </c>
      <c r="C36" s="10">
        <v>2</v>
      </c>
      <c r="D36" s="10">
        <v>1</v>
      </c>
      <c r="E36" s="10">
        <v>135</v>
      </c>
      <c r="F36" s="10">
        <v>18</v>
      </c>
      <c r="G36" s="10" t="s">
        <v>109</v>
      </c>
      <c r="H36" s="250" t="s">
        <v>114</v>
      </c>
      <c r="I36" s="10" t="s">
        <v>111</v>
      </c>
      <c r="J36" s="10" t="s">
        <v>112</v>
      </c>
    </row>
    <row r="37" spans="1:10">
      <c r="A37" s="247">
        <v>36</v>
      </c>
      <c r="B37" s="10" t="s">
        <v>108</v>
      </c>
      <c r="C37" s="10">
        <v>2</v>
      </c>
      <c r="D37" s="10">
        <v>1</v>
      </c>
      <c r="E37" s="10">
        <v>136</v>
      </c>
      <c r="F37" s="10">
        <v>18</v>
      </c>
      <c r="G37" s="10" t="s">
        <v>109</v>
      </c>
      <c r="H37" s="250" t="s">
        <v>113</v>
      </c>
      <c r="I37" s="10" t="s">
        <v>111</v>
      </c>
      <c r="J37" s="10" t="s">
        <v>112</v>
      </c>
    </row>
    <row r="38" spans="1:10">
      <c r="A38" s="247">
        <v>37</v>
      </c>
      <c r="B38" s="10" t="s">
        <v>108</v>
      </c>
      <c r="C38" s="10">
        <v>2</v>
      </c>
      <c r="D38" s="10">
        <v>1</v>
      </c>
      <c r="E38" s="10">
        <v>137</v>
      </c>
      <c r="F38" s="10">
        <v>18</v>
      </c>
      <c r="G38" s="10" t="s">
        <v>109</v>
      </c>
      <c r="H38" s="250" t="s">
        <v>114</v>
      </c>
      <c r="I38" s="10" t="s">
        <v>111</v>
      </c>
      <c r="J38" s="10" t="s">
        <v>112</v>
      </c>
    </row>
    <row r="39" spans="1:10">
      <c r="A39" s="247">
        <v>38</v>
      </c>
      <c r="B39" s="10" t="s">
        <v>108</v>
      </c>
      <c r="C39" s="10">
        <v>2</v>
      </c>
      <c r="D39" s="10">
        <v>1</v>
      </c>
      <c r="E39" s="10">
        <v>138</v>
      </c>
      <c r="F39" s="10">
        <v>18</v>
      </c>
      <c r="G39" s="10" t="s">
        <v>109</v>
      </c>
      <c r="H39" s="250" t="s">
        <v>113</v>
      </c>
      <c r="I39" s="10" t="s">
        <v>111</v>
      </c>
      <c r="J39" s="10" t="s">
        <v>112</v>
      </c>
    </row>
    <row r="40" spans="1:10">
      <c r="A40" s="247">
        <v>39</v>
      </c>
      <c r="B40" s="10" t="s">
        <v>108</v>
      </c>
      <c r="C40" s="10">
        <v>2</v>
      </c>
      <c r="D40" s="10">
        <v>1</v>
      </c>
      <c r="E40" s="10">
        <v>139</v>
      </c>
      <c r="F40" s="10">
        <v>18</v>
      </c>
      <c r="G40" s="10" t="s">
        <v>109</v>
      </c>
      <c r="H40" s="250" t="s">
        <v>114</v>
      </c>
      <c r="I40" s="10" t="s">
        <v>111</v>
      </c>
      <c r="J40" s="10" t="s">
        <v>112</v>
      </c>
    </row>
    <row r="41" spans="1:10">
      <c r="A41" s="247">
        <v>40</v>
      </c>
      <c r="B41" s="10" t="s">
        <v>108</v>
      </c>
      <c r="C41" s="10">
        <v>2</v>
      </c>
      <c r="D41" s="10">
        <v>1</v>
      </c>
      <c r="E41" s="10">
        <v>140</v>
      </c>
      <c r="F41" s="10">
        <v>18</v>
      </c>
      <c r="G41" s="10" t="s">
        <v>109</v>
      </c>
      <c r="H41" s="250" t="s">
        <v>113</v>
      </c>
      <c r="I41" s="10" t="s">
        <v>111</v>
      </c>
      <c r="J41" s="10" t="s">
        <v>112</v>
      </c>
    </row>
    <row r="42" spans="1:10">
      <c r="A42" s="247">
        <v>41</v>
      </c>
      <c r="B42" s="10" t="s">
        <v>108</v>
      </c>
      <c r="C42" s="10">
        <v>2</v>
      </c>
      <c r="D42" s="10">
        <v>2</v>
      </c>
      <c r="E42" s="10">
        <v>201</v>
      </c>
      <c r="F42" s="10">
        <v>18</v>
      </c>
      <c r="G42" s="10" t="s">
        <v>109</v>
      </c>
      <c r="H42" s="250" t="s">
        <v>110</v>
      </c>
      <c r="I42" s="10" t="s">
        <v>111</v>
      </c>
      <c r="J42" s="10" t="s">
        <v>112</v>
      </c>
    </row>
    <row r="43" spans="1:10">
      <c r="A43" s="247">
        <v>42</v>
      </c>
      <c r="B43" s="10" t="s">
        <v>108</v>
      </c>
      <c r="C43" s="10">
        <v>2</v>
      </c>
      <c r="D43" s="10">
        <v>2</v>
      </c>
      <c r="E43" s="10">
        <v>202</v>
      </c>
      <c r="F43" s="10">
        <v>18</v>
      </c>
      <c r="G43" s="10" t="s">
        <v>109</v>
      </c>
      <c r="H43" s="250" t="s">
        <v>110</v>
      </c>
      <c r="I43" s="10" t="s">
        <v>111</v>
      </c>
      <c r="J43" s="10" t="s">
        <v>112</v>
      </c>
    </row>
    <row r="44" spans="1:10">
      <c r="A44" s="247">
        <v>43</v>
      </c>
      <c r="B44" s="10" t="s">
        <v>108</v>
      </c>
      <c r="C44" s="10">
        <v>2</v>
      </c>
      <c r="D44" s="10">
        <v>2</v>
      </c>
      <c r="E44" s="10">
        <v>203</v>
      </c>
      <c r="F44" s="10">
        <v>18</v>
      </c>
      <c r="G44" s="10" t="s">
        <v>109</v>
      </c>
      <c r="H44" s="250" t="s">
        <v>110</v>
      </c>
      <c r="I44" s="10" t="s">
        <v>111</v>
      </c>
      <c r="J44" s="10" t="s">
        <v>112</v>
      </c>
    </row>
    <row r="45" spans="1:10">
      <c r="A45" s="247">
        <v>44</v>
      </c>
      <c r="B45" s="10" t="s">
        <v>108</v>
      </c>
      <c r="C45" s="10">
        <v>2</v>
      </c>
      <c r="D45" s="10">
        <v>2</v>
      </c>
      <c r="E45" s="10">
        <v>204</v>
      </c>
      <c r="F45" s="10">
        <v>18</v>
      </c>
      <c r="G45" s="10" t="s">
        <v>109</v>
      </c>
      <c r="H45" s="250" t="s">
        <v>110</v>
      </c>
      <c r="I45" s="10" t="s">
        <v>111</v>
      </c>
      <c r="J45" s="10" t="s">
        <v>112</v>
      </c>
    </row>
    <row r="46" spans="1:10">
      <c r="A46" s="247">
        <v>45</v>
      </c>
      <c r="B46" s="10" t="s">
        <v>108</v>
      </c>
      <c r="C46" s="10">
        <v>2</v>
      </c>
      <c r="D46" s="10">
        <v>2</v>
      </c>
      <c r="E46" s="10">
        <v>205</v>
      </c>
      <c r="F46" s="10">
        <v>18</v>
      </c>
      <c r="G46" s="10" t="s">
        <v>109</v>
      </c>
      <c r="H46" s="250" t="s">
        <v>110</v>
      </c>
      <c r="I46" s="10" t="s">
        <v>111</v>
      </c>
      <c r="J46" s="10" t="s">
        <v>112</v>
      </c>
    </row>
    <row r="47" spans="1:10">
      <c r="A47" s="247">
        <v>46</v>
      </c>
      <c r="B47" s="10" t="s">
        <v>108</v>
      </c>
      <c r="C47" s="10">
        <v>2</v>
      </c>
      <c r="D47" s="10">
        <v>2</v>
      </c>
      <c r="E47" s="10">
        <v>206</v>
      </c>
      <c r="F47" s="10">
        <v>18</v>
      </c>
      <c r="G47" s="10" t="s">
        <v>109</v>
      </c>
      <c r="H47" s="250" t="s">
        <v>110</v>
      </c>
      <c r="I47" s="10" t="s">
        <v>111</v>
      </c>
      <c r="J47" s="10" t="s">
        <v>112</v>
      </c>
    </row>
    <row r="48" spans="1:10">
      <c r="A48" s="247">
        <v>47</v>
      </c>
      <c r="B48" s="10" t="s">
        <v>108</v>
      </c>
      <c r="C48" s="10">
        <v>2</v>
      </c>
      <c r="D48" s="10">
        <v>2</v>
      </c>
      <c r="E48" s="10">
        <v>207</v>
      </c>
      <c r="F48" s="10">
        <v>18</v>
      </c>
      <c r="G48" s="10" t="s">
        <v>109</v>
      </c>
      <c r="H48" s="250" t="s">
        <v>110</v>
      </c>
      <c r="I48" s="10" t="s">
        <v>111</v>
      </c>
      <c r="J48" s="10" t="s">
        <v>112</v>
      </c>
    </row>
    <row r="49" spans="1:10">
      <c r="A49" s="247">
        <v>48</v>
      </c>
      <c r="B49" s="10" t="s">
        <v>108</v>
      </c>
      <c r="C49" s="10">
        <v>2</v>
      </c>
      <c r="D49" s="10">
        <v>2</v>
      </c>
      <c r="E49" s="10">
        <v>208</v>
      </c>
      <c r="F49" s="10">
        <v>18</v>
      </c>
      <c r="G49" s="10" t="s">
        <v>109</v>
      </c>
      <c r="H49" s="250" t="s">
        <v>113</v>
      </c>
      <c r="I49" s="10" t="s">
        <v>111</v>
      </c>
      <c r="J49" s="10" t="s">
        <v>112</v>
      </c>
    </row>
    <row r="50" spans="1:10">
      <c r="A50" s="247">
        <v>49</v>
      </c>
      <c r="B50" s="10" t="s">
        <v>108</v>
      </c>
      <c r="C50" s="10">
        <v>2</v>
      </c>
      <c r="D50" s="10">
        <v>2</v>
      </c>
      <c r="E50" s="10">
        <v>209</v>
      </c>
      <c r="F50" s="10">
        <v>18</v>
      </c>
      <c r="G50" s="10" t="s">
        <v>109</v>
      </c>
      <c r="H50" s="250" t="s">
        <v>114</v>
      </c>
      <c r="I50" s="10" t="s">
        <v>111</v>
      </c>
      <c r="J50" s="10" t="s">
        <v>112</v>
      </c>
    </row>
    <row r="51" spans="1:10">
      <c r="A51" s="247">
        <v>50</v>
      </c>
      <c r="B51" s="10" t="s">
        <v>108</v>
      </c>
      <c r="C51" s="10">
        <v>2</v>
      </c>
      <c r="D51" s="10">
        <v>2</v>
      </c>
      <c r="E51" s="10">
        <v>210</v>
      </c>
      <c r="F51" s="10">
        <v>18</v>
      </c>
      <c r="G51" s="10" t="s">
        <v>109</v>
      </c>
      <c r="H51" s="250" t="s">
        <v>113</v>
      </c>
      <c r="I51" s="10" t="s">
        <v>111</v>
      </c>
      <c r="J51" s="10" t="s">
        <v>112</v>
      </c>
    </row>
    <row r="52" spans="1:10">
      <c r="A52" s="247">
        <v>51</v>
      </c>
      <c r="B52" s="10" t="s">
        <v>108</v>
      </c>
      <c r="C52" s="10">
        <v>2</v>
      </c>
      <c r="D52" s="10">
        <v>2</v>
      </c>
      <c r="E52" s="10">
        <v>211</v>
      </c>
      <c r="F52" s="10">
        <v>18</v>
      </c>
      <c r="G52" s="10" t="s">
        <v>109</v>
      </c>
      <c r="H52" s="250" t="s">
        <v>114</v>
      </c>
      <c r="I52" s="10" t="s">
        <v>111</v>
      </c>
      <c r="J52" s="10" t="s">
        <v>112</v>
      </c>
    </row>
    <row r="53" spans="1:10">
      <c r="A53" s="247">
        <v>52</v>
      </c>
      <c r="B53" s="10" t="s">
        <v>108</v>
      </c>
      <c r="C53" s="10">
        <v>2</v>
      </c>
      <c r="D53" s="10">
        <v>2</v>
      </c>
      <c r="E53" s="10">
        <v>212</v>
      </c>
      <c r="F53" s="10">
        <v>18</v>
      </c>
      <c r="G53" s="10" t="s">
        <v>109</v>
      </c>
      <c r="H53" s="250" t="s">
        <v>113</v>
      </c>
      <c r="I53" s="10" t="s">
        <v>111</v>
      </c>
      <c r="J53" s="10" t="s">
        <v>112</v>
      </c>
    </row>
    <row r="54" spans="1:10">
      <c r="A54" s="247">
        <v>53</v>
      </c>
      <c r="B54" s="10" t="s">
        <v>108</v>
      </c>
      <c r="C54" s="10">
        <v>2</v>
      </c>
      <c r="D54" s="10">
        <v>2</v>
      </c>
      <c r="E54" s="10">
        <v>213</v>
      </c>
      <c r="F54" s="10">
        <v>18</v>
      </c>
      <c r="G54" s="10" t="s">
        <v>109</v>
      </c>
      <c r="H54" s="250" t="s">
        <v>114</v>
      </c>
      <c r="I54" s="10" t="s">
        <v>111</v>
      </c>
      <c r="J54" s="10" t="s">
        <v>112</v>
      </c>
    </row>
    <row r="55" spans="1:10">
      <c r="A55" s="247">
        <v>54</v>
      </c>
      <c r="B55" s="10" t="s">
        <v>108</v>
      </c>
      <c r="C55" s="10">
        <v>2</v>
      </c>
      <c r="D55" s="10">
        <v>2</v>
      </c>
      <c r="E55" s="10">
        <v>214</v>
      </c>
      <c r="F55" s="10">
        <v>18</v>
      </c>
      <c r="G55" s="10" t="s">
        <v>109</v>
      </c>
      <c r="H55" s="250" t="s">
        <v>113</v>
      </c>
      <c r="I55" s="10" t="s">
        <v>111</v>
      </c>
      <c r="J55" s="10" t="s">
        <v>112</v>
      </c>
    </row>
    <row r="56" spans="1:10">
      <c r="A56" s="247">
        <v>55</v>
      </c>
      <c r="B56" s="10" t="s">
        <v>108</v>
      </c>
      <c r="C56" s="10">
        <v>2</v>
      </c>
      <c r="D56" s="10">
        <v>2</v>
      </c>
      <c r="E56" s="10">
        <v>215</v>
      </c>
      <c r="F56" s="10">
        <v>18</v>
      </c>
      <c r="G56" s="10" t="s">
        <v>109</v>
      </c>
      <c r="H56" s="250" t="s">
        <v>114</v>
      </c>
      <c r="I56" s="10" t="s">
        <v>111</v>
      </c>
      <c r="J56" s="10" t="s">
        <v>112</v>
      </c>
    </row>
    <row r="57" spans="1:10">
      <c r="A57" s="247">
        <v>56</v>
      </c>
      <c r="B57" s="10" t="s">
        <v>108</v>
      </c>
      <c r="C57" s="10">
        <v>2</v>
      </c>
      <c r="D57" s="10">
        <v>2</v>
      </c>
      <c r="E57" s="10">
        <v>216</v>
      </c>
      <c r="F57" s="10">
        <v>18</v>
      </c>
      <c r="G57" s="10" t="s">
        <v>109</v>
      </c>
      <c r="H57" s="250" t="s">
        <v>113</v>
      </c>
      <c r="I57" s="10" t="s">
        <v>111</v>
      </c>
      <c r="J57" s="10" t="s">
        <v>112</v>
      </c>
    </row>
    <row r="58" spans="1:10">
      <c r="A58" s="247">
        <v>57</v>
      </c>
      <c r="B58" s="10" t="s">
        <v>108</v>
      </c>
      <c r="C58" s="10">
        <v>2</v>
      </c>
      <c r="D58" s="10">
        <v>2</v>
      </c>
      <c r="E58" s="10">
        <v>217</v>
      </c>
      <c r="F58" s="10">
        <v>18</v>
      </c>
      <c r="G58" s="10" t="s">
        <v>109</v>
      </c>
      <c r="H58" s="250" t="s">
        <v>114</v>
      </c>
      <c r="I58" s="10" t="s">
        <v>111</v>
      </c>
      <c r="J58" s="10" t="s">
        <v>112</v>
      </c>
    </row>
    <row r="59" spans="1:10">
      <c r="A59" s="247">
        <v>58</v>
      </c>
      <c r="B59" s="10" t="s">
        <v>108</v>
      </c>
      <c r="C59" s="10">
        <v>2</v>
      </c>
      <c r="D59" s="10">
        <v>2</v>
      </c>
      <c r="E59" s="10">
        <v>218</v>
      </c>
      <c r="F59" s="10">
        <v>18</v>
      </c>
      <c r="G59" s="10" t="s">
        <v>109</v>
      </c>
      <c r="H59" s="250" t="s">
        <v>113</v>
      </c>
      <c r="I59" s="10" t="s">
        <v>111</v>
      </c>
      <c r="J59" s="10" t="s">
        <v>112</v>
      </c>
    </row>
    <row r="60" spans="1:10">
      <c r="A60" s="247">
        <v>59</v>
      </c>
      <c r="B60" s="10" t="s">
        <v>108</v>
      </c>
      <c r="C60" s="10">
        <v>2</v>
      </c>
      <c r="D60" s="10">
        <v>2</v>
      </c>
      <c r="E60" s="10">
        <v>219</v>
      </c>
      <c r="F60" s="10">
        <v>18</v>
      </c>
      <c r="G60" s="10" t="s">
        <v>109</v>
      </c>
      <c r="H60" s="250" t="s">
        <v>114</v>
      </c>
      <c r="I60" s="10" t="s">
        <v>111</v>
      </c>
      <c r="J60" s="10" t="s">
        <v>112</v>
      </c>
    </row>
    <row r="61" spans="1:10">
      <c r="A61" s="247">
        <v>60</v>
      </c>
      <c r="B61" s="10" t="s">
        <v>108</v>
      </c>
      <c r="C61" s="10">
        <v>2</v>
      </c>
      <c r="D61" s="10">
        <v>2</v>
      </c>
      <c r="E61" s="10">
        <v>220</v>
      </c>
      <c r="F61" s="10">
        <v>18</v>
      </c>
      <c r="G61" s="10" t="s">
        <v>109</v>
      </c>
      <c r="H61" s="250" t="s">
        <v>113</v>
      </c>
      <c r="I61" s="10" t="s">
        <v>111</v>
      </c>
      <c r="J61" s="10" t="s">
        <v>112</v>
      </c>
    </row>
    <row r="62" spans="1:10">
      <c r="A62" s="247">
        <v>61</v>
      </c>
      <c r="B62" s="10" t="s">
        <v>108</v>
      </c>
      <c r="C62" s="10">
        <v>2</v>
      </c>
      <c r="D62" s="10">
        <v>2</v>
      </c>
      <c r="E62" s="10">
        <v>221</v>
      </c>
      <c r="F62" s="10">
        <v>18</v>
      </c>
      <c r="G62" s="10" t="s">
        <v>109</v>
      </c>
      <c r="H62" s="250" t="s">
        <v>114</v>
      </c>
      <c r="I62" s="10" t="s">
        <v>111</v>
      </c>
      <c r="J62" s="10" t="s">
        <v>112</v>
      </c>
    </row>
    <row r="63" spans="1:10">
      <c r="A63" s="247">
        <v>62</v>
      </c>
      <c r="B63" s="10" t="s">
        <v>108</v>
      </c>
      <c r="C63" s="10">
        <v>2</v>
      </c>
      <c r="D63" s="10">
        <v>2</v>
      </c>
      <c r="E63" s="10">
        <v>222</v>
      </c>
      <c r="F63" s="10">
        <v>18</v>
      </c>
      <c r="G63" s="10" t="s">
        <v>109</v>
      </c>
      <c r="H63" s="250" t="s">
        <v>113</v>
      </c>
      <c r="I63" s="10" t="s">
        <v>111</v>
      </c>
      <c r="J63" s="10" t="s">
        <v>112</v>
      </c>
    </row>
    <row r="64" spans="1:10">
      <c r="A64" s="247">
        <v>63</v>
      </c>
      <c r="B64" s="10" t="s">
        <v>108</v>
      </c>
      <c r="C64" s="10">
        <v>2</v>
      </c>
      <c r="D64" s="10">
        <v>2</v>
      </c>
      <c r="E64" s="10">
        <v>223</v>
      </c>
      <c r="F64" s="10">
        <v>18</v>
      </c>
      <c r="G64" s="10" t="s">
        <v>109</v>
      </c>
      <c r="H64" s="250" t="s">
        <v>114</v>
      </c>
      <c r="I64" s="10" t="s">
        <v>111</v>
      </c>
      <c r="J64" s="10" t="s">
        <v>112</v>
      </c>
    </row>
    <row r="65" spans="1:10">
      <c r="A65" s="247">
        <v>64</v>
      </c>
      <c r="B65" s="10" t="s">
        <v>108</v>
      </c>
      <c r="C65" s="10">
        <v>2</v>
      </c>
      <c r="D65" s="10">
        <v>2</v>
      </c>
      <c r="E65" s="10">
        <v>224</v>
      </c>
      <c r="F65" s="10">
        <v>18</v>
      </c>
      <c r="G65" s="10" t="s">
        <v>109</v>
      </c>
      <c r="H65" s="250" t="s">
        <v>113</v>
      </c>
      <c r="I65" s="10" t="s">
        <v>111</v>
      </c>
      <c r="J65" s="10" t="s">
        <v>112</v>
      </c>
    </row>
    <row r="66" spans="1:10">
      <c r="A66" s="247">
        <v>65</v>
      </c>
      <c r="B66" s="10" t="s">
        <v>108</v>
      </c>
      <c r="C66" s="10">
        <v>2</v>
      </c>
      <c r="D66" s="10">
        <v>2</v>
      </c>
      <c r="E66" s="10">
        <v>225</v>
      </c>
      <c r="F66" s="10">
        <v>18</v>
      </c>
      <c r="G66" s="10" t="s">
        <v>109</v>
      </c>
      <c r="H66" s="250" t="s">
        <v>114</v>
      </c>
      <c r="I66" s="10" t="s">
        <v>111</v>
      </c>
      <c r="J66" s="10" t="s">
        <v>112</v>
      </c>
    </row>
    <row r="67" spans="1:10">
      <c r="A67" s="247">
        <v>66</v>
      </c>
      <c r="B67" s="10" t="s">
        <v>108</v>
      </c>
      <c r="C67" s="10">
        <v>2</v>
      </c>
      <c r="D67" s="10">
        <v>2</v>
      </c>
      <c r="E67" s="10">
        <v>226</v>
      </c>
      <c r="F67" s="10">
        <v>18</v>
      </c>
      <c r="G67" s="10" t="s">
        <v>109</v>
      </c>
      <c r="H67" s="250" t="s">
        <v>113</v>
      </c>
      <c r="I67" s="10" t="s">
        <v>111</v>
      </c>
      <c r="J67" s="10" t="s">
        <v>112</v>
      </c>
    </row>
    <row r="68" spans="1:10">
      <c r="A68" s="247">
        <v>67</v>
      </c>
      <c r="B68" s="10" t="s">
        <v>108</v>
      </c>
      <c r="C68" s="10">
        <v>2</v>
      </c>
      <c r="D68" s="10">
        <v>2</v>
      </c>
      <c r="E68" s="10">
        <v>227</v>
      </c>
      <c r="F68" s="10">
        <v>18</v>
      </c>
      <c r="G68" s="10" t="s">
        <v>109</v>
      </c>
      <c r="H68" s="250" t="s">
        <v>114</v>
      </c>
      <c r="I68" s="10" t="s">
        <v>111</v>
      </c>
      <c r="J68" s="10" t="s">
        <v>112</v>
      </c>
    </row>
    <row r="69" spans="1:10">
      <c r="A69" s="247">
        <v>68</v>
      </c>
      <c r="B69" s="10" t="s">
        <v>108</v>
      </c>
      <c r="C69" s="10">
        <v>2</v>
      </c>
      <c r="D69" s="10">
        <v>2</v>
      </c>
      <c r="E69" s="10">
        <v>228</v>
      </c>
      <c r="F69" s="10">
        <v>18</v>
      </c>
      <c r="G69" s="10" t="s">
        <v>109</v>
      </c>
      <c r="H69" s="250" t="s">
        <v>113</v>
      </c>
      <c r="I69" s="10" t="s">
        <v>111</v>
      </c>
      <c r="J69" s="10" t="s">
        <v>112</v>
      </c>
    </row>
    <row r="70" spans="1:10">
      <c r="A70" s="247">
        <v>69</v>
      </c>
      <c r="B70" s="10" t="s">
        <v>108</v>
      </c>
      <c r="C70" s="10">
        <v>2</v>
      </c>
      <c r="D70" s="10">
        <v>2</v>
      </c>
      <c r="E70" s="10">
        <v>229</v>
      </c>
      <c r="F70" s="10">
        <v>18</v>
      </c>
      <c r="G70" s="10" t="s">
        <v>109</v>
      </c>
      <c r="H70" s="250" t="s">
        <v>114</v>
      </c>
      <c r="I70" s="10" t="s">
        <v>111</v>
      </c>
      <c r="J70" s="10" t="s">
        <v>112</v>
      </c>
    </row>
    <row r="71" spans="1:10">
      <c r="A71" s="247">
        <v>70</v>
      </c>
      <c r="B71" s="10" t="s">
        <v>108</v>
      </c>
      <c r="C71" s="10">
        <v>2</v>
      </c>
      <c r="D71" s="10">
        <v>2</v>
      </c>
      <c r="E71" s="10">
        <v>230</v>
      </c>
      <c r="F71" s="10">
        <v>18</v>
      </c>
      <c r="G71" s="10" t="s">
        <v>109</v>
      </c>
      <c r="H71" s="250" t="s">
        <v>113</v>
      </c>
      <c r="I71" s="10" t="s">
        <v>111</v>
      </c>
      <c r="J71" s="10" t="s">
        <v>112</v>
      </c>
    </row>
    <row r="72" spans="1:10">
      <c r="A72" s="247">
        <v>71</v>
      </c>
      <c r="B72" s="10" t="s">
        <v>108</v>
      </c>
      <c r="C72" s="10">
        <v>2</v>
      </c>
      <c r="D72" s="10">
        <v>2</v>
      </c>
      <c r="E72" s="10">
        <v>231</v>
      </c>
      <c r="F72" s="10">
        <v>18</v>
      </c>
      <c r="G72" s="10" t="s">
        <v>109</v>
      </c>
      <c r="H72" s="250" t="s">
        <v>114</v>
      </c>
      <c r="I72" s="10" t="s">
        <v>111</v>
      </c>
      <c r="J72" s="10" t="s">
        <v>112</v>
      </c>
    </row>
    <row r="73" spans="1:10">
      <c r="A73" s="247">
        <v>72</v>
      </c>
      <c r="B73" s="10" t="s">
        <v>108</v>
      </c>
      <c r="C73" s="10">
        <v>2</v>
      </c>
      <c r="D73" s="10">
        <v>2</v>
      </c>
      <c r="E73" s="10">
        <v>232</v>
      </c>
      <c r="F73" s="10">
        <v>18</v>
      </c>
      <c r="G73" s="10" t="s">
        <v>109</v>
      </c>
      <c r="H73" s="250" t="s">
        <v>113</v>
      </c>
      <c r="I73" s="10" t="s">
        <v>111</v>
      </c>
      <c r="J73" s="10" t="s">
        <v>112</v>
      </c>
    </row>
    <row r="74" spans="1:10">
      <c r="A74" s="247">
        <v>73</v>
      </c>
      <c r="B74" s="10" t="s">
        <v>108</v>
      </c>
      <c r="C74" s="10">
        <v>2</v>
      </c>
      <c r="D74" s="10">
        <v>2</v>
      </c>
      <c r="E74" s="10">
        <v>233</v>
      </c>
      <c r="F74" s="10">
        <v>18</v>
      </c>
      <c r="G74" s="10" t="s">
        <v>109</v>
      </c>
      <c r="H74" s="250" t="s">
        <v>114</v>
      </c>
      <c r="I74" s="10" t="s">
        <v>111</v>
      </c>
      <c r="J74" s="10" t="s">
        <v>112</v>
      </c>
    </row>
    <row r="75" spans="1:10">
      <c r="A75" s="247">
        <v>74</v>
      </c>
      <c r="B75" s="10" t="s">
        <v>108</v>
      </c>
      <c r="C75" s="10">
        <v>2</v>
      </c>
      <c r="D75" s="10">
        <v>2</v>
      </c>
      <c r="E75" s="10">
        <v>234</v>
      </c>
      <c r="F75" s="10">
        <v>18</v>
      </c>
      <c r="G75" s="10" t="s">
        <v>109</v>
      </c>
      <c r="H75" s="250" t="s">
        <v>113</v>
      </c>
      <c r="I75" s="10" t="s">
        <v>111</v>
      </c>
      <c r="J75" s="10" t="s">
        <v>112</v>
      </c>
    </row>
    <row r="76" spans="1:10">
      <c r="A76" s="247">
        <v>75</v>
      </c>
      <c r="B76" s="10" t="s">
        <v>108</v>
      </c>
      <c r="C76" s="10">
        <v>2</v>
      </c>
      <c r="D76" s="10">
        <v>2</v>
      </c>
      <c r="E76" s="10">
        <v>235</v>
      </c>
      <c r="F76" s="10">
        <v>18</v>
      </c>
      <c r="G76" s="10" t="s">
        <v>109</v>
      </c>
      <c r="H76" s="250" t="s">
        <v>114</v>
      </c>
      <c r="I76" s="10" t="s">
        <v>111</v>
      </c>
      <c r="J76" s="10" t="s">
        <v>112</v>
      </c>
    </row>
    <row r="77" spans="1:10">
      <c r="A77" s="247">
        <v>76</v>
      </c>
      <c r="B77" s="10" t="s">
        <v>108</v>
      </c>
      <c r="C77" s="10">
        <v>2</v>
      </c>
      <c r="D77" s="10">
        <v>2</v>
      </c>
      <c r="E77" s="10">
        <v>236</v>
      </c>
      <c r="F77" s="10">
        <v>18</v>
      </c>
      <c r="G77" s="10" t="s">
        <v>109</v>
      </c>
      <c r="H77" s="250" t="s">
        <v>113</v>
      </c>
      <c r="I77" s="10" t="s">
        <v>111</v>
      </c>
      <c r="J77" s="10" t="s">
        <v>112</v>
      </c>
    </row>
    <row r="78" spans="1:10">
      <c r="A78" s="247">
        <v>77</v>
      </c>
      <c r="B78" s="10" t="s">
        <v>108</v>
      </c>
      <c r="C78" s="10">
        <v>2</v>
      </c>
      <c r="D78" s="10">
        <v>2</v>
      </c>
      <c r="E78" s="10">
        <v>237</v>
      </c>
      <c r="F78" s="10">
        <v>18</v>
      </c>
      <c r="G78" s="10" t="s">
        <v>109</v>
      </c>
      <c r="H78" s="250" t="s">
        <v>114</v>
      </c>
      <c r="I78" s="10" t="s">
        <v>111</v>
      </c>
      <c r="J78" s="10" t="s">
        <v>112</v>
      </c>
    </row>
    <row r="79" spans="1:10">
      <c r="A79" s="247">
        <v>78</v>
      </c>
      <c r="B79" s="10" t="s">
        <v>108</v>
      </c>
      <c r="C79" s="10">
        <v>2</v>
      </c>
      <c r="D79" s="10">
        <v>2</v>
      </c>
      <c r="E79" s="10">
        <v>238</v>
      </c>
      <c r="F79" s="10">
        <v>18</v>
      </c>
      <c r="G79" s="10" t="s">
        <v>109</v>
      </c>
      <c r="H79" s="250" t="s">
        <v>113</v>
      </c>
      <c r="I79" s="10" t="s">
        <v>111</v>
      </c>
      <c r="J79" s="10" t="s">
        <v>112</v>
      </c>
    </row>
    <row r="80" spans="1:10">
      <c r="A80" s="247">
        <v>79</v>
      </c>
      <c r="B80" s="10" t="s">
        <v>108</v>
      </c>
      <c r="C80" s="10">
        <v>2</v>
      </c>
      <c r="D80" s="10">
        <v>2</v>
      </c>
      <c r="E80" s="10">
        <v>239</v>
      </c>
      <c r="F80" s="10">
        <v>18</v>
      </c>
      <c r="G80" s="10" t="s">
        <v>109</v>
      </c>
      <c r="H80" s="250" t="s">
        <v>114</v>
      </c>
      <c r="I80" s="10" t="s">
        <v>111</v>
      </c>
      <c r="J80" s="10" t="s">
        <v>112</v>
      </c>
    </row>
    <row r="81" spans="1:10">
      <c r="A81" s="247">
        <v>80</v>
      </c>
      <c r="B81" s="10" t="s">
        <v>108</v>
      </c>
      <c r="C81" s="10">
        <v>2</v>
      </c>
      <c r="D81" s="10">
        <v>2</v>
      </c>
      <c r="E81" s="10">
        <v>240</v>
      </c>
      <c r="F81" s="10">
        <v>18</v>
      </c>
      <c r="G81" s="10" t="s">
        <v>109</v>
      </c>
      <c r="H81" s="250" t="s">
        <v>113</v>
      </c>
      <c r="I81" s="10" t="s">
        <v>111</v>
      </c>
      <c r="J81" s="10" t="s">
        <v>112</v>
      </c>
    </row>
    <row r="82" spans="1:10">
      <c r="A82" s="247">
        <v>81</v>
      </c>
      <c r="B82" s="10" t="s">
        <v>108</v>
      </c>
      <c r="C82" s="10">
        <v>2</v>
      </c>
      <c r="D82" s="10">
        <v>2</v>
      </c>
      <c r="E82" s="10">
        <v>241</v>
      </c>
      <c r="F82" s="10">
        <v>18</v>
      </c>
      <c r="G82" s="10" t="s">
        <v>109</v>
      </c>
      <c r="H82" s="250" t="s">
        <v>114</v>
      </c>
      <c r="I82" s="10" t="s">
        <v>111</v>
      </c>
      <c r="J82" s="10" t="s">
        <v>112</v>
      </c>
    </row>
    <row r="83" spans="1:10">
      <c r="A83" s="247">
        <v>82</v>
      </c>
      <c r="B83" s="10" t="s">
        <v>108</v>
      </c>
      <c r="C83" s="10">
        <v>2</v>
      </c>
      <c r="D83" s="10">
        <v>2</v>
      </c>
      <c r="E83" s="10">
        <v>243</v>
      </c>
      <c r="F83" s="10">
        <v>18</v>
      </c>
      <c r="G83" s="10" t="s">
        <v>109</v>
      </c>
      <c r="H83" s="250" t="s">
        <v>114</v>
      </c>
      <c r="I83" s="10" t="s">
        <v>111</v>
      </c>
      <c r="J83" s="10" t="s">
        <v>112</v>
      </c>
    </row>
    <row r="84" spans="1:10">
      <c r="A84" s="247">
        <v>83</v>
      </c>
      <c r="B84" s="10" t="s">
        <v>108</v>
      </c>
      <c r="C84" s="10">
        <v>2</v>
      </c>
      <c r="D84" s="10">
        <v>3</v>
      </c>
      <c r="E84" s="10">
        <v>301</v>
      </c>
      <c r="F84" s="10">
        <v>18</v>
      </c>
      <c r="G84" s="10" t="s">
        <v>109</v>
      </c>
      <c r="H84" s="250" t="s">
        <v>110</v>
      </c>
      <c r="I84" s="10" t="s">
        <v>111</v>
      </c>
      <c r="J84" s="10" t="s">
        <v>112</v>
      </c>
    </row>
    <row r="85" spans="1:10">
      <c r="A85" s="247">
        <v>84</v>
      </c>
      <c r="B85" s="10" t="s">
        <v>108</v>
      </c>
      <c r="C85" s="10">
        <v>2</v>
      </c>
      <c r="D85" s="10">
        <v>3</v>
      </c>
      <c r="E85" s="10">
        <v>302</v>
      </c>
      <c r="F85" s="10">
        <v>18</v>
      </c>
      <c r="G85" s="10" t="s">
        <v>109</v>
      </c>
      <c r="H85" s="250" t="s">
        <v>110</v>
      </c>
      <c r="I85" s="10" t="s">
        <v>111</v>
      </c>
      <c r="J85" s="10" t="s">
        <v>112</v>
      </c>
    </row>
    <row r="86" spans="1:10">
      <c r="A86" s="247">
        <v>85</v>
      </c>
      <c r="B86" s="10" t="s">
        <v>108</v>
      </c>
      <c r="C86" s="10">
        <v>2</v>
      </c>
      <c r="D86" s="10">
        <v>3</v>
      </c>
      <c r="E86" s="10">
        <v>303</v>
      </c>
      <c r="F86" s="10">
        <v>18</v>
      </c>
      <c r="G86" s="10" t="s">
        <v>109</v>
      </c>
      <c r="H86" s="250" t="s">
        <v>110</v>
      </c>
      <c r="I86" s="10" t="s">
        <v>111</v>
      </c>
      <c r="J86" s="10" t="s">
        <v>112</v>
      </c>
    </row>
    <row r="87" spans="1:10">
      <c r="A87" s="247">
        <v>86</v>
      </c>
      <c r="B87" s="10" t="s">
        <v>108</v>
      </c>
      <c r="C87" s="10">
        <v>2</v>
      </c>
      <c r="D87" s="10">
        <v>3</v>
      </c>
      <c r="E87" s="10">
        <v>304</v>
      </c>
      <c r="F87" s="10">
        <v>18</v>
      </c>
      <c r="G87" s="10" t="s">
        <v>109</v>
      </c>
      <c r="H87" s="250" t="s">
        <v>110</v>
      </c>
      <c r="I87" s="10" t="s">
        <v>111</v>
      </c>
      <c r="J87" s="10" t="s">
        <v>112</v>
      </c>
    </row>
    <row r="88" spans="1:10">
      <c r="A88" s="247">
        <v>87</v>
      </c>
      <c r="B88" s="10" t="s">
        <v>108</v>
      </c>
      <c r="C88" s="10">
        <v>2</v>
      </c>
      <c r="D88" s="10">
        <v>3</v>
      </c>
      <c r="E88" s="10">
        <v>305</v>
      </c>
      <c r="F88" s="10">
        <v>18</v>
      </c>
      <c r="G88" s="10" t="s">
        <v>109</v>
      </c>
      <c r="H88" s="250" t="s">
        <v>110</v>
      </c>
      <c r="I88" s="10" t="s">
        <v>111</v>
      </c>
      <c r="J88" s="10" t="s">
        <v>112</v>
      </c>
    </row>
    <row r="89" spans="1:10">
      <c r="A89" s="247">
        <v>88</v>
      </c>
      <c r="B89" s="10" t="s">
        <v>108</v>
      </c>
      <c r="C89" s="10">
        <v>2</v>
      </c>
      <c r="D89" s="10">
        <v>3</v>
      </c>
      <c r="E89" s="10">
        <v>306</v>
      </c>
      <c r="F89" s="10">
        <v>18</v>
      </c>
      <c r="G89" s="10" t="s">
        <v>109</v>
      </c>
      <c r="H89" s="250" t="s">
        <v>110</v>
      </c>
      <c r="I89" s="10" t="s">
        <v>111</v>
      </c>
      <c r="J89" s="10" t="s">
        <v>112</v>
      </c>
    </row>
    <row r="90" spans="1:10">
      <c r="A90" s="247">
        <v>89</v>
      </c>
      <c r="B90" s="10" t="s">
        <v>108</v>
      </c>
      <c r="C90" s="10">
        <v>2</v>
      </c>
      <c r="D90" s="10">
        <v>3</v>
      </c>
      <c r="E90" s="10">
        <v>307</v>
      </c>
      <c r="F90" s="10">
        <v>18</v>
      </c>
      <c r="G90" s="10" t="s">
        <v>109</v>
      </c>
      <c r="H90" s="250" t="s">
        <v>110</v>
      </c>
      <c r="I90" s="10" t="s">
        <v>111</v>
      </c>
      <c r="J90" s="10" t="s">
        <v>112</v>
      </c>
    </row>
    <row r="91" spans="1:10">
      <c r="A91" s="247">
        <v>90</v>
      </c>
      <c r="B91" s="10" t="s">
        <v>108</v>
      </c>
      <c r="C91" s="10">
        <v>2</v>
      </c>
      <c r="D91" s="10">
        <v>3</v>
      </c>
      <c r="E91" s="10">
        <v>308</v>
      </c>
      <c r="F91" s="10">
        <v>18</v>
      </c>
      <c r="G91" s="10" t="s">
        <v>109</v>
      </c>
      <c r="H91" s="250" t="s">
        <v>113</v>
      </c>
      <c r="I91" s="10" t="s">
        <v>111</v>
      </c>
      <c r="J91" s="10" t="s">
        <v>112</v>
      </c>
    </row>
    <row r="92" s="246" customFormat="1" spans="1:10">
      <c r="A92" s="247">
        <v>91</v>
      </c>
      <c r="B92" s="10" t="s">
        <v>108</v>
      </c>
      <c r="C92" s="10">
        <v>2</v>
      </c>
      <c r="D92" s="10">
        <v>3</v>
      </c>
      <c r="E92" s="10">
        <v>309</v>
      </c>
      <c r="F92" s="10">
        <v>18</v>
      </c>
      <c r="G92" s="10" t="s">
        <v>109</v>
      </c>
      <c r="H92" s="250" t="s">
        <v>114</v>
      </c>
      <c r="I92" s="10" t="s">
        <v>111</v>
      </c>
      <c r="J92" s="10" t="s">
        <v>112</v>
      </c>
    </row>
    <row r="93" s="246" customFormat="1" spans="1:10">
      <c r="A93" s="247">
        <v>92</v>
      </c>
      <c r="B93" s="10" t="s">
        <v>108</v>
      </c>
      <c r="C93" s="10">
        <v>2</v>
      </c>
      <c r="D93" s="10">
        <v>3</v>
      </c>
      <c r="E93" s="10">
        <v>310</v>
      </c>
      <c r="F93" s="10">
        <v>18</v>
      </c>
      <c r="G93" s="10" t="s">
        <v>109</v>
      </c>
      <c r="H93" s="250" t="s">
        <v>113</v>
      </c>
      <c r="I93" s="10" t="s">
        <v>111</v>
      </c>
      <c r="J93" s="10" t="s">
        <v>112</v>
      </c>
    </row>
    <row r="94" s="246" customFormat="1" spans="1:10">
      <c r="A94" s="247">
        <v>93</v>
      </c>
      <c r="B94" s="10" t="s">
        <v>108</v>
      </c>
      <c r="C94" s="10">
        <v>2</v>
      </c>
      <c r="D94" s="10">
        <v>3</v>
      </c>
      <c r="E94" s="10">
        <v>311</v>
      </c>
      <c r="F94" s="10">
        <v>18</v>
      </c>
      <c r="G94" s="10" t="s">
        <v>109</v>
      </c>
      <c r="H94" s="250" t="s">
        <v>114</v>
      </c>
      <c r="I94" s="10" t="s">
        <v>111</v>
      </c>
      <c r="J94" s="10" t="s">
        <v>112</v>
      </c>
    </row>
    <row r="95" s="246" customFormat="1" spans="1:10">
      <c r="A95" s="247">
        <v>94</v>
      </c>
      <c r="B95" s="10" t="s">
        <v>108</v>
      </c>
      <c r="C95" s="10">
        <v>2</v>
      </c>
      <c r="D95" s="10">
        <v>3</v>
      </c>
      <c r="E95" s="10">
        <v>312</v>
      </c>
      <c r="F95" s="10">
        <v>18</v>
      </c>
      <c r="G95" s="10" t="s">
        <v>109</v>
      </c>
      <c r="H95" s="250" t="s">
        <v>113</v>
      </c>
      <c r="I95" s="10" t="s">
        <v>111</v>
      </c>
      <c r="J95" s="10" t="s">
        <v>112</v>
      </c>
    </row>
    <row r="96" s="246" customFormat="1" spans="1:10">
      <c r="A96" s="247">
        <v>95</v>
      </c>
      <c r="B96" s="10" t="s">
        <v>108</v>
      </c>
      <c r="C96" s="10">
        <v>2</v>
      </c>
      <c r="D96" s="10">
        <v>3</v>
      </c>
      <c r="E96" s="10">
        <v>313</v>
      </c>
      <c r="F96" s="10">
        <v>18</v>
      </c>
      <c r="G96" s="10" t="s">
        <v>109</v>
      </c>
      <c r="H96" s="250" t="s">
        <v>114</v>
      </c>
      <c r="I96" s="10" t="s">
        <v>111</v>
      </c>
      <c r="J96" s="10" t="s">
        <v>112</v>
      </c>
    </row>
    <row r="97" s="246" customFormat="1" spans="1:10">
      <c r="A97" s="247">
        <v>96</v>
      </c>
      <c r="B97" s="10" t="s">
        <v>108</v>
      </c>
      <c r="C97" s="10">
        <v>2</v>
      </c>
      <c r="D97" s="10">
        <v>3</v>
      </c>
      <c r="E97" s="10">
        <v>314</v>
      </c>
      <c r="F97" s="10">
        <v>18</v>
      </c>
      <c r="G97" s="10" t="s">
        <v>109</v>
      </c>
      <c r="H97" s="250" t="s">
        <v>113</v>
      </c>
      <c r="I97" s="10" t="s">
        <v>111</v>
      </c>
      <c r="J97" s="10" t="s">
        <v>112</v>
      </c>
    </row>
    <row r="98" s="246" customFormat="1" spans="1:10">
      <c r="A98" s="247">
        <v>97</v>
      </c>
      <c r="B98" s="10" t="s">
        <v>108</v>
      </c>
      <c r="C98" s="10">
        <v>2</v>
      </c>
      <c r="D98" s="10">
        <v>3</v>
      </c>
      <c r="E98" s="10">
        <v>315</v>
      </c>
      <c r="F98" s="10">
        <v>18</v>
      </c>
      <c r="G98" s="10" t="s">
        <v>109</v>
      </c>
      <c r="H98" s="250" t="s">
        <v>114</v>
      </c>
      <c r="I98" s="10" t="s">
        <v>111</v>
      </c>
      <c r="J98" s="10" t="s">
        <v>112</v>
      </c>
    </row>
    <row r="99" s="246" customFormat="1" spans="1:10">
      <c r="A99" s="247">
        <v>98</v>
      </c>
      <c r="B99" s="10" t="s">
        <v>108</v>
      </c>
      <c r="C99" s="10">
        <v>2</v>
      </c>
      <c r="D99" s="10">
        <v>3</v>
      </c>
      <c r="E99" s="10">
        <v>316</v>
      </c>
      <c r="F99" s="10">
        <v>18</v>
      </c>
      <c r="G99" s="10" t="s">
        <v>109</v>
      </c>
      <c r="H99" s="250" t="s">
        <v>113</v>
      </c>
      <c r="I99" s="10" t="s">
        <v>111</v>
      </c>
      <c r="J99" s="10" t="s">
        <v>112</v>
      </c>
    </row>
    <row r="100" s="246" customFormat="1" spans="1:10">
      <c r="A100" s="247">
        <v>99</v>
      </c>
      <c r="B100" s="10" t="s">
        <v>108</v>
      </c>
      <c r="C100" s="10">
        <v>2</v>
      </c>
      <c r="D100" s="10">
        <v>3</v>
      </c>
      <c r="E100" s="10">
        <v>317</v>
      </c>
      <c r="F100" s="10">
        <v>18</v>
      </c>
      <c r="G100" s="10" t="s">
        <v>109</v>
      </c>
      <c r="H100" s="250" t="s">
        <v>114</v>
      </c>
      <c r="I100" s="10" t="s">
        <v>111</v>
      </c>
      <c r="J100" s="10" t="s">
        <v>112</v>
      </c>
    </row>
    <row r="101" spans="1:10">
      <c r="A101" s="247">
        <v>100</v>
      </c>
      <c r="B101" s="10" t="s">
        <v>108</v>
      </c>
      <c r="C101" s="10">
        <v>2</v>
      </c>
      <c r="D101" s="10">
        <v>3</v>
      </c>
      <c r="E101" s="10">
        <v>318</v>
      </c>
      <c r="F101" s="10">
        <v>18</v>
      </c>
      <c r="G101" s="10" t="s">
        <v>109</v>
      </c>
      <c r="H101" s="250" t="s">
        <v>113</v>
      </c>
      <c r="I101" s="10" t="s">
        <v>111</v>
      </c>
      <c r="J101" s="10" t="s">
        <v>112</v>
      </c>
    </row>
    <row r="102" spans="1:10">
      <c r="A102" s="247">
        <v>101</v>
      </c>
      <c r="B102" s="10" t="s">
        <v>108</v>
      </c>
      <c r="C102" s="10">
        <v>2</v>
      </c>
      <c r="D102" s="10">
        <v>3</v>
      </c>
      <c r="E102" s="10">
        <v>319</v>
      </c>
      <c r="F102" s="10">
        <v>18</v>
      </c>
      <c r="G102" s="10" t="s">
        <v>109</v>
      </c>
      <c r="H102" s="250" t="s">
        <v>114</v>
      </c>
      <c r="I102" s="10" t="s">
        <v>111</v>
      </c>
      <c r="J102" s="10" t="s">
        <v>112</v>
      </c>
    </row>
    <row r="103" spans="1:10">
      <c r="A103" s="247">
        <v>102</v>
      </c>
      <c r="B103" s="10" t="s">
        <v>108</v>
      </c>
      <c r="C103" s="10">
        <v>2</v>
      </c>
      <c r="D103" s="10">
        <v>3</v>
      </c>
      <c r="E103" s="10">
        <v>320</v>
      </c>
      <c r="F103" s="10">
        <v>18</v>
      </c>
      <c r="G103" s="10" t="s">
        <v>109</v>
      </c>
      <c r="H103" s="250" t="s">
        <v>113</v>
      </c>
      <c r="I103" s="10" t="s">
        <v>111</v>
      </c>
      <c r="J103" s="10" t="s">
        <v>112</v>
      </c>
    </row>
    <row r="104" spans="1:10">
      <c r="A104" s="247">
        <v>103</v>
      </c>
      <c r="B104" s="10" t="s">
        <v>108</v>
      </c>
      <c r="C104" s="10">
        <v>2</v>
      </c>
      <c r="D104" s="10">
        <v>3</v>
      </c>
      <c r="E104" s="10">
        <v>321</v>
      </c>
      <c r="F104" s="10">
        <v>18</v>
      </c>
      <c r="G104" s="10" t="s">
        <v>109</v>
      </c>
      <c r="H104" s="250" t="s">
        <v>114</v>
      </c>
      <c r="I104" s="10" t="s">
        <v>111</v>
      </c>
      <c r="J104" s="10" t="s">
        <v>112</v>
      </c>
    </row>
    <row r="105" spans="1:10">
      <c r="A105" s="247">
        <v>104</v>
      </c>
      <c r="B105" s="10" t="s">
        <v>108</v>
      </c>
      <c r="C105" s="10">
        <v>2</v>
      </c>
      <c r="D105" s="10">
        <v>3</v>
      </c>
      <c r="E105" s="10">
        <v>322</v>
      </c>
      <c r="F105" s="10">
        <v>18</v>
      </c>
      <c r="G105" s="10" t="s">
        <v>109</v>
      </c>
      <c r="H105" s="250" t="s">
        <v>113</v>
      </c>
      <c r="I105" s="10" t="s">
        <v>111</v>
      </c>
      <c r="J105" s="10" t="s">
        <v>112</v>
      </c>
    </row>
    <row r="106" spans="1:10">
      <c r="A106" s="247">
        <v>105</v>
      </c>
      <c r="B106" s="10" t="s">
        <v>108</v>
      </c>
      <c r="C106" s="10">
        <v>2</v>
      </c>
      <c r="D106" s="10">
        <v>3</v>
      </c>
      <c r="E106" s="10">
        <v>323</v>
      </c>
      <c r="F106" s="10">
        <v>18</v>
      </c>
      <c r="G106" s="10" t="s">
        <v>109</v>
      </c>
      <c r="H106" s="250" t="s">
        <v>114</v>
      </c>
      <c r="I106" s="10" t="s">
        <v>111</v>
      </c>
      <c r="J106" s="10" t="s">
        <v>112</v>
      </c>
    </row>
    <row r="107" spans="1:10">
      <c r="A107" s="247">
        <v>106</v>
      </c>
      <c r="B107" s="10" t="s">
        <v>108</v>
      </c>
      <c r="C107" s="10">
        <v>2</v>
      </c>
      <c r="D107" s="10">
        <v>3</v>
      </c>
      <c r="E107" s="10">
        <v>324</v>
      </c>
      <c r="F107" s="10">
        <v>18</v>
      </c>
      <c r="G107" s="10" t="s">
        <v>109</v>
      </c>
      <c r="H107" s="250" t="s">
        <v>113</v>
      </c>
      <c r="I107" s="10" t="s">
        <v>111</v>
      </c>
      <c r="J107" s="10" t="s">
        <v>112</v>
      </c>
    </row>
    <row r="108" spans="1:10">
      <c r="A108" s="247">
        <v>107</v>
      </c>
      <c r="B108" s="10" t="s">
        <v>108</v>
      </c>
      <c r="C108" s="10">
        <v>2</v>
      </c>
      <c r="D108" s="10">
        <v>3</v>
      </c>
      <c r="E108" s="10">
        <v>325</v>
      </c>
      <c r="F108" s="10">
        <v>18</v>
      </c>
      <c r="G108" s="10" t="s">
        <v>109</v>
      </c>
      <c r="H108" s="250" t="s">
        <v>114</v>
      </c>
      <c r="I108" s="10" t="s">
        <v>111</v>
      </c>
      <c r="J108" s="10" t="s">
        <v>112</v>
      </c>
    </row>
    <row r="109" spans="1:10">
      <c r="A109" s="247">
        <v>108</v>
      </c>
      <c r="B109" s="10" t="s">
        <v>108</v>
      </c>
      <c r="C109" s="10">
        <v>2</v>
      </c>
      <c r="D109" s="10">
        <v>3</v>
      </c>
      <c r="E109" s="10">
        <v>326</v>
      </c>
      <c r="F109" s="10">
        <v>18</v>
      </c>
      <c r="G109" s="10" t="s">
        <v>109</v>
      </c>
      <c r="H109" s="250" t="s">
        <v>113</v>
      </c>
      <c r="I109" s="10" t="s">
        <v>111</v>
      </c>
      <c r="J109" s="10" t="s">
        <v>112</v>
      </c>
    </row>
    <row r="110" spans="1:10">
      <c r="A110" s="247">
        <v>109</v>
      </c>
      <c r="B110" s="10" t="s">
        <v>108</v>
      </c>
      <c r="C110" s="10">
        <v>2</v>
      </c>
      <c r="D110" s="10">
        <v>3</v>
      </c>
      <c r="E110" s="10">
        <v>327</v>
      </c>
      <c r="F110" s="10">
        <v>18</v>
      </c>
      <c r="G110" s="10" t="s">
        <v>109</v>
      </c>
      <c r="H110" s="250" t="s">
        <v>114</v>
      </c>
      <c r="I110" s="10" t="s">
        <v>111</v>
      </c>
      <c r="J110" s="10" t="s">
        <v>112</v>
      </c>
    </row>
    <row r="111" spans="1:10">
      <c r="A111" s="247">
        <v>110</v>
      </c>
      <c r="B111" s="10" t="s">
        <v>108</v>
      </c>
      <c r="C111" s="10">
        <v>2</v>
      </c>
      <c r="D111" s="10">
        <v>3</v>
      </c>
      <c r="E111" s="10">
        <v>328</v>
      </c>
      <c r="F111" s="10">
        <v>18</v>
      </c>
      <c r="G111" s="10" t="s">
        <v>109</v>
      </c>
      <c r="H111" s="250" t="s">
        <v>113</v>
      </c>
      <c r="I111" s="10" t="s">
        <v>111</v>
      </c>
      <c r="J111" s="10" t="s">
        <v>112</v>
      </c>
    </row>
    <row r="112" spans="1:10">
      <c r="A112" s="247">
        <v>111</v>
      </c>
      <c r="B112" s="10" t="s">
        <v>108</v>
      </c>
      <c r="C112" s="10">
        <v>2</v>
      </c>
      <c r="D112" s="10">
        <v>3</v>
      </c>
      <c r="E112" s="10">
        <v>329</v>
      </c>
      <c r="F112" s="10">
        <v>18</v>
      </c>
      <c r="G112" s="10" t="s">
        <v>109</v>
      </c>
      <c r="H112" s="250" t="s">
        <v>114</v>
      </c>
      <c r="I112" s="10" t="s">
        <v>111</v>
      </c>
      <c r="J112" s="10" t="s">
        <v>112</v>
      </c>
    </row>
    <row r="113" spans="1:10">
      <c r="A113" s="247">
        <v>112</v>
      </c>
      <c r="B113" s="10" t="s">
        <v>108</v>
      </c>
      <c r="C113" s="10">
        <v>2</v>
      </c>
      <c r="D113" s="10">
        <v>3</v>
      </c>
      <c r="E113" s="10">
        <v>330</v>
      </c>
      <c r="F113" s="10">
        <v>18</v>
      </c>
      <c r="G113" s="10" t="s">
        <v>109</v>
      </c>
      <c r="H113" s="250" t="s">
        <v>113</v>
      </c>
      <c r="I113" s="10" t="s">
        <v>111</v>
      </c>
      <c r="J113" s="10" t="s">
        <v>112</v>
      </c>
    </row>
    <row r="114" spans="1:10">
      <c r="A114" s="247">
        <v>113</v>
      </c>
      <c r="B114" s="10" t="s">
        <v>108</v>
      </c>
      <c r="C114" s="10">
        <v>2</v>
      </c>
      <c r="D114" s="10">
        <v>3</v>
      </c>
      <c r="E114" s="10">
        <v>331</v>
      </c>
      <c r="F114" s="10">
        <v>18</v>
      </c>
      <c r="G114" s="10" t="s">
        <v>109</v>
      </c>
      <c r="H114" s="250" t="s">
        <v>114</v>
      </c>
      <c r="I114" s="10" t="s">
        <v>111</v>
      </c>
      <c r="J114" s="10" t="s">
        <v>112</v>
      </c>
    </row>
    <row r="115" spans="1:10">
      <c r="A115" s="247">
        <v>114</v>
      </c>
      <c r="B115" s="10" t="s">
        <v>108</v>
      </c>
      <c r="C115" s="10">
        <v>2</v>
      </c>
      <c r="D115" s="10">
        <v>3</v>
      </c>
      <c r="E115" s="10">
        <v>332</v>
      </c>
      <c r="F115" s="10">
        <v>18</v>
      </c>
      <c r="G115" s="10" t="s">
        <v>109</v>
      </c>
      <c r="H115" s="250" t="s">
        <v>113</v>
      </c>
      <c r="I115" s="10" t="s">
        <v>111</v>
      </c>
      <c r="J115" s="10" t="s">
        <v>112</v>
      </c>
    </row>
    <row r="116" spans="1:10">
      <c r="A116" s="247">
        <v>115</v>
      </c>
      <c r="B116" s="10" t="s">
        <v>108</v>
      </c>
      <c r="C116" s="10">
        <v>2</v>
      </c>
      <c r="D116" s="10">
        <v>3</v>
      </c>
      <c r="E116" s="10">
        <v>333</v>
      </c>
      <c r="F116" s="10">
        <v>18</v>
      </c>
      <c r="G116" s="10" t="s">
        <v>109</v>
      </c>
      <c r="H116" s="250" t="s">
        <v>114</v>
      </c>
      <c r="I116" s="10" t="s">
        <v>111</v>
      </c>
      <c r="J116" s="10" t="s">
        <v>112</v>
      </c>
    </row>
    <row r="117" spans="1:10">
      <c r="A117" s="247">
        <v>116</v>
      </c>
      <c r="B117" s="10" t="s">
        <v>108</v>
      </c>
      <c r="C117" s="10">
        <v>2</v>
      </c>
      <c r="D117" s="10">
        <v>3</v>
      </c>
      <c r="E117" s="10">
        <v>334</v>
      </c>
      <c r="F117" s="10">
        <v>18</v>
      </c>
      <c r="G117" s="10" t="s">
        <v>109</v>
      </c>
      <c r="H117" s="250" t="s">
        <v>113</v>
      </c>
      <c r="I117" s="10" t="s">
        <v>111</v>
      </c>
      <c r="J117" s="10" t="s">
        <v>112</v>
      </c>
    </row>
    <row r="118" spans="1:10">
      <c r="A118" s="247">
        <v>117</v>
      </c>
      <c r="B118" s="10" t="s">
        <v>108</v>
      </c>
      <c r="C118" s="10">
        <v>2</v>
      </c>
      <c r="D118" s="10">
        <v>3</v>
      </c>
      <c r="E118" s="10">
        <v>335</v>
      </c>
      <c r="F118" s="10">
        <v>18</v>
      </c>
      <c r="G118" s="10" t="s">
        <v>109</v>
      </c>
      <c r="H118" s="250" t="s">
        <v>114</v>
      </c>
      <c r="I118" s="10" t="s">
        <v>111</v>
      </c>
      <c r="J118" s="10" t="s">
        <v>112</v>
      </c>
    </row>
    <row r="119" s="246" customFormat="1" spans="1:10">
      <c r="A119" s="247">
        <v>118</v>
      </c>
      <c r="B119" s="10" t="s">
        <v>108</v>
      </c>
      <c r="C119" s="10">
        <v>2</v>
      </c>
      <c r="D119" s="10">
        <v>3</v>
      </c>
      <c r="E119" s="10">
        <v>336</v>
      </c>
      <c r="F119" s="10">
        <v>18</v>
      </c>
      <c r="G119" s="10" t="s">
        <v>109</v>
      </c>
      <c r="H119" s="250" t="s">
        <v>113</v>
      </c>
      <c r="I119" s="10" t="s">
        <v>111</v>
      </c>
      <c r="J119" s="10" t="s">
        <v>112</v>
      </c>
    </row>
    <row r="120" spans="1:10">
      <c r="A120" s="247">
        <v>119</v>
      </c>
      <c r="B120" s="10" t="s">
        <v>108</v>
      </c>
      <c r="C120" s="10">
        <v>2</v>
      </c>
      <c r="D120" s="10">
        <v>3</v>
      </c>
      <c r="E120" s="10">
        <v>337</v>
      </c>
      <c r="F120" s="10">
        <v>18</v>
      </c>
      <c r="G120" s="10" t="s">
        <v>109</v>
      </c>
      <c r="H120" s="250" t="s">
        <v>114</v>
      </c>
      <c r="I120" s="10" t="s">
        <v>111</v>
      </c>
      <c r="J120" s="10" t="s">
        <v>112</v>
      </c>
    </row>
    <row r="121" spans="1:10">
      <c r="A121" s="247">
        <v>120</v>
      </c>
      <c r="B121" s="10" t="s">
        <v>108</v>
      </c>
      <c r="C121" s="10">
        <v>2</v>
      </c>
      <c r="D121" s="10">
        <v>3</v>
      </c>
      <c r="E121" s="10">
        <v>338</v>
      </c>
      <c r="F121" s="10">
        <v>18</v>
      </c>
      <c r="G121" s="10" t="s">
        <v>109</v>
      </c>
      <c r="H121" s="250" t="s">
        <v>113</v>
      </c>
      <c r="I121" s="10" t="s">
        <v>111</v>
      </c>
      <c r="J121" s="10" t="s">
        <v>112</v>
      </c>
    </row>
    <row r="122" spans="1:10">
      <c r="A122" s="247">
        <v>121</v>
      </c>
      <c r="B122" s="10" t="s">
        <v>108</v>
      </c>
      <c r="C122" s="10">
        <v>2</v>
      </c>
      <c r="D122" s="10">
        <v>3</v>
      </c>
      <c r="E122" s="10">
        <v>339</v>
      </c>
      <c r="F122" s="10">
        <v>18</v>
      </c>
      <c r="G122" s="10" t="s">
        <v>109</v>
      </c>
      <c r="H122" s="250" t="s">
        <v>114</v>
      </c>
      <c r="I122" s="10" t="s">
        <v>111</v>
      </c>
      <c r="J122" s="10" t="s">
        <v>112</v>
      </c>
    </row>
    <row r="123" spans="1:10">
      <c r="A123" s="247">
        <v>122</v>
      </c>
      <c r="B123" s="10" t="s">
        <v>108</v>
      </c>
      <c r="C123" s="10">
        <v>2</v>
      </c>
      <c r="D123" s="10">
        <v>3</v>
      </c>
      <c r="E123" s="10">
        <v>340</v>
      </c>
      <c r="F123" s="10">
        <v>18</v>
      </c>
      <c r="G123" s="10" t="s">
        <v>109</v>
      </c>
      <c r="H123" s="250" t="s">
        <v>113</v>
      </c>
      <c r="I123" s="10" t="s">
        <v>111</v>
      </c>
      <c r="J123" s="10" t="s">
        <v>112</v>
      </c>
    </row>
    <row r="124" spans="1:10">
      <c r="A124" s="247">
        <v>123</v>
      </c>
      <c r="B124" s="10" t="s">
        <v>108</v>
      </c>
      <c r="C124" s="10">
        <v>2</v>
      </c>
      <c r="D124" s="10">
        <v>3</v>
      </c>
      <c r="E124" s="10">
        <v>341</v>
      </c>
      <c r="F124" s="10">
        <v>18</v>
      </c>
      <c r="G124" s="10" t="s">
        <v>109</v>
      </c>
      <c r="H124" s="250" t="s">
        <v>114</v>
      </c>
      <c r="I124" s="10" t="s">
        <v>111</v>
      </c>
      <c r="J124" s="10" t="s">
        <v>112</v>
      </c>
    </row>
    <row r="125" spans="1:10">
      <c r="A125" s="247">
        <v>124</v>
      </c>
      <c r="B125" s="10" t="s">
        <v>108</v>
      </c>
      <c r="C125" s="10">
        <v>2</v>
      </c>
      <c r="D125" s="10">
        <v>3</v>
      </c>
      <c r="E125" s="10">
        <v>343</v>
      </c>
      <c r="F125" s="10">
        <v>18</v>
      </c>
      <c r="G125" s="10" t="s">
        <v>109</v>
      </c>
      <c r="H125" s="250" t="s">
        <v>114</v>
      </c>
      <c r="I125" s="10" t="s">
        <v>111</v>
      </c>
      <c r="J125" s="10" t="s">
        <v>112</v>
      </c>
    </row>
    <row r="126" spans="1:10">
      <c r="A126" s="247">
        <v>125</v>
      </c>
      <c r="B126" s="10" t="s">
        <v>108</v>
      </c>
      <c r="C126" s="10">
        <v>3</v>
      </c>
      <c r="D126" s="10">
        <v>1</v>
      </c>
      <c r="E126" s="10">
        <v>101</v>
      </c>
      <c r="F126" s="10">
        <v>18</v>
      </c>
      <c r="G126" s="10" t="s">
        <v>109</v>
      </c>
      <c r="H126" s="250" t="s">
        <v>115</v>
      </c>
      <c r="I126" s="10" t="s">
        <v>111</v>
      </c>
      <c r="J126" s="10" t="s">
        <v>112</v>
      </c>
    </row>
    <row r="127" spans="1:10">
      <c r="A127" s="247">
        <v>126</v>
      </c>
      <c r="B127" s="10" t="s">
        <v>108</v>
      </c>
      <c r="C127" s="10">
        <v>3</v>
      </c>
      <c r="D127" s="10">
        <v>1</v>
      </c>
      <c r="E127" s="10">
        <v>102</v>
      </c>
      <c r="F127" s="10">
        <v>18</v>
      </c>
      <c r="G127" s="10" t="s">
        <v>109</v>
      </c>
      <c r="H127" s="250" t="s">
        <v>115</v>
      </c>
      <c r="I127" s="10" t="s">
        <v>111</v>
      </c>
      <c r="J127" s="10" t="s">
        <v>112</v>
      </c>
    </row>
    <row r="128" spans="1:10">
      <c r="A128" s="247">
        <v>127</v>
      </c>
      <c r="B128" s="10" t="s">
        <v>108</v>
      </c>
      <c r="C128" s="10">
        <v>3</v>
      </c>
      <c r="D128" s="10">
        <v>1</v>
      </c>
      <c r="E128" s="10">
        <v>103</v>
      </c>
      <c r="F128" s="10">
        <v>18</v>
      </c>
      <c r="G128" s="10" t="s">
        <v>109</v>
      </c>
      <c r="H128" s="250" t="s">
        <v>115</v>
      </c>
      <c r="I128" s="10" t="s">
        <v>111</v>
      </c>
      <c r="J128" s="10" t="s">
        <v>112</v>
      </c>
    </row>
    <row r="129" spans="1:10">
      <c r="A129" s="247">
        <v>128</v>
      </c>
      <c r="B129" s="10" t="s">
        <v>108</v>
      </c>
      <c r="C129" s="10">
        <v>3</v>
      </c>
      <c r="D129" s="10">
        <v>1</v>
      </c>
      <c r="E129" s="10">
        <v>104</v>
      </c>
      <c r="F129" s="10">
        <v>18</v>
      </c>
      <c r="G129" s="10" t="s">
        <v>109</v>
      </c>
      <c r="H129" s="250" t="s">
        <v>115</v>
      </c>
      <c r="I129" s="10" t="s">
        <v>111</v>
      </c>
      <c r="J129" s="10" t="s">
        <v>112</v>
      </c>
    </row>
    <row r="130" spans="1:10">
      <c r="A130" s="247">
        <v>129</v>
      </c>
      <c r="B130" s="10" t="s">
        <v>108</v>
      </c>
      <c r="C130" s="10">
        <v>3</v>
      </c>
      <c r="D130" s="10">
        <v>1</v>
      </c>
      <c r="E130" s="10">
        <v>105</v>
      </c>
      <c r="F130" s="10">
        <v>18</v>
      </c>
      <c r="G130" s="10" t="s">
        <v>109</v>
      </c>
      <c r="H130" s="250" t="s">
        <v>115</v>
      </c>
      <c r="I130" s="10" t="s">
        <v>111</v>
      </c>
      <c r="J130" s="10" t="s">
        <v>112</v>
      </c>
    </row>
    <row r="131" spans="1:10">
      <c r="A131" s="247">
        <v>130</v>
      </c>
      <c r="B131" s="10" t="s">
        <v>108</v>
      </c>
      <c r="C131" s="10">
        <v>3</v>
      </c>
      <c r="D131" s="10">
        <v>1</v>
      </c>
      <c r="E131" s="10">
        <v>106</v>
      </c>
      <c r="F131" s="10">
        <v>18</v>
      </c>
      <c r="G131" s="10" t="s">
        <v>109</v>
      </c>
      <c r="H131" s="250" t="s">
        <v>115</v>
      </c>
      <c r="I131" s="10" t="s">
        <v>111</v>
      </c>
      <c r="J131" s="10" t="s">
        <v>112</v>
      </c>
    </row>
    <row r="132" spans="1:10">
      <c r="A132" s="247">
        <v>131</v>
      </c>
      <c r="B132" s="10" t="s">
        <v>108</v>
      </c>
      <c r="C132" s="10">
        <v>3</v>
      </c>
      <c r="D132" s="10">
        <v>1</v>
      </c>
      <c r="E132" s="10">
        <v>107</v>
      </c>
      <c r="F132" s="10">
        <v>18</v>
      </c>
      <c r="G132" s="10" t="s">
        <v>109</v>
      </c>
      <c r="H132" s="250" t="s">
        <v>115</v>
      </c>
      <c r="I132" s="10" t="s">
        <v>111</v>
      </c>
      <c r="J132" s="10" t="s">
        <v>112</v>
      </c>
    </row>
    <row r="133" spans="1:10">
      <c r="A133" s="247">
        <v>132</v>
      </c>
      <c r="B133" s="10" t="s">
        <v>108</v>
      </c>
      <c r="C133" s="10">
        <v>3</v>
      </c>
      <c r="D133" s="10">
        <v>1</v>
      </c>
      <c r="E133" s="10">
        <v>108</v>
      </c>
      <c r="F133" s="10">
        <v>18</v>
      </c>
      <c r="G133" s="10" t="s">
        <v>109</v>
      </c>
      <c r="H133" s="250" t="s">
        <v>114</v>
      </c>
      <c r="I133" s="10" t="s">
        <v>111</v>
      </c>
      <c r="J133" s="10" t="s">
        <v>112</v>
      </c>
    </row>
    <row r="134" spans="1:10">
      <c r="A134" s="247">
        <v>133</v>
      </c>
      <c r="B134" s="10" t="s">
        <v>108</v>
      </c>
      <c r="C134" s="10">
        <v>3</v>
      </c>
      <c r="D134" s="10">
        <v>1</v>
      </c>
      <c r="E134" s="10">
        <v>109</v>
      </c>
      <c r="F134" s="10">
        <v>18</v>
      </c>
      <c r="G134" s="10" t="s">
        <v>109</v>
      </c>
      <c r="H134" s="250" t="s">
        <v>113</v>
      </c>
      <c r="I134" s="10" t="s">
        <v>111</v>
      </c>
      <c r="J134" s="10" t="s">
        <v>112</v>
      </c>
    </row>
    <row r="135" spans="1:10">
      <c r="A135" s="247">
        <v>134</v>
      </c>
      <c r="B135" s="10" t="s">
        <v>108</v>
      </c>
      <c r="C135" s="10">
        <v>3</v>
      </c>
      <c r="D135" s="10">
        <v>1</v>
      </c>
      <c r="E135" s="10">
        <v>110</v>
      </c>
      <c r="F135" s="10">
        <v>18</v>
      </c>
      <c r="G135" s="10" t="s">
        <v>109</v>
      </c>
      <c r="H135" s="250" t="s">
        <v>114</v>
      </c>
      <c r="I135" s="10" t="s">
        <v>111</v>
      </c>
      <c r="J135" s="10" t="s">
        <v>112</v>
      </c>
    </row>
    <row r="136" spans="1:10">
      <c r="A136" s="247">
        <v>135</v>
      </c>
      <c r="B136" s="10" t="s">
        <v>108</v>
      </c>
      <c r="C136" s="10">
        <v>3</v>
      </c>
      <c r="D136" s="10">
        <v>1</v>
      </c>
      <c r="E136" s="10">
        <v>111</v>
      </c>
      <c r="F136" s="10">
        <v>18</v>
      </c>
      <c r="G136" s="10" t="s">
        <v>109</v>
      </c>
      <c r="H136" s="250" t="s">
        <v>113</v>
      </c>
      <c r="I136" s="10" t="s">
        <v>111</v>
      </c>
      <c r="J136" s="10" t="s">
        <v>112</v>
      </c>
    </row>
    <row r="137" spans="1:10">
      <c r="A137" s="247">
        <v>136</v>
      </c>
      <c r="B137" s="10" t="s">
        <v>108</v>
      </c>
      <c r="C137" s="10">
        <v>3</v>
      </c>
      <c r="D137" s="10">
        <v>1</v>
      </c>
      <c r="E137" s="10">
        <v>112</v>
      </c>
      <c r="F137" s="10">
        <v>18</v>
      </c>
      <c r="G137" s="10" t="s">
        <v>109</v>
      </c>
      <c r="H137" s="250" t="s">
        <v>113</v>
      </c>
      <c r="I137" s="10" t="s">
        <v>111</v>
      </c>
      <c r="J137" s="10" t="s">
        <v>112</v>
      </c>
    </row>
    <row r="138" spans="1:10">
      <c r="A138" s="247">
        <v>137</v>
      </c>
      <c r="B138" s="10" t="s">
        <v>108</v>
      </c>
      <c r="C138" s="10">
        <v>3</v>
      </c>
      <c r="D138" s="10">
        <v>1</v>
      </c>
      <c r="E138" s="10">
        <v>113</v>
      </c>
      <c r="F138" s="10">
        <v>18</v>
      </c>
      <c r="G138" s="10" t="s">
        <v>109</v>
      </c>
      <c r="H138" s="250" t="s">
        <v>114</v>
      </c>
      <c r="I138" s="10" t="s">
        <v>111</v>
      </c>
      <c r="J138" s="10" t="s">
        <v>112</v>
      </c>
    </row>
    <row r="139" spans="1:10">
      <c r="A139" s="247">
        <v>138</v>
      </c>
      <c r="B139" s="10" t="s">
        <v>108</v>
      </c>
      <c r="C139" s="10">
        <v>3</v>
      </c>
      <c r="D139" s="10">
        <v>1</v>
      </c>
      <c r="E139" s="10">
        <v>114</v>
      </c>
      <c r="F139" s="10">
        <v>18</v>
      </c>
      <c r="G139" s="10" t="s">
        <v>109</v>
      </c>
      <c r="H139" s="250" t="s">
        <v>113</v>
      </c>
      <c r="I139" s="10" t="s">
        <v>111</v>
      </c>
      <c r="J139" s="10" t="s">
        <v>112</v>
      </c>
    </row>
    <row r="140" spans="1:10">
      <c r="A140" s="247">
        <v>139</v>
      </c>
      <c r="B140" s="10" t="s">
        <v>108</v>
      </c>
      <c r="C140" s="10">
        <v>3</v>
      </c>
      <c r="D140" s="10">
        <v>1</v>
      </c>
      <c r="E140" s="10">
        <v>115</v>
      </c>
      <c r="F140" s="10">
        <v>18</v>
      </c>
      <c r="G140" s="10" t="s">
        <v>109</v>
      </c>
      <c r="H140" s="250" t="s">
        <v>114</v>
      </c>
      <c r="I140" s="10" t="s">
        <v>111</v>
      </c>
      <c r="J140" s="10" t="s">
        <v>112</v>
      </c>
    </row>
    <row r="141" spans="1:10">
      <c r="A141" s="247">
        <v>140</v>
      </c>
      <c r="B141" s="10" t="s">
        <v>108</v>
      </c>
      <c r="C141" s="10">
        <v>3</v>
      </c>
      <c r="D141" s="10">
        <v>1</v>
      </c>
      <c r="E141" s="10">
        <v>116</v>
      </c>
      <c r="F141" s="10">
        <v>18</v>
      </c>
      <c r="G141" s="10" t="s">
        <v>109</v>
      </c>
      <c r="H141" s="250" t="s">
        <v>113</v>
      </c>
      <c r="I141" s="10" t="s">
        <v>111</v>
      </c>
      <c r="J141" s="10" t="s">
        <v>112</v>
      </c>
    </row>
    <row r="142" spans="1:10">
      <c r="A142" s="247">
        <v>141</v>
      </c>
      <c r="B142" s="10" t="s">
        <v>108</v>
      </c>
      <c r="C142" s="10">
        <v>3</v>
      </c>
      <c r="D142" s="10">
        <v>1</v>
      </c>
      <c r="E142" s="10">
        <v>117</v>
      </c>
      <c r="F142" s="10">
        <v>18</v>
      </c>
      <c r="G142" s="10" t="s">
        <v>109</v>
      </c>
      <c r="H142" s="250" t="s">
        <v>114</v>
      </c>
      <c r="I142" s="10" t="s">
        <v>111</v>
      </c>
      <c r="J142" s="10" t="s">
        <v>112</v>
      </c>
    </row>
    <row r="143" spans="1:10">
      <c r="A143" s="247">
        <v>142</v>
      </c>
      <c r="B143" s="10" t="s">
        <v>108</v>
      </c>
      <c r="C143" s="10">
        <v>3</v>
      </c>
      <c r="D143" s="10">
        <v>1</v>
      </c>
      <c r="E143" s="10">
        <v>118</v>
      </c>
      <c r="F143" s="10">
        <v>18</v>
      </c>
      <c r="G143" s="10" t="s">
        <v>109</v>
      </c>
      <c r="H143" s="250" t="s">
        <v>113</v>
      </c>
      <c r="I143" s="10" t="s">
        <v>111</v>
      </c>
      <c r="J143" s="10" t="s">
        <v>112</v>
      </c>
    </row>
    <row r="144" spans="1:10">
      <c r="A144" s="247">
        <v>143</v>
      </c>
      <c r="B144" s="10" t="s">
        <v>108</v>
      </c>
      <c r="C144" s="10">
        <v>3</v>
      </c>
      <c r="D144" s="10">
        <v>1</v>
      </c>
      <c r="E144" s="10">
        <v>119</v>
      </c>
      <c r="F144" s="10">
        <v>18</v>
      </c>
      <c r="G144" s="10" t="s">
        <v>109</v>
      </c>
      <c r="H144" s="250" t="s">
        <v>114</v>
      </c>
      <c r="I144" s="10" t="s">
        <v>111</v>
      </c>
      <c r="J144" s="10" t="s">
        <v>112</v>
      </c>
    </row>
    <row r="145" spans="1:10">
      <c r="A145" s="247">
        <v>144</v>
      </c>
      <c r="B145" s="10" t="s">
        <v>108</v>
      </c>
      <c r="C145" s="10">
        <v>3</v>
      </c>
      <c r="D145" s="10">
        <v>1</v>
      </c>
      <c r="E145" s="10">
        <v>120</v>
      </c>
      <c r="F145" s="10">
        <v>18</v>
      </c>
      <c r="G145" s="10" t="s">
        <v>109</v>
      </c>
      <c r="H145" s="250" t="s">
        <v>113</v>
      </c>
      <c r="I145" s="10" t="s">
        <v>111</v>
      </c>
      <c r="J145" s="10" t="s">
        <v>112</v>
      </c>
    </row>
    <row r="146" spans="1:10">
      <c r="A146" s="247">
        <v>145</v>
      </c>
      <c r="B146" s="10" t="s">
        <v>108</v>
      </c>
      <c r="C146" s="10">
        <v>3</v>
      </c>
      <c r="D146" s="10">
        <v>1</v>
      </c>
      <c r="E146" s="10">
        <v>121</v>
      </c>
      <c r="F146" s="10">
        <v>18</v>
      </c>
      <c r="G146" s="10" t="s">
        <v>109</v>
      </c>
      <c r="H146" s="250" t="s">
        <v>114</v>
      </c>
      <c r="I146" s="10" t="s">
        <v>111</v>
      </c>
      <c r="J146" s="10" t="s">
        <v>112</v>
      </c>
    </row>
    <row r="147" spans="1:10">
      <c r="A147" s="247">
        <v>146</v>
      </c>
      <c r="B147" s="10" t="s">
        <v>108</v>
      </c>
      <c r="C147" s="10">
        <v>3</v>
      </c>
      <c r="D147" s="10">
        <v>1</v>
      </c>
      <c r="E147" s="10">
        <v>122</v>
      </c>
      <c r="F147" s="10">
        <v>18</v>
      </c>
      <c r="G147" s="10" t="s">
        <v>109</v>
      </c>
      <c r="H147" s="250" t="s">
        <v>113</v>
      </c>
      <c r="I147" s="10" t="s">
        <v>111</v>
      </c>
      <c r="J147" s="10" t="s">
        <v>112</v>
      </c>
    </row>
    <row r="148" spans="1:10">
      <c r="A148" s="247">
        <v>147</v>
      </c>
      <c r="B148" s="10" t="s">
        <v>108</v>
      </c>
      <c r="C148" s="10">
        <v>3</v>
      </c>
      <c r="D148" s="10">
        <v>1</v>
      </c>
      <c r="E148" s="10">
        <v>123</v>
      </c>
      <c r="F148" s="10">
        <v>18</v>
      </c>
      <c r="G148" s="10" t="s">
        <v>109</v>
      </c>
      <c r="H148" s="250" t="s">
        <v>114</v>
      </c>
      <c r="I148" s="10" t="s">
        <v>111</v>
      </c>
      <c r="J148" s="10" t="s">
        <v>112</v>
      </c>
    </row>
    <row r="149" spans="1:10">
      <c r="A149" s="247">
        <v>148</v>
      </c>
      <c r="B149" s="10" t="s">
        <v>108</v>
      </c>
      <c r="C149" s="10">
        <v>3</v>
      </c>
      <c r="D149" s="10">
        <v>1</v>
      </c>
      <c r="E149" s="10">
        <v>124</v>
      </c>
      <c r="F149" s="10">
        <v>18</v>
      </c>
      <c r="G149" s="10" t="s">
        <v>109</v>
      </c>
      <c r="H149" s="250" t="s">
        <v>113</v>
      </c>
      <c r="I149" s="10" t="s">
        <v>111</v>
      </c>
      <c r="J149" s="10" t="s">
        <v>112</v>
      </c>
    </row>
    <row r="150" spans="1:10">
      <c r="A150" s="247">
        <v>149</v>
      </c>
      <c r="B150" s="10" t="s">
        <v>108</v>
      </c>
      <c r="C150" s="10">
        <v>3</v>
      </c>
      <c r="D150" s="10">
        <v>1</v>
      </c>
      <c r="E150" s="10">
        <v>125</v>
      </c>
      <c r="F150" s="10">
        <v>18</v>
      </c>
      <c r="G150" s="10" t="s">
        <v>109</v>
      </c>
      <c r="H150" s="250" t="s">
        <v>114</v>
      </c>
      <c r="I150" s="10" t="s">
        <v>111</v>
      </c>
      <c r="J150" s="10" t="s">
        <v>112</v>
      </c>
    </row>
    <row r="151" spans="1:10">
      <c r="A151" s="247">
        <v>150</v>
      </c>
      <c r="B151" s="10" t="s">
        <v>108</v>
      </c>
      <c r="C151" s="10">
        <v>3</v>
      </c>
      <c r="D151" s="10">
        <v>1</v>
      </c>
      <c r="E151" s="10">
        <v>126</v>
      </c>
      <c r="F151" s="10">
        <v>18</v>
      </c>
      <c r="G151" s="10" t="s">
        <v>109</v>
      </c>
      <c r="H151" s="250" t="s">
        <v>113</v>
      </c>
      <c r="I151" s="10" t="s">
        <v>111</v>
      </c>
      <c r="J151" s="10" t="s">
        <v>112</v>
      </c>
    </row>
    <row r="152" spans="1:10">
      <c r="A152" s="247">
        <v>151</v>
      </c>
      <c r="B152" s="10" t="s">
        <v>108</v>
      </c>
      <c r="C152" s="10">
        <v>3</v>
      </c>
      <c r="D152" s="10">
        <v>1</v>
      </c>
      <c r="E152" s="10">
        <v>127</v>
      </c>
      <c r="F152" s="10">
        <v>18</v>
      </c>
      <c r="G152" s="10" t="s">
        <v>109</v>
      </c>
      <c r="H152" s="250" t="s">
        <v>114</v>
      </c>
      <c r="I152" s="10" t="s">
        <v>111</v>
      </c>
      <c r="J152" s="10" t="s">
        <v>112</v>
      </c>
    </row>
    <row r="153" spans="1:10">
      <c r="A153" s="247">
        <v>152</v>
      </c>
      <c r="B153" s="10" t="s">
        <v>108</v>
      </c>
      <c r="C153" s="10">
        <v>3</v>
      </c>
      <c r="D153" s="10">
        <v>1</v>
      </c>
      <c r="E153" s="10">
        <v>128</v>
      </c>
      <c r="F153" s="10">
        <v>18</v>
      </c>
      <c r="G153" s="10" t="s">
        <v>109</v>
      </c>
      <c r="H153" s="250" t="s">
        <v>113</v>
      </c>
      <c r="I153" s="10" t="s">
        <v>111</v>
      </c>
      <c r="J153" s="10" t="s">
        <v>112</v>
      </c>
    </row>
    <row r="154" spans="1:10">
      <c r="A154" s="247">
        <v>153</v>
      </c>
      <c r="B154" s="10" t="s">
        <v>108</v>
      </c>
      <c r="C154" s="10">
        <v>3</v>
      </c>
      <c r="D154" s="10">
        <v>1</v>
      </c>
      <c r="E154" s="10">
        <v>129</v>
      </c>
      <c r="F154" s="10">
        <v>18</v>
      </c>
      <c r="G154" s="10" t="s">
        <v>109</v>
      </c>
      <c r="H154" s="250" t="s">
        <v>114</v>
      </c>
      <c r="I154" s="10" t="s">
        <v>111</v>
      </c>
      <c r="J154" s="10" t="s">
        <v>112</v>
      </c>
    </row>
    <row r="155" spans="1:10">
      <c r="A155" s="247">
        <v>154</v>
      </c>
      <c r="B155" s="10" t="s">
        <v>108</v>
      </c>
      <c r="C155" s="10">
        <v>3</v>
      </c>
      <c r="D155" s="10">
        <v>1</v>
      </c>
      <c r="E155" s="10">
        <v>130</v>
      </c>
      <c r="F155" s="10">
        <v>18</v>
      </c>
      <c r="G155" s="10" t="s">
        <v>109</v>
      </c>
      <c r="H155" s="250" t="s">
        <v>113</v>
      </c>
      <c r="I155" s="10" t="s">
        <v>111</v>
      </c>
      <c r="J155" s="10" t="s">
        <v>112</v>
      </c>
    </row>
    <row r="156" spans="1:10">
      <c r="A156" s="247">
        <v>155</v>
      </c>
      <c r="B156" s="10" t="s">
        <v>108</v>
      </c>
      <c r="C156" s="10">
        <v>3</v>
      </c>
      <c r="D156" s="10">
        <v>1</v>
      </c>
      <c r="E156" s="10">
        <v>131</v>
      </c>
      <c r="F156" s="10">
        <v>18</v>
      </c>
      <c r="G156" s="10" t="s">
        <v>109</v>
      </c>
      <c r="H156" s="250" t="s">
        <v>114</v>
      </c>
      <c r="I156" s="10" t="s">
        <v>111</v>
      </c>
      <c r="J156" s="10" t="s">
        <v>112</v>
      </c>
    </row>
    <row r="157" spans="1:10">
      <c r="A157" s="247">
        <v>156</v>
      </c>
      <c r="B157" s="10" t="s">
        <v>108</v>
      </c>
      <c r="C157" s="10">
        <v>3</v>
      </c>
      <c r="D157" s="10">
        <v>1</v>
      </c>
      <c r="E157" s="10">
        <v>132</v>
      </c>
      <c r="F157" s="10">
        <v>18</v>
      </c>
      <c r="G157" s="10" t="s">
        <v>109</v>
      </c>
      <c r="H157" s="250" t="s">
        <v>113</v>
      </c>
      <c r="I157" s="10" t="s">
        <v>111</v>
      </c>
      <c r="J157" s="10" t="s">
        <v>112</v>
      </c>
    </row>
    <row r="158" spans="1:10">
      <c r="A158" s="247">
        <v>157</v>
      </c>
      <c r="B158" s="10" t="s">
        <v>108</v>
      </c>
      <c r="C158" s="10">
        <v>3</v>
      </c>
      <c r="D158" s="10">
        <v>1</v>
      </c>
      <c r="E158" s="10">
        <v>133</v>
      </c>
      <c r="F158" s="10">
        <v>18</v>
      </c>
      <c r="G158" s="10" t="s">
        <v>109</v>
      </c>
      <c r="H158" s="250" t="s">
        <v>114</v>
      </c>
      <c r="I158" s="10" t="s">
        <v>111</v>
      </c>
      <c r="J158" s="10" t="s">
        <v>112</v>
      </c>
    </row>
    <row r="159" spans="1:10">
      <c r="A159" s="247">
        <v>158</v>
      </c>
      <c r="B159" s="10" t="s">
        <v>108</v>
      </c>
      <c r="C159" s="10">
        <v>3</v>
      </c>
      <c r="D159" s="10">
        <v>1</v>
      </c>
      <c r="E159" s="10">
        <v>134</v>
      </c>
      <c r="F159" s="10">
        <v>18</v>
      </c>
      <c r="G159" s="10" t="s">
        <v>109</v>
      </c>
      <c r="H159" s="250" t="s">
        <v>113</v>
      </c>
      <c r="I159" s="10" t="s">
        <v>111</v>
      </c>
      <c r="J159" s="10" t="s">
        <v>112</v>
      </c>
    </row>
    <row r="160" spans="1:10">
      <c r="A160" s="247">
        <v>159</v>
      </c>
      <c r="B160" s="10" t="s">
        <v>108</v>
      </c>
      <c r="C160" s="10">
        <v>3</v>
      </c>
      <c r="D160" s="10">
        <v>1</v>
      </c>
      <c r="E160" s="10">
        <v>135</v>
      </c>
      <c r="F160" s="10">
        <v>18</v>
      </c>
      <c r="G160" s="10" t="s">
        <v>109</v>
      </c>
      <c r="H160" s="250" t="s">
        <v>114</v>
      </c>
      <c r="I160" s="10" t="s">
        <v>111</v>
      </c>
      <c r="J160" s="10" t="s">
        <v>112</v>
      </c>
    </row>
    <row r="161" spans="1:10">
      <c r="A161" s="247">
        <v>160</v>
      </c>
      <c r="B161" s="10" t="s">
        <v>108</v>
      </c>
      <c r="C161" s="10">
        <v>3</v>
      </c>
      <c r="D161" s="10">
        <v>1</v>
      </c>
      <c r="E161" s="10">
        <v>136</v>
      </c>
      <c r="F161" s="10">
        <v>18</v>
      </c>
      <c r="G161" s="10" t="s">
        <v>109</v>
      </c>
      <c r="H161" s="250" t="s">
        <v>113</v>
      </c>
      <c r="I161" s="10" t="s">
        <v>111</v>
      </c>
      <c r="J161" s="10" t="s">
        <v>112</v>
      </c>
    </row>
    <row r="162" spans="1:10">
      <c r="A162" s="247">
        <v>161</v>
      </c>
      <c r="B162" s="10" t="s">
        <v>108</v>
      </c>
      <c r="C162" s="10">
        <v>3</v>
      </c>
      <c r="D162" s="10">
        <v>1</v>
      </c>
      <c r="E162" s="10">
        <v>137</v>
      </c>
      <c r="F162" s="10">
        <v>18</v>
      </c>
      <c r="G162" s="10" t="s">
        <v>109</v>
      </c>
      <c r="H162" s="250" t="s">
        <v>114</v>
      </c>
      <c r="I162" s="10" t="s">
        <v>111</v>
      </c>
      <c r="J162" s="10" t="s">
        <v>112</v>
      </c>
    </row>
    <row r="163" spans="1:10">
      <c r="A163" s="247">
        <v>162</v>
      </c>
      <c r="B163" s="10" t="s">
        <v>108</v>
      </c>
      <c r="C163" s="10">
        <v>3</v>
      </c>
      <c r="D163" s="10">
        <v>1</v>
      </c>
      <c r="E163" s="10">
        <v>138</v>
      </c>
      <c r="F163" s="10">
        <v>18</v>
      </c>
      <c r="G163" s="10" t="s">
        <v>109</v>
      </c>
      <c r="H163" s="250" t="s">
        <v>113</v>
      </c>
      <c r="I163" s="10" t="s">
        <v>111</v>
      </c>
      <c r="J163" s="10" t="s">
        <v>112</v>
      </c>
    </row>
    <row r="164" spans="1:10">
      <c r="A164" s="247">
        <v>163</v>
      </c>
      <c r="B164" s="10" t="s">
        <v>108</v>
      </c>
      <c r="C164" s="10">
        <v>3</v>
      </c>
      <c r="D164" s="10">
        <v>1</v>
      </c>
      <c r="E164" s="10">
        <v>139</v>
      </c>
      <c r="F164" s="10">
        <v>18</v>
      </c>
      <c r="G164" s="10" t="s">
        <v>109</v>
      </c>
      <c r="H164" s="250" t="s">
        <v>114</v>
      </c>
      <c r="I164" s="10" t="s">
        <v>111</v>
      </c>
      <c r="J164" s="10" t="s">
        <v>112</v>
      </c>
    </row>
    <row r="165" spans="1:10">
      <c r="A165" s="247">
        <v>164</v>
      </c>
      <c r="B165" s="10" t="s">
        <v>108</v>
      </c>
      <c r="C165" s="10">
        <v>3</v>
      </c>
      <c r="D165" s="10">
        <v>1</v>
      </c>
      <c r="E165" s="10">
        <v>140</v>
      </c>
      <c r="F165" s="10">
        <v>18</v>
      </c>
      <c r="G165" s="10" t="s">
        <v>109</v>
      </c>
      <c r="H165" s="250" t="s">
        <v>113</v>
      </c>
      <c r="I165" s="10" t="s">
        <v>111</v>
      </c>
      <c r="J165" s="10" t="s">
        <v>112</v>
      </c>
    </row>
    <row r="166" spans="1:10">
      <c r="A166" s="247">
        <v>165</v>
      </c>
      <c r="B166" s="10" t="s">
        <v>108</v>
      </c>
      <c r="C166" s="10">
        <v>3</v>
      </c>
      <c r="D166" s="10">
        <v>2</v>
      </c>
      <c r="E166" s="10">
        <v>201</v>
      </c>
      <c r="F166" s="10">
        <v>18</v>
      </c>
      <c r="G166" s="10" t="s">
        <v>109</v>
      </c>
      <c r="H166" s="250" t="s">
        <v>115</v>
      </c>
      <c r="I166" s="10" t="s">
        <v>111</v>
      </c>
      <c r="J166" s="10" t="s">
        <v>112</v>
      </c>
    </row>
    <row r="167" spans="1:10">
      <c r="A167" s="247">
        <v>166</v>
      </c>
      <c r="B167" s="10" t="s">
        <v>108</v>
      </c>
      <c r="C167" s="10">
        <v>3</v>
      </c>
      <c r="D167" s="10">
        <v>2</v>
      </c>
      <c r="E167" s="10">
        <v>202</v>
      </c>
      <c r="F167" s="10">
        <v>18</v>
      </c>
      <c r="G167" s="10" t="s">
        <v>109</v>
      </c>
      <c r="H167" s="250" t="s">
        <v>115</v>
      </c>
      <c r="I167" s="10" t="s">
        <v>111</v>
      </c>
      <c r="J167" s="10" t="s">
        <v>112</v>
      </c>
    </row>
    <row r="168" spans="1:10">
      <c r="A168" s="247">
        <v>167</v>
      </c>
      <c r="B168" s="10" t="s">
        <v>108</v>
      </c>
      <c r="C168" s="10">
        <v>3</v>
      </c>
      <c r="D168" s="10">
        <v>2</v>
      </c>
      <c r="E168" s="10">
        <v>203</v>
      </c>
      <c r="F168" s="10">
        <v>18</v>
      </c>
      <c r="G168" s="10" t="s">
        <v>109</v>
      </c>
      <c r="H168" s="250" t="s">
        <v>115</v>
      </c>
      <c r="I168" s="10" t="s">
        <v>111</v>
      </c>
      <c r="J168" s="10" t="s">
        <v>112</v>
      </c>
    </row>
    <row r="169" spans="1:10">
      <c r="A169" s="247">
        <v>168</v>
      </c>
      <c r="B169" s="10" t="s">
        <v>108</v>
      </c>
      <c r="C169" s="10">
        <v>3</v>
      </c>
      <c r="D169" s="10">
        <v>2</v>
      </c>
      <c r="E169" s="10">
        <v>204</v>
      </c>
      <c r="F169" s="10">
        <v>18</v>
      </c>
      <c r="G169" s="10" t="s">
        <v>109</v>
      </c>
      <c r="H169" s="250" t="s">
        <v>115</v>
      </c>
      <c r="I169" s="10" t="s">
        <v>111</v>
      </c>
      <c r="J169" s="10" t="s">
        <v>112</v>
      </c>
    </row>
    <row r="170" spans="1:10">
      <c r="A170" s="247">
        <v>169</v>
      </c>
      <c r="B170" s="10" t="s">
        <v>108</v>
      </c>
      <c r="C170" s="10">
        <v>3</v>
      </c>
      <c r="D170" s="10">
        <v>2</v>
      </c>
      <c r="E170" s="10">
        <v>205</v>
      </c>
      <c r="F170" s="10">
        <v>18</v>
      </c>
      <c r="G170" s="10" t="s">
        <v>109</v>
      </c>
      <c r="H170" s="250" t="s">
        <v>115</v>
      </c>
      <c r="I170" s="10" t="s">
        <v>111</v>
      </c>
      <c r="J170" s="10" t="s">
        <v>112</v>
      </c>
    </row>
    <row r="171" spans="1:10">
      <c r="A171" s="247">
        <v>170</v>
      </c>
      <c r="B171" s="10" t="s">
        <v>108</v>
      </c>
      <c r="C171" s="10">
        <v>3</v>
      </c>
      <c r="D171" s="10">
        <v>2</v>
      </c>
      <c r="E171" s="10">
        <v>206</v>
      </c>
      <c r="F171" s="10">
        <v>18</v>
      </c>
      <c r="G171" s="10" t="s">
        <v>109</v>
      </c>
      <c r="H171" s="250" t="s">
        <v>115</v>
      </c>
      <c r="I171" s="10" t="s">
        <v>111</v>
      </c>
      <c r="J171" s="10" t="s">
        <v>112</v>
      </c>
    </row>
    <row r="172" spans="1:10">
      <c r="A172" s="247">
        <v>171</v>
      </c>
      <c r="B172" s="10" t="s">
        <v>108</v>
      </c>
      <c r="C172" s="10">
        <v>3</v>
      </c>
      <c r="D172" s="10">
        <v>2</v>
      </c>
      <c r="E172" s="10">
        <v>207</v>
      </c>
      <c r="F172" s="10">
        <v>18</v>
      </c>
      <c r="G172" s="10" t="s">
        <v>109</v>
      </c>
      <c r="H172" s="250" t="s">
        <v>115</v>
      </c>
      <c r="I172" s="10" t="s">
        <v>111</v>
      </c>
      <c r="J172" s="10" t="s">
        <v>112</v>
      </c>
    </row>
    <row r="173" spans="1:10">
      <c r="A173" s="247">
        <v>172</v>
      </c>
      <c r="B173" s="10" t="s">
        <v>108</v>
      </c>
      <c r="C173" s="10">
        <v>3</v>
      </c>
      <c r="D173" s="10">
        <v>2</v>
      </c>
      <c r="E173" s="10">
        <v>208</v>
      </c>
      <c r="F173" s="10">
        <v>18</v>
      </c>
      <c r="G173" s="10" t="s">
        <v>109</v>
      </c>
      <c r="H173" s="250" t="s">
        <v>114</v>
      </c>
      <c r="I173" s="10" t="s">
        <v>111</v>
      </c>
      <c r="J173" s="10" t="s">
        <v>112</v>
      </c>
    </row>
    <row r="174" spans="1:10">
      <c r="A174" s="247">
        <v>173</v>
      </c>
      <c r="B174" s="10" t="s">
        <v>108</v>
      </c>
      <c r="C174" s="10">
        <v>3</v>
      </c>
      <c r="D174" s="10">
        <v>2</v>
      </c>
      <c r="E174" s="10">
        <v>209</v>
      </c>
      <c r="F174" s="10">
        <v>18</v>
      </c>
      <c r="G174" s="10" t="s">
        <v>109</v>
      </c>
      <c r="H174" s="250" t="s">
        <v>113</v>
      </c>
      <c r="I174" s="10" t="s">
        <v>111</v>
      </c>
      <c r="J174" s="10" t="s">
        <v>112</v>
      </c>
    </row>
    <row r="175" spans="1:10">
      <c r="A175" s="247">
        <v>174</v>
      </c>
      <c r="B175" s="10" t="s">
        <v>108</v>
      </c>
      <c r="C175" s="10">
        <v>3</v>
      </c>
      <c r="D175" s="10">
        <v>2</v>
      </c>
      <c r="E175" s="10">
        <v>210</v>
      </c>
      <c r="F175" s="10">
        <v>18</v>
      </c>
      <c r="G175" s="10" t="s">
        <v>109</v>
      </c>
      <c r="H175" s="250" t="s">
        <v>114</v>
      </c>
      <c r="I175" s="10" t="s">
        <v>111</v>
      </c>
      <c r="J175" s="10" t="s">
        <v>112</v>
      </c>
    </row>
    <row r="176" spans="1:10">
      <c r="A176" s="247">
        <v>175</v>
      </c>
      <c r="B176" s="10" t="s">
        <v>108</v>
      </c>
      <c r="C176" s="10">
        <v>3</v>
      </c>
      <c r="D176" s="10">
        <v>2</v>
      </c>
      <c r="E176" s="10">
        <v>211</v>
      </c>
      <c r="F176" s="10">
        <v>18</v>
      </c>
      <c r="G176" s="10" t="s">
        <v>109</v>
      </c>
      <c r="H176" s="250" t="s">
        <v>113</v>
      </c>
      <c r="I176" s="10" t="s">
        <v>111</v>
      </c>
      <c r="J176" s="10" t="s">
        <v>112</v>
      </c>
    </row>
    <row r="177" spans="1:10">
      <c r="A177" s="247">
        <v>176</v>
      </c>
      <c r="B177" s="10" t="s">
        <v>108</v>
      </c>
      <c r="C177" s="10">
        <v>3</v>
      </c>
      <c r="D177" s="10">
        <v>2</v>
      </c>
      <c r="E177" s="10">
        <v>212</v>
      </c>
      <c r="F177" s="10">
        <v>18</v>
      </c>
      <c r="G177" s="10" t="s">
        <v>109</v>
      </c>
      <c r="H177" s="250" t="s">
        <v>113</v>
      </c>
      <c r="I177" s="10" t="s">
        <v>111</v>
      </c>
      <c r="J177" s="10" t="s">
        <v>112</v>
      </c>
    </row>
    <row r="178" spans="1:10">
      <c r="A178" s="247">
        <v>177</v>
      </c>
      <c r="B178" s="10" t="s">
        <v>108</v>
      </c>
      <c r="C178" s="10">
        <v>3</v>
      </c>
      <c r="D178" s="10">
        <v>2</v>
      </c>
      <c r="E178" s="10">
        <v>213</v>
      </c>
      <c r="F178" s="10">
        <v>18</v>
      </c>
      <c r="G178" s="10" t="s">
        <v>109</v>
      </c>
      <c r="H178" s="250" t="s">
        <v>114</v>
      </c>
      <c r="I178" s="10" t="s">
        <v>111</v>
      </c>
      <c r="J178" s="10" t="s">
        <v>112</v>
      </c>
    </row>
    <row r="179" spans="1:10">
      <c r="A179" s="247">
        <v>178</v>
      </c>
      <c r="B179" s="10" t="s">
        <v>108</v>
      </c>
      <c r="C179" s="10">
        <v>3</v>
      </c>
      <c r="D179" s="10">
        <v>2</v>
      </c>
      <c r="E179" s="10">
        <v>214</v>
      </c>
      <c r="F179" s="10">
        <v>18</v>
      </c>
      <c r="G179" s="10" t="s">
        <v>109</v>
      </c>
      <c r="H179" s="250" t="s">
        <v>113</v>
      </c>
      <c r="I179" s="10" t="s">
        <v>111</v>
      </c>
      <c r="J179" s="10" t="s">
        <v>112</v>
      </c>
    </row>
    <row r="180" spans="1:10">
      <c r="A180" s="247">
        <v>179</v>
      </c>
      <c r="B180" s="10" t="s">
        <v>108</v>
      </c>
      <c r="C180" s="10">
        <v>3</v>
      </c>
      <c r="D180" s="10">
        <v>2</v>
      </c>
      <c r="E180" s="10">
        <v>215</v>
      </c>
      <c r="F180" s="10">
        <v>18</v>
      </c>
      <c r="G180" s="10" t="s">
        <v>109</v>
      </c>
      <c r="H180" s="250" t="s">
        <v>114</v>
      </c>
      <c r="I180" s="10" t="s">
        <v>111</v>
      </c>
      <c r="J180" s="10" t="s">
        <v>112</v>
      </c>
    </row>
    <row r="181" spans="1:10">
      <c r="A181" s="247">
        <v>180</v>
      </c>
      <c r="B181" s="10" t="s">
        <v>108</v>
      </c>
      <c r="C181" s="10">
        <v>3</v>
      </c>
      <c r="D181" s="10">
        <v>2</v>
      </c>
      <c r="E181" s="10">
        <v>216</v>
      </c>
      <c r="F181" s="10">
        <v>18</v>
      </c>
      <c r="G181" s="10" t="s">
        <v>109</v>
      </c>
      <c r="H181" s="250" t="s">
        <v>113</v>
      </c>
      <c r="I181" s="10" t="s">
        <v>111</v>
      </c>
      <c r="J181" s="10" t="s">
        <v>112</v>
      </c>
    </row>
    <row r="182" spans="1:10">
      <c r="A182" s="247">
        <v>181</v>
      </c>
      <c r="B182" s="10" t="s">
        <v>108</v>
      </c>
      <c r="C182" s="10">
        <v>3</v>
      </c>
      <c r="D182" s="10">
        <v>2</v>
      </c>
      <c r="E182" s="10">
        <v>217</v>
      </c>
      <c r="F182" s="10">
        <v>18</v>
      </c>
      <c r="G182" s="10" t="s">
        <v>109</v>
      </c>
      <c r="H182" s="250" t="s">
        <v>114</v>
      </c>
      <c r="I182" s="10" t="s">
        <v>111</v>
      </c>
      <c r="J182" s="10" t="s">
        <v>112</v>
      </c>
    </row>
    <row r="183" spans="1:10">
      <c r="A183" s="247">
        <v>182</v>
      </c>
      <c r="B183" s="10" t="s">
        <v>108</v>
      </c>
      <c r="C183" s="10">
        <v>3</v>
      </c>
      <c r="D183" s="10">
        <v>2</v>
      </c>
      <c r="E183" s="10">
        <v>218</v>
      </c>
      <c r="F183" s="10">
        <v>18</v>
      </c>
      <c r="G183" s="10" t="s">
        <v>109</v>
      </c>
      <c r="H183" s="250" t="s">
        <v>113</v>
      </c>
      <c r="I183" s="10" t="s">
        <v>111</v>
      </c>
      <c r="J183" s="10" t="s">
        <v>112</v>
      </c>
    </row>
    <row r="184" spans="1:10">
      <c r="A184" s="247">
        <v>183</v>
      </c>
      <c r="B184" s="10" t="s">
        <v>108</v>
      </c>
      <c r="C184" s="10">
        <v>3</v>
      </c>
      <c r="D184" s="10">
        <v>2</v>
      </c>
      <c r="E184" s="10">
        <v>219</v>
      </c>
      <c r="F184" s="10">
        <v>18</v>
      </c>
      <c r="G184" s="10" t="s">
        <v>109</v>
      </c>
      <c r="H184" s="250" t="s">
        <v>114</v>
      </c>
      <c r="I184" s="10" t="s">
        <v>111</v>
      </c>
      <c r="J184" s="10" t="s">
        <v>112</v>
      </c>
    </row>
    <row r="185" spans="1:10">
      <c r="A185" s="247">
        <v>184</v>
      </c>
      <c r="B185" s="10" t="s">
        <v>108</v>
      </c>
      <c r="C185" s="10">
        <v>3</v>
      </c>
      <c r="D185" s="10">
        <v>2</v>
      </c>
      <c r="E185" s="10">
        <v>220</v>
      </c>
      <c r="F185" s="10">
        <v>18</v>
      </c>
      <c r="G185" s="10" t="s">
        <v>109</v>
      </c>
      <c r="H185" s="250" t="s">
        <v>113</v>
      </c>
      <c r="I185" s="10" t="s">
        <v>111</v>
      </c>
      <c r="J185" s="10" t="s">
        <v>112</v>
      </c>
    </row>
    <row r="186" spans="1:10">
      <c r="A186" s="247">
        <v>185</v>
      </c>
      <c r="B186" s="10" t="s">
        <v>108</v>
      </c>
      <c r="C186" s="10">
        <v>3</v>
      </c>
      <c r="D186" s="10">
        <v>2</v>
      </c>
      <c r="E186" s="10">
        <v>221</v>
      </c>
      <c r="F186" s="10">
        <v>18</v>
      </c>
      <c r="G186" s="10" t="s">
        <v>109</v>
      </c>
      <c r="H186" s="250" t="s">
        <v>114</v>
      </c>
      <c r="I186" s="10" t="s">
        <v>111</v>
      </c>
      <c r="J186" s="10" t="s">
        <v>112</v>
      </c>
    </row>
    <row r="187" spans="1:10">
      <c r="A187" s="247">
        <v>186</v>
      </c>
      <c r="B187" s="10" t="s">
        <v>108</v>
      </c>
      <c r="C187" s="10">
        <v>3</v>
      </c>
      <c r="D187" s="10">
        <v>2</v>
      </c>
      <c r="E187" s="10">
        <v>222</v>
      </c>
      <c r="F187" s="10">
        <v>18</v>
      </c>
      <c r="G187" s="10" t="s">
        <v>109</v>
      </c>
      <c r="H187" s="250" t="s">
        <v>113</v>
      </c>
      <c r="I187" s="10" t="s">
        <v>111</v>
      </c>
      <c r="J187" s="10" t="s">
        <v>112</v>
      </c>
    </row>
    <row r="188" spans="1:10">
      <c r="A188" s="247">
        <v>187</v>
      </c>
      <c r="B188" s="10" t="s">
        <v>108</v>
      </c>
      <c r="C188" s="10">
        <v>3</v>
      </c>
      <c r="D188" s="10">
        <v>2</v>
      </c>
      <c r="E188" s="10">
        <v>223</v>
      </c>
      <c r="F188" s="10">
        <v>18</v>
      </c>
      <c r="G188" s="10" t="s">
        <v>109</v>
      </c>
      <c r="H188" s="250" t="s">
        <v>114</v>
      </c>
      <c r="I188" s="10" t="s">
        <v>111</v>
      </c>
      <c r="J188" s="10" t="s">
        <v>112</v>
      </c>
    </row>
    <row r="189" spans="1:10">
      <c r="A189" s="247">
        <v>188</v>
      </c>
      <c r="B189" s="10" t="s">
        <v>108</v>
      </c>
      <c r="C189" s="10">
        <v>3</v>
      </c>
      <c r="D189" s="10">
        <v>2</v>
      </c>
      <c r="E189" s="10">
        <v>224</v>
      </c>
      <c r="F189" s="10">
        <v>18</v>
      </c>
      <c r="G189" s="10" t="s">
        <v>109</v>
      </c>
      <c r="H189" s="250" t="s">
        <v>113</v>
      </c>
      <c r="I189" s="10" t="s">
        <v>111</v>
      </c>
      <c r="J189" s="10" t="s">
        <v>112</v>
      </c>
    </row>
    <row r="190" spans="1:10">
      <c r="A190" s="247">
        <v>189</v>
      </c>
      <c r="B190" s="10" t="s">
        <v>108</v>
      </c>
      <c r="C190" s="10">
        <v>3</v>
      </c>
      <c r="D190" s="10">
        <v>2</v>
      </c>
      <c r="E190" s="10">
        <v>225</v>
      </c>
      <c r="F190" s="10">
        <v>18</v>
      </c>
      <c r="G190" s="10" t="s">
        <v>109</v>
      </c>
      <c r="H190" s="250" t="s">
        <v>114</v>
      </c>
      <c r="I190" s="10" t="s">
        <v>111</v>
      </c>
      <c r="J190" s="10" t="s">
        <v>112</v>
      </c>
    </row>
    <row r="191" spans="1:10">
      <c r="A191" s="247">
        <v>190</v>
      </c>
      <c r="B191" s="10" t="s">
        <v>108</v>
      </c>
      <c r="C191" s="10">
        <v>3</v>
      </c>
      <c r="D191" s="10">
        <v>2</v>
      </c>
      <c r="E191" s="10">
        <v>226</v>
      </c>
      <c r="F191" s="10">
        <v>18</v>
      </c>
      <c r="G191" s="10" t="s">
        <v>109</v>
      </c>
      <c r="H191" s="250" t="s">
        <v>113</v>
      </c>
      <c r="I191" s="10" t="s">
        <v>111</v>
      </c>
      <c r="J191" s="10" t="s">
        <v>112</v>
      </c>
    </row>
    <row r="192" spans="1:10">
      <c r="A192" s="247">
        <v>191</v>
      </c>
      <c r="B192" s="10" t="s">
        <v>108</v>
      </c>
      <c r="C192" s="10">
        <v>3</v>
      </c>
      <c r="D192" s="10">
        <v>2</v>
      </c>
      <c r="E192" s="10">
        <v>227</v>
      </c>
      <c r="F192" s="10">
        <v>18</v>
      </c>
      <c r="G192" s="10" t="s">
        <v>109</v>
      </c>
      <c r="H192" s="250" t="s">
        <v>114</v>
      </c>
      <c r="I192" s="10" t="s">
        <v>111</v>
      </c>
      <c r="J192" s="10" t="s">
        <v>112</v>
      </c>
    </row>
    <row r="193" spans="1:10">
      <c r="A193" s="247">
        <v>192</v>
      </c>
      <c r="B193" s="10" t="s">
        <v>108</v>
      </c>
      <c r="C193" s="10">
        <v>3</v>
      </c>
      <c r="D193" s="10">
        <v>2</v>
      </c>
      <c r="E193" s="10">
        <v>228</v>
      </c>
      <c r="F193" s="10">
        <v>18</v>
      </c>
      <c r="G193" s="10" t="s">
        <v>109</v>
      </c>
      <c r="H193" s="250" t="s">
        <v>113</v>
      </c>
      <c r="I193" s="10" t="s">
        <v>111</v>
      </c>
      <c r="J193" s="10" t="s">
        <v>112</v>
      </c>
    </row>
    <row r="194" spans="1:10">
      <c r="A194" s="247">
        <v>193</v>
      </c>
      <c r="B194" s="10" t="s">
        <v>108</v>
      </c>
      <c r="C194" s="10">
        <v>3</v>
      </c>
      <c r="D194" s="10">
        <v>2</v>
      </c>
      <c r="E194" s="10">
        <v>229</v>
      </c>
      <c r="F194" s="10">
        <v>18</v>
      </c>
      <c r="G194" s="10" t="s">
        <v>109</v>
      </c>
      <c r="H194" s="250" t="s">
        <v>114</v>
      </c>
      <c r="I194" s="10" t="s">
        <v>111</v>
      </c>
      <c r="J194" s="10" t="s">
        <v>112</v>
      </c>
    </row>
    <row r="195" spans="1:10">
      <c r="A195" s="247">
        <v>194</v>
      </c>
      <c r="B195" s="10" t="s">
        <v>108</v>
      </c>
      <c r="C195" s="10">
        <v>3</v>
      </c>
      <c r="D195" s="10">
        <v>2</v>
      </c>
      <c r="E195" s="10">
        <v>230</v>
      </c>
      <c r="F195" s="10">
        <v>18</v>
      </c>
      <c r="G195" s="10" t="s">
        <v>109</v>
      </c>
      <c r="H195" s="250" t="s">
        <v>113</v>
      </c>
      <c r="I195" s="10" t="s">
        <v>111</v>
      </c>
      <c r="J195" s="10" t="s">
        <v>112</v>
      </c>
    </row>
    <row r="196" spans="1:10">
      <c r="A196" s="247">
        <v>195</v>
      </c>
      <c r="B196" s="10" t="s">
        <v>108</v>
      </c>
      <c r="C196" s="10">
        <v>3</v>
      </c>
      <c r="D196" s="10">
        <v>2</v>
      </c>
      <c r="E196" s="10">
        <v>231</v>
      </c>
      <c r="F196" s="10">
        <v>18</v>
      </c>
      <c r="G196" s="10" t="s">
        <v>109</v>
      </c>
      <c r="H196" s="250" t="s">
        <v>114</v>
      </c>
      <c r="I196" s="10" t="s">
        <v>111</v>
      </c>
      <c r="J196" s="10" t="s">
        <v>112</v>
      </c>
    </row>
    <row r="197" spans="1:10">
      <c r="A197" s="247">
        <v>196</v>
      </c>
      <c r="B197" s="10" t="s">
        <v>108</v>
      </c>
      <c r="C197" s="10">
        <v>3</v>
      </c>
      <c r="D197" s="10">
        <v>2</v>
      </c>
      <c r="E197" s="10">
        <v>232</v>
      </c>
      <c r="F197" s="10">
        <v>18</v>
      </c>
      <c r="G197" s="10" t="s">
        <v>109</v>
      </c>
      <c r="H197" s="250" t="s">
        <v>113</v>
      </c>
      <c r="I197" s="10" t="s">
        <v>111</v>
      </c>
      <c r="J197" s="10" t="s">
        <v>112</v>
      </c>
    </row>
    <row r="198" spans="1:10">
      <c r="A198" s="247">
        <v>197</v>
      </c>
      <c r="B198" s="10" t="s">
        <v>108</v>
      </c>
      <c r="C198" s="10">
        <v>3</v>
      </c>
      <c r="D198" s="10">
        <v>2</v>
      </c>
      <c r="E198" s="10">
        <v>233</v>
      </c>
      <c r="F198" s="10">
        <v>18</v>
      </c>
      <c r="G198" s="10" t="s">
        <v>109</v>
      </c>
      <c r="H198" s="250" t="s">
        <v>114</v>
      </c>
      <c r="I198" s="10" t="s">
        <v>111</v>
      </c>
      <c r="J198" s="10" t="s">
        <v>112</v>
      </c>
    </row>
    <row r="199" spans="1:10">
      <c r="A199" s="247">
        <v>198</v>
      </c>
      <c r="B199" s="10" t="s">
        <v>108</v>
      </c>
      <c r="C199" s="10">
        <v>3</v>
      </c>
      <c r="D199" s="10">
        <v>2</v>
      </c>
      <c r="E199" s="10">
        <v>234</v>
      </c>
      <c r="F199" s="10">
        <v>18</v>
      </c>
      <c r="G199" s="10" t="s">
        <v>109</v>
      </c>
      <c r="H199" s="250" t="s">
        <v>113</v>
      </c>
      <c r="I199" s="10" t="s">
        <v>111</v>
      </c>
      <c r="J199" s="10" t="s">
        <v>112</v>
      </c>
    </row>
    <row r="200" spans="1:10">
      <c r="A200" s="247">
        <v>199</v>
      </c>
      <c r="B200" s="10" t="s">
        <v>108</v>
      </c>
      <c r="C200" s="10">
        <v>3</v>
      </c>
      <c r="D200" s="10">
        <v>2</v>
      </c>
      <c r="E200" s="10">
        <v>235</v>
      </c>
      <c r="F200" s="10">
        <v>18</v>
      </c>
      <c r="G200" s="10" t="s">
        <v>109</v>
      </c>
      <c r="H200" s="250" t="s">
        <v>114</v>
      </c>
      <c r="I200" s="10" t="s">
        <v>111</v>
      </c>
      <c r="J200" s="10" t="s">
        <v>112</v>
      </c>
    </row>
    <row r="201" spans="1:10">
      <c r="A201" s="247">
        <v>200</v>
      </c>
      <c r="B201" s="10" t="s">
        <v>108</v>
      </c>
      <c r="C201" s="10">
        <v>3</v>
      </c>
      <c r="D201" s="10">
        <v>2</v>
      </c>
      <c r="E201" s="10">
        <v>236</v>
      </c>
      <c r="F201" s="10">
        <v>18</v>
      </c>
      <c r="G201" s="10" t="s">
        <v>109</v>
      </c>
      <c r="H201" s="250" t="s">
        <v>113</v>
      </c>
      <c r="I201" s="10" t="s">
        <v>111</v>
      </c>
      <c r="J201" s="10" t="s">
        <v>112</v>
      </c>
    </row>
    <row r="202" spans="1:10">
      <c r="A202" s="247">
        <v>201</v>
      </c>
      <c r="B202" s="10" t="s">
        <v>108</v>
      </c>
      <c r="C202" s="10">
        <v>3</v>
      </c>
      <c r="D202" s="10">
        <v>2</v>
      </c>
      <c r="E202" s="10">
        <v>237</v>
      </c>
      <c r="F202" s="10">
        <v>18</v>
      </c>
      <c r="G202" s="10" t="s">
        <v>109</v>
      </c>
      <c r="H202" s="250" t="s">
        <v>114</v>
      </c>
      <c r="I202" s="10" t="s">
        <v>111</v>
      </c>
      <c r="J202" s="10" t="s">
        <v>112</v>
      </c>
    </row>
    <row r="203" spans="1:10">
      <c r="A203" s="247">
        <v>202</v>
      </c>
      <c r="B203" s="10" t="s">
        <v>108</v>
      </c>
      <c r="C203" s="10">
        <v>3</v>
      </c>
      <c r="D203" s="10">
        <v>2</v>
      </c>
      <c r="E203" s="10">
        <v>238</v>
      </c>
      <c r="F203" s="10">
        <v>18</v>
      </c>
      <c r="G203" s="10" t="s">
        <v>109</v>
      </c>
      <c r="H203" s="250" t="s">
        <v>113</v>
      </c>
      <c r="I203" s="10" t="s">
        <v>111</v>
      </c>
      <c r="J203" s="10" t="s">
        <v>112</v>
      </c>
    </row>
    <row r="204" spans="1:10">
      <c r="A204" s="247">
        <v>203</v>
      </c>
      <c r="B204" s="10" t="s">
        <v>108</v>
      </c>
      <c r="C204" s="10">
        <v>3</v>
      </c>
      <c r="D204" s="10">
        <v>2</v>
      </c>
      <c r="E204" s="10">
        <v>239</v>
      </c>
      <c r="F204" s="10">
        <v>18</v>
      </c>
      <c r="G204" s="10" t="s">
        <v>109</v>
      </c>
      <c r="H204" s="250" t="s">
        <v>114</v>
      </c>
      <c r="I204" s="10" t="s">
        <v>111</v>
      </c>
      <c r="J204" s="10" t="s">
        <v>112</v>
      </c>
    </row>
    <row r="205" spans="1:10">
      <c r="A205" s="247">
        <v>204</v>
      </c>
      <c r="B205" s="10" t="s">
        <v>108</v>
      </c>
      <c r="C205" s="10">
        <v>3</v>
      </c>
      <c r="D205" s="10">
        <v>2</v>
      </c>
      <c r="E205" s="10">
        <v>240</v>
      </c>
      <c r="F205" s="10">
        <v>18</v>
      </c>
      <c r="G205" s="10" t="s">
        <v>109</v>
      </c>
      <c r="H205" s="250" t="s">
        <v>113</v>
      </c>
      <c r="I205" s="10" t="s">
        <v>111</v>
      </c>
      <c r="J205" s="10" t="s">
        <v>112</v>
      </c>
    </row>
    <row r="206" spans="1:10">
      <c r="A206" s="247">
        <v>205</v>
      </c>
      <c r="B206" s="10" t="s">
        <v>108</v>
      </c>
      <c r="C206" s="10">
        <v>3</v>
      </c>
      <c r="D206" s="10">
        <v>2</v>
      </c>
      <c r="E206" s="10">
        <v>241</v>
      </c>
      <c r="F206" s="10">
        <v>18</v>
      </c>
      <c r="G206" s="10" t="s">
        <v>109</v>
      </c>
      <c r="H206" s="250" t="s">
        <v>113</v>
      </c>
      <c r="I206" s="10" t="s">
        <v>111</v>
      </c>
      <c r="J206" s="10" t="s">
        <v>112</v>
      </c>
    </row>
    <row r="207" spans="1:10">
      <c r="A207" s="247">
        <v>206</v>
      </c>
      <c r="B207" s="10" t="s">
        <v>108</v>
      </c>
      <c r="C207" s="10">
        <v>3</v>
      </c>
      <c r="D207" s="10">
        <v>2</v>
      </c>
      <c r="E207" s="10">
        <v>243</v>
      </c>
      <c r="F207" s="10">
        <v>18</v>
      </c>
      <c r="G207" s="10" t="s">
        <v>109</v>
      </c>
      <c r="H207" s="250" t="s">
        <v>113</v>
      </c>
      <c r="I207" s="10" t="s">
        <v>111</v>
      </c>
      <c r="J207" s="10" t="s">
        <v>112</v>
      </c>
    </row>
    <row r="208" spans="1:10">
      <c r="A208" s="247">
        <v>207</v>
      </c>
      <c r="B208" s="10" t="s">
        <v>108</v>
      </c>
      <c r="C208" s="10">
        <v>3</v>
      </c>
      <c r="D208" s="10">
        <v>3</v>
      </c>
      <c r="E208" s="10">
        <v>301</v>
      </c>
      <c r="F208" s="10">
        <v>18</v>
      </c>
      <c r="G208" s="10" t="s">
        <v>109</v>
      </c>
      <c r="H208" s="250" t="s">
        <v>115</v>
      </c>
      <c r="I208" s="10" t="s">
        <v>111</v>
      </c>
      <c r="J208" s="10" t="s">
        <v>112</v>
      </c>
    </row>
    <row r="209" spans="1:10">
      <c r="A209" s="247">
        <v>208</v>
      </c>
      <c r="B209" s="10" t="s">
        <v>108</v>
      </c>
      <c r="C209" s="10">
        <v>3</v>
      </c>
      <c r="D209" s="10">
        <v>3</v>
      </c>
      <c r="E209" s="10">
        <v>302</v>
      </c>
      <c r="F209" s="10">
        <v>18</v>
      </c>
      <c r="G209" s="10" t="s">
        <v>109</v>
      </c>
      <c r="H209" s="250" t="s">
        <v>115</v>
      </c>
      <c r="I209" s="10" t="s">
        <v>111</v>
      </c>
      <c r="J209" s="10" t="s">
        <v>112</v>
      </c>
    </row>
    <row r="210" spans="1:10">
      <c r="A210" s="247">
        <v>209</v>
      </c>
      <c r="B210" s="10" t="s">
        <v>108</v>
      </c>
      <c r="C210" s="10">
        <v>3</v>
      </c>
      <c r="D210" s="10">
        <v>3</v>
      </c>
      <c r="E210" s="10">
        <v>303</v>
      </c>
      <c r="F210" s="10">
        <v>18</v>
      </c>
      <c r="G210" s="10" t="s">
        <v>109</v>
      </c>
      <c r="H210" s="250" t="s">
        <v>115</v>
      </c>
      <c r="I210" s="10" t="s">
        <v>111</v>
      </c>
      <c r="J210" s="10" t="s">
        <v>112</v>
      </c>
    </row>
    <row r="211" spans="1:10">
      <c r="A211" s="247">
        <v>210</v>
      </c>
      <c r="B211" s="10" t="s">
        <v>108</v>
      </c>
      <c r="C211" s="10">
        <v>3</v>
      </c>
      <c r="D211" s="10">
        <v>3</v>
      </c>
      <c r="E211" s="10">
        <v>304</v>
      </c>
      <c r="F211" s="10">
        <v>18</v>
      </c>
      <c r="G211" s="10" t="s">
        <v>109</v>
      </c>
      <c r="H211" s="250" t="s">
        <v>115</v>
      </c>
      <c r="I211" s="10" t="s">
        <v>111</v>
      </c>
      <c r="J211" s="10" t="s">
        <v>112</v>
      </c>
    </row>
    <row r="212" spans="1:10">
      <c r="A212" s="247">
        <v>211</v>
      </c>
      <c r="B212" s="10" t="s">
        <v>108</v>
      </c>
      <c r="C212" s="10">
        <v>3</v>
      </c>
      <c r="D212" s="10">
        <v>3</v>
      </c>
      <c r="E212" s="10">
        <v>305</v>
      </c>
      <c r="F212" s="10">
        <v>18</v>
      </c>
      <c r="G212" s="10" t="s">
        <v>109</v>
      </c>
      <c r="H212" s="250" t="s">
        <v>115</v>
      </c>
      <c r="I212" s="10" t="s">
        <v>111</v>
      </c>
      <c r="J212" s="10" t="s">
        <v>112</v>
      </c>
    </row>
    <row r="213" spans="1:10">
      <c r="A213" s="247">
        <v>212</v>
      </c>
      <c r="B213" s="10" t="s">
        <v>108</v>
      </c>
      <c r="C213" s="10">
        <v>3</v>
      </c>
      <c r="D213" s="10">
        <v>3</v>
      </c>
      <c r="E213" s="10">
        <v>306</v>
      </c>
      <c r="F213" s="10">
        <v>18</v>
      </c>
      <c r="G213" s="10" t="s">
        <v>109</v>
      </c>
      <c r="H213" s="250" t="s">
        <v>115</v>
      </c>
      <c r="I213" s="10" t="s">
        <v>111</v>
      </c>
      <c r="J213" s="10" t="s">
        <v>112</v>
      </c>
    </row>
    <row r="214" spans="1:10">
      <c r="A214" s="247">
        <v>213</v>
      </c>
      <c r="B214" s="10" t="s">
        <v>108</v>
      </c>
      <c r="C214" s="10">
        <v>3</v>
      </c>
      <c r="D214" s="10">
        <v>3</v>
      </c>
      <c r="E214" s="10">
        <v>307</v>
      </c>
      <c r="F214" s="10">
        <v>18</v>
      </c>
      <c r="G214" s="10" t="s">
        <v>109</v>
      </c>
      <c r="H214" s="250" t="s">
        <v>115</v>
      </c>
      <c r="I214" s="10" t="s">
        <v>111</v>
      </c>
      <c r="J214" s="10" t="s">
        <v>112</v>
      </c>
    </row>
    <row r="215" spans="1:10">
      <c r="A215" s="247">
        <v>214</v>
      </c>
      <c r="B215" s="10" t="s">
        <v>108</v>
      </c>
      <c r="C215" s="10">
        <v>3</v>
      </c>
      <c r="D215" s="10">
        <v>3</v>
      </c>
      <c r="E215" s="10">
        <v>308</v>
      </c>
      <c r="F215" s="10">
        <v>18</v>
      </c>
      <c r="G215" s="10" t="s">
        <v>109</v>
      </c>
      <c r="H215" s="250" t="s">
        <v>114</v>
      </c>
      <c r="I215" s="10" t="s">
        <v>111</v>
      </c>
      <c r="J215" s="10" t="s">
        <v>112</v>
      </c>
    </row>
    <row r="216" spans="1:10">
      <c r="A216" s="247">
        <v>215</v>
      </c>
      <c r="B216" s="10" t="s">
        <v>108</v>
      </c>
      <c r="C216" s="10">
        <v>3</v>
      </c>
      <c r="D216" s="10">
        <v>3</v>
      </c>
      <c r="E216" s="10">
        <v>309</v>
      </c>
      <c r="F216" s="10">
        <v>18</v>
      </c>
      <c r="G216" s="10" t="s">
        <v>109</v>
      </c>
      <c r="H216" s="250" t="s">
        <v>113</v>
      </c>
      <c r="I216" s="10" t="s">
        <v>111</v>
      </c>
      <c r="J216" s="10" t="s">
        <v>112</v>
      </c>
    </row>
    <row r="217" spans="1:10">
      <c r="A217" s="247">
        <v>216</v>
      </c>
      <c r="B217" s="10" t="s">
        <v>108</v>
      </c>
      <c r="C217" s="10">
        <v>3</v>
      </c>
      <c r="D217" s="10">
        <v>3</v>
      </c>
      <c r="E217" s="10">
        <v>310</v>
      </c>
      <c r="F217" s="10">
        <v>18</v>
      </c>
      <c r="G217" s="10" t="s">
        <v>109</v>
      </c>
      <c r="H217" s="250" t="s">
        <v>114</v>
      </c>
      <c r="I217" s="10" t="s">
        <v>111</v>
      </c>
      <c r="J217" s="10" t="s">
        <v>112</v>
      </c>
    </row>
    <row r="218" spans="1:10">
      <c r="A218" s="247">
        <v>217</v>
      </c>
      <c r="B218" s="10" t="s">
        <v>108</v>
      </c>
      <c r="C218" s="10">
        <v>3</v>
      </c>
      <c r="D218" s="10">
        <v>3</v>
      </c>
      <c r="E218" s="10">
        <v>311</v>
      </c>
      <c r="F218" s="10">
        <v>18</v>
      </c>
      <c r="G218" s="10" t="s">
        <v>109</v>
      </c>
      <c r="H218" s="250" t="s">
        <v>113</v>
      </c>
      <c r="I218" s="10" t="s">
        <v>111</v>
      </c>
      <c r="J218" s="10" t="s">
        <v>112</v>
      </c>
    </row>
    <row r="219" spans="1:10">
      <c r="A219" s="247">
        <v>218</v>
      </c>
      <c r="B219" s="10" t="s">
        <v>108</v>
      </c>
      <c r="C219" s="10">
        <v>3</v>
      </c>
      <c r="D219" s="10">
        <v>3</v>
      </c>
      <c r="E219" s="10">
        <v>312</v>
      </c>
      <c r="F219" s="10">
        <v>18</v>
      </c>
      <c r="G219" s="10" t="s">
        <v>109</v>
      </c>
      <c r="H219" s="250" t="s">
        <v>113</v>
      </c>
      <c r="I219" s="10" t="s">
        <v>111</v>
      </c>
      <c r="J219" s="10" t="s">
        <v>112</v>
      </c>
    </row>
    <row r="220" spans="1:10">
      <c r="A220" s="247">
        <v>219</v>
      </c>
      <c r="B220" s="10" t="s">
        <v>108</v>
      </c>
      <c r="C220" s="10">
        <v>3</v>
      </c>
      <c r="D220" s="10">
        <v>3</v>
      </c>
      <c r="E220" s="10">
        <v>313</v>
      </c>
      <c r="F220" s="10">
        <v>18</v>
      </c>
      <c r="G220" s="10" t="s">
        <v>109</v>
      </c>
      <c r="H220" s="250" t="s">
        <v>114</v>
      </c>
      <c r="I220" s="10" t="s">
        <v>111</v>
      </c>
      <c r="J220" s="10" t="s">
        <v>112</v>
      </c>
    </row>
    <row r="221" spans="1:10">
      <c r="A221" s="247">
        <v>220</v>
      </c>
      <c r="B221" s="10" t="s">
        <v>108</v>
      </c>
      <c r="C221" s="10">
        <v>3</v>
      </c>
      <c r="D221" s="10">
        <v>3</v>
      </c>
      <c r="E221" s="10">
        <v>314</v>
      </c>
      <c r="F221" s="10">
        <v>18</v>
      </c>
      <c r="G221" s="10" t="s">
        <v>109</v>
      </c>
      <c r="H221" s="250" t="s">
        <v>113</v>
      </c>
      <c r="I221" s="10" t="s">
        <v>111</v>
      </c>
      <c r="J221" s="10" t="s">
        <v>112</v>
      </c>
    </row>
    <row r="222" spans="1:10">
      <c r="A222" s="247">
        <v>221</v>
      </c>
      <c r="B222" s="10" t="s">
        <v>108</v>
      </c>
      <c r="C222" s="10">
        <v>3</v>
      </c>
      <c r="D222" s="10">
        <v>3</v>
      </c>
      <c r="E222" s="10">
        <v>315</v>
      </c>
      <c r="F222" s="10">
        <v>18</v>
      </c>
      <c r="G222" s="10" t="s">
        <v>109</v>
      </c>
      <c r="H222" s="250" t="s">
        <v>114</v>
      </c>
      <c r="I222" s="10" t="s">
        <v>111</v>
      </c>
      <c r="J222" s="10" t="s">
        <v>112</v>
      </c>
    </row>
    <row r="223" spans="1:10">
      <c r="A223" s="247">
        <v>222</v>
      </c>
      <c r="B223" s="10" t="s">
        <v>108</v>
      </c>
      <c r="C223" s="10">
        <v>3</v>
      </c>
      <c r="D223" s="10">
        <v>3</v>
      </c>
      <c r="E223" s="10">
        <v>316</v>
      </c>
      <c r="F223" s="10">
        <v>18</v>
      </c>
      <c r="G223" s="10" t="s">
        <v>109</v>
      </c>
      <c r="H223" s="250" t="s">
        <v>113</v>
      </c>
      <c r="I223" s="10" t="s">
        <v>111</v>
      </c>
      <c r="J223" s="10" t="s">
        <v>112</v>
      </c>
    </row>
    <row r="224" spans="1:10">
      <c r="A224" s="247">
        <v>223</v>
      </c>
      <c r="B224" s="10" t="s">
        <v>108</v>
      </c>
      <c r="C224" s="10">
        <v>3</v>
      </c>
      <c r="D224" s="10">
        <v>3</v>
      </c>
      <c r="E224" s="10">
        <v>317</v>
      </c>
      <c r="F224" s="10">
        <v>18</v>
      </c>
      <c r="G224" s="10" t="s">
        <v>109</v>
      </c>
      <c r="H224" s="250" t="s">
        <v>114</v>
      </c>
      <c r="I224" s="10" t="s">
        <v>111</v>
      </c>
      <c r="J224" s="10" t="s">
        <v>112</v>
      </c>
    </row>
    <row r="225" spans="1:10">
      <c r="A225" s="247">
        <v>224</v>
      </c>
      <c r="B225" s="10" t="s">
        <v>108</v>
      </c>
      <c r="C225" s="10">
        <v>3</v>
      </c>
      <c r="D225" s="10">
        <v>3</v>
      </c>
      <c r="E225" s="10">
        <v>318</v>
      </c>
      <c r="F225" s="10">
        <v>18</v>
      </c>
      <c r="G225" s="10" t="s">
        <v>109</v>
      </c>
      <c r="H225" s="250" t="s">
        <v>113</v>
      </c>
      <c r="I225" s="10" t="s">
        <v>111</v>
      </c>
      <c r="J225" s="10" t="s">
        <v>112</v>
      </c>
    </row>
    <row r="226" spans="1:10">
      <c r="A226" s="247">
        <v>225</v>
      </c>
      <c r="B226" s="10" t="s">
        <v>108</v>
      </c>
      <c r="C226" s="10">
        <v>3</v>
      </c>
      <c r="D226" s="10">
        <v>3</v>
      </c>
      <c r="E226" s="10">
        <v>319</v>
      </c>
      <c r="F226" s="10">
        <v>18</v>
      </c>
      <c r="G226" s="10" t="s">
        <v>109</v>
      </c>
      <c r="H226" s="250" t="s">
        <v>114</v>
      </c>
      <c r="I226" s="10" t="s">
        <v>111</v>
      </c>
      <c r="J226" s="10" t="s">
        <v>112</v>
      </c>
    </row>
    <row r="227" spans="1:10">
      <c r="A227" s="247">
        <v>226</v>
      </c>
      <c r="B227" s="10" t="s">
        <v>108</v>
      </c>
      <c r="C227" s="10">
        <v>3</v>
      </c>
      <c r="D227" s="10">
        <v>3</v>
      </c>
      <c r="E227" s="10">
        <v>320</v>
      </c>
      <c r="F227" s="10">
        <v>18</v>
      </c>
      <c r="G227" s="10" t="s">
        <v>109</v>
      </c>
      <c r="H227" s="250" t="s">
        <v>113</v>
      </c>
      <c r="I227" s="10" t="s">
        <v>111</v>
      </c>
      <c r="J227" s="10" t="s">
        <v>112</v>
      </c>
    </row>
    <row r="228" spans="1:10">
      <c r="A228" s="247">
        <v>227</v>
      </c>
      <c r="B228" s="10" t="s">
        <v>108</v>
      </c>
      <c r="C228" s="10">
        <v>3</v>
      </c>
      <c r="D228" s="10">
        <v>3</v>
      </c>
      <c r="E228" s="10">
        <v>321</v>
      </c>
      <c r="F228" s="10">
        <v>18</v>
      </c>
      <c r="G228" s="10" t="s">
        <v>109</v>
      </c>
      <c r="H228" s="250" t="s">
        <v>114</v>
      </c>
      <c r="I228" s="10" t="s">
        <v>111</v>
      </c>
      <c r="J228" s="10" t="s">
        <v>112</v>
      </c>
    </row>
    <row r="229" spans="1:10">
      <c r="A229" s="247">
        <v>228</v>
      </c>
      <c r="B229" s="10" t="s">
        <v>108</v>
      </c>
      <c r="C229" s="10">
        <v>3</v>
      </c>
      <c r="D229" s="10">
        <v>3</v>
      </c>
      <c r="E229" s="10">
        <v>322</v>
      </c>
      <c r="F229" s="10">
        <v>18</v>
      </c>
      <c r="G229" s="10" t="s">
        <v>109</v>
      </c>
      <c r="H229" s="250" t="s">
        <v>113</v>
      </c>
      <c r="I229" s="10" t="s">
        <v>111</v>
      </c>
      <c r="J229" s="10" t="s">
        <v>112</v>
      </c>
    </row>
    <row r="230" spans="1:10">
      <c r="A230" s="247">
        <v>229</v>
      </c>
      <c r="B230" s="10" t="s">
        <v>108</v>
      </c>
      <c r="C230" s="10">
        <v>3</v>
      </c>
      <c r="D230" s="10">
        <v>3</v>
      </c>
      <c r="E230" s="10">
        <v>323</v>
      </c>
      <c r="F230" s="10">
        <v>18</v>
      </c>
      <c r="G230" s="10" t="s">
        <v>109</v>
      </c>
      <c r="H230" s="250" t="s">
        <v>114</v>
      </c>
      <c r="I230" s="10" t="s">
        <v>111</v>
      </c>
      <c r="J230" s="10" t="s">
        <v>112</v>
      </c>
    </row>
    <row r="231" spans="1:10">
      <c r="A231" s="247">
        <v>230</v>
      </c>
      <c r="B231" s="10" t="s">
        <v>108</v>
      </c>
      <c r="C231" s="10">
        <v>3</v>
      </c>
      <c r="D231" s="10">
        <v>3</v>
      </c>
      <c r="E231" s="10">
        <v>324</v>
      </c>
      <c r="F231" s="10">
        <v>18</v>
      </c>
      <c r="G231" s="10" t="s">
        <v>109</v>
      </c>
      <c r="H231" s="250" t="s">
        <v>113</v>
      </c>
      <c r="I231" s="10" t="s">
        <v>111</v>
      </c>
      <c r="J231" s="10" t="s">
        <v>112</v>
      </c>
    </row>
    <row r="232" spans="1:10">
      <c r="A232" s="247">
        <v>231</v>
      </c>
      <c r="B232" s="10" t="s">
        <v>108</v>
      </c>
      <c r="C232" s="10">
        <v>3</v>
      </c>
      <c r="D232" s="10">
        <v>3</v>
      </c>
      <c r="E232" s="10">
        <v>325</v>
      </c>
      <c r="F232" s="10">
        <v>18</v>
      </c>
      <c r="G232" s="10" t="s">
        <v>109</v>
      </c>
      <c r="H232" s="250" t="s">
        <v>114</v>
      </c>
      <c r="I232" s="10" t="s">
        <v>111</v>
      </c>
      <c r="J232" s="10" t="s">
        <v>112</v>
      </c>
    </row>
    <row r="233" spans="1:10">
      <c r="A233" s="247">
        <v>232</v>
      </c>
      <c r="B233" s="10" t="s">
        <v>108</v>
      </c>
      <c r="C233" s="10">
        <v>3</v>
      </c>
      <c r="D233" s="10">
        <v>3</v>
      </c>
      <c r="E233" s="10">
        <v>326</v>
      </c>
      <c r="F233" s="10">
        <v>18</v>
      </c>
      <c r="G233" s="10" t="s">
        <v>109</v>
      </c>
      <c r="H233" s="250" t="s">
        <v>113</v>
      </c>
      <c r="I233" s="10" t="s">
        <v>111</v>
      </c>
      <c r="J233" s="10" t="s">
        <v>112</v>
      </c>
    </row>
    <row r="234" spans="1:10">
      <c r="A234" s="247">
        <v>233</v>
      </c>
      <c r="B234" s="10" t="s">
        <v>108</v>
      </c>
      <c r="C234" s="10">
        <v>3</v>
      </c>
      <c r="D234" s="10">
        <v>3</v>
      </c>
      <c r="E234" s="10">
        <v>327</v>
      </c>
      <c r="F234" s="10">
        <v>18</v>
      </c>
      <c r="G234" s="10" t="s">
        <v>109</v>
      </c>
      <c r="H234" s="250" t="s">
        <v>114</v>
      </c>
      <c r="I234" s="10" t="s">
        <v>111</v>
      </c>
      <c r="J234" s="10" t="s">
        <v>112</v>
      </c>
    </row>
    <row r="235" spans="1:10">
      <c r="A235" s="247">
        <v>234</v>
      </c>
      <c r="B235" s="10" t="s">
        <v>108</v>
      </c>
      <c r="C235" s="10">
        <v>3</v>
      </c>
      <c r="D235" s="10">
        <v>3</v>
      </c>
      <c r="E235" s="10">
        <v>328</v>
      </c>
      <c r="F235" s="10">
        <v>18</v>
      </c>
      <c r="G235" s="10" t="s">
        <v>109</v>
      </c>
      <c r="H235" s="250" t="s">
        <v>113</v>
      </c>
      <c r="I235" s="10" t="s">
        <v>111</v>
      </c>
      <c r="J235" s="10" t="s">
        <v>112</v>
      </c>
    </row>
    <row r="236" spans="1:10">
      <c r="A236" s="247">
        <v>235</v>
      </c>
      <c r="B236" s="10" t="s">
        <v>108</v>
      </c>
      <c r="C236" s="10">
        <v>3</v>
      </c>
      <c r="D236" s="10">
        <v>3</v>
      </c>
      <c r="E236" s="10">
        <v>329</v>
      </c>
      <c r="F236" s="10">
        <v>18</v>
      </c>
      <c r="G236" s="10" t="s">
        <v>109</v>
      </c>
      <c r="H236" s="250" t="s">
        <v>114</v>
      </c>
      <c r="I236" s="10" t="s">
        <v>111</v>
      </c>
      <c r="J236" s="10" t="s">
        <v>112</v>
      </c>
    </row>
    <row r="237" spans="1:10">
      <c r="A237" s="247">
        <v>236</v>
      </c>
      <c r="B237" s="10" t="s">
        <v>108</v>
      </c>
      <c r="C237" s="10">
        <v>3</v>
      </c>
      <c r="D237" s="10">
        <v>3</v>
      </c>
      <c r="E237" s="10">
        <v>330</v>
      </c>
      <c r="F237" s="10">
        <v>18</v>
      </c>
      <c r="G237" s="10" t="s">
        <v>109</v>
      </c>
      <c r="H237" s="250" t="s">
        <v>113</v>
      </c>
      <c r="I237" s="10" t="s">
        <v>111</v>
      </c>
      <c r="J237" s="10" t="s">
        <v>112</v>
      </c>
    </row>
    <row r="238" spans="1:10">
      <c r="A238" s="247">
        <v>237</v>
      </c>
      <c r="B238" s="10" t="s">
        <v>108</v>
      </c>
      <c r="C238" s="10">
        <v>3</v>
      </c>
      <c r="D238" s="10">
        <v>3</v>
      </c>
      <c r="E238" s="10">
        <v>331</v>
      </c>
      <c r="F238" s="10">
        <v>18</v>
      </c>
      <c r="G238" s="10" t="s">
        <v>109</v>
      </c>
      <c r="H238" s="250" t="s">
        <v>114</v>
      </c>
      <c r="I238" s="10" t="s">
        <v>111</v>
      </c>
      <c r="J238" s="10" t="s">
        <v>112</v>
      </c>
    </row>
    <row r="239" spans="1:10">
      <c r="A239" s="247">
        <v>238</v>
      </c>
      <c r="B239" s="10" t="s">
        <v>108</v>
      </c>
      <c r="C239" s="10">
        <v>3</v>
      </c>
      <c r="D239" s="10">
        <v>3</v>
      </c>
      <c r="E239" s="10">
        <v>332</v>
      </c>
      <c r="F239" s="10">
        <v>18</v>
      </c>
      <c r="G239" s="10" t="s">
        <v>109</v>
      </c>
      <c r="H239" s="250" t="s">
        <v>113</v>
      </c>
      <c r="I239" s="10" t="s">
        <v>111</v>
      </c>
      <c r="J239" s="10" t="s">
        <v>112</v>
      </c>
    </row>
    <row r="240" spans="1:10">
      <c r="A240" s="247">
        <v>239</v>
      </c>
      <c r="B240" s="10" t="s">
        <v>108</v>
      </c>
      <c r="C240" s="10">
        <v>3</v>
      </c>
      <c r="D240" s="10">
        <v>3</v>
      </c>
      <c r="E240" s="10">
        <v>333</v>
      </c>
      <c r="F240" s="10">
        <v>18</v>
      </c>
      <c r="G240" s="10" t="s">
        <v>109</v>
      </c>
      <c r="H240" s="250" t="s">
        <v>114</v>
      </c>
      <c r="I240" s="10" t="s">
        <v>111</v>
      </c>
      <c r="J240" s="10" t="s">
        <v>112</v>
      </c>
    </row>
    <row r="241" spans="1:10">
      <c r="A241" s="247">
        <v>240</v>
      </c>
      <c r="B241" s="10" t="s">
        <v>108</v>
      </c>
      <c r="C241" s="10">
        <v>3</v>
      </c>
      <c r="D241" s="10">
        <v>3</v>
      </c>
      <c r="E241" s="10">
        <v>334</v>
      </c>
      <c r="F241" s="10">
        <v>18</v>
      </c>
      <c r="G241" s="10" t="s">
        <v>109</v>
      </c>
      <c r="H241" s="250" t="s">
        <v>113</v>
      </c>
      <c r="I241" s="10" t="s">
        <v>111</v>
      </c>
      <c r="J241" s="10" t="s">
        <v>112</v>
      </c>
    </row>
    <row r="242" spans="1:10">
      <c r="A242" s="247">
        <v>241</v>
      </c>
      <c r="B242" s="10" t="s">
        <v>108</v>
      </c>
      <c r="C242" s="10">
        <v>3</v>
      </c>
      <c r="D242" s="10">
        <v>3</v>
      </c>
      <c r="E242" s="10">
        <v>335</v>
      </c>
      <c r="F242" s="10">
        <v>18</v>
      </c>
      <c r="G242" s="10" t="s">
        <v>109</v>
      </c>
      <c r="H242" s="250" t="s">
        <v>114</v>
      </c>
      <c r="I242" s="10" t="s">
        <v>111</v>
      </c>
      <c r="J242" s="10" t="s">
        <v>112</v>
      </c>
    </row>
    <row r="243" spans="1:10">
      <c r="A243" s="247">
        <v>242</v>
      </c>
      <c r="B243" s="10" t="s">
        <v>108</v>
      </c>
      <c r="C243" s="10">
        <v>3</v>
      </c>
      <c r="D243" s="10">
        <v>3</v>
      </c>
      <c r="E243" s="10">
        <v>336</v>
      </c>
      <c r="F243" s="10">
        <v>18</v>
      </c>
      <c r="G243" s="10" t="s">
        <v>109</v>
      </c>
      <c r="H243" s="250" t="s">
        <v>113</v>
      </c>
      <c r="I243" s="10" t="s">
        <v>111</v>
      </c>
      <c r="J243" s="10" t="s">
        <v>112</v>
      </c>
    </row>
    <row r="244" spans="1:10">
      <c r="A244" s="247">
        <v>243</v>
      </c>
      <c r="B244" s="10" t="s">
        <v>108</v>
      </c>
      <c r="C244" s="10">
        <v>3</v>
      </c>
      <c r="D244" s="10">
        <v>3</v>
      </c>
      <c r="E244" s="10">
        <v>337</v>
      </c>
      <c r="F244" s="10">
        <v>18</v>
      </c>
      <c r="G244" s="10" t="s">
        <v>109</v>
      </c>
      <c r="H244" s="250" t="s">
        <v>114</v>
      </c>
      <c r="I244" s="10" t="s">
        <v>111</v>
      </c>
      <c r="J244" s="10" t="s">
        <v>112</v>
      </c>
    </row>
    <row r="245" spans="1:10">
      <c r="A245" s="247">
        <v>244</v>
      </c>
      <c r="B245" s="10" t="s">
        <v>108</v>
      </c>
      <c r="C245" s="10">
        <v>3</v>
      </c>
      <c r="D245" s="10">
        <v>3</v>
      </c>
      <c r="E245" s="10">
        <v>338</v>
      </c>
      <c r="F245" s="10">
        <v>18</v>
      </c>
      <c r="G245" s="10" t="s">
        <v>109</v>
      </c>
      <c r="H245" s="250" t="s">
        <v>113</v>
      </c>
      <c r="I245" s="10" t="s">
        <v>111</v>
      </c>
      <c r="J245" s="10" t="s">
        <v>112</v>
      </c>
    </row>
    <row r="246" s="246" customFormat="1" spans="1:10">
      <c r="A246" s="247">
        <v>245</v>
      </c>
      <c r="B246" s="10" t="s">
        <v>108</v>
      </c>
      <c r="C246" s="10">
        <v>3</v>
      </c>
      <c r="D246" s="10">
        <v>3</v>
      </c>
      <c r="E246" s="10">
        <v>339</v>
      </c>
      <c r="F246" s="10">
        <v>18</v>
      </c>
      <c r="G246" s="10" t="s">
        <v>109</v>
      </c>
      <c r="H246" s="250" t="s">
        <v>114</v>
      </c>
      <c r="I246" s="10" t="s">
        <v>111</v>
      </c>
      <c r="J246" s="10" t="s">
        <v>112</v>
      </c>
    </row>
    <row r="247" s="246" customFormat="1" spans="1:10">
      <c r="A247" s="247">
        <v>246</v>
      </c>
      <c r="B247" s="10" t="s">
        <v>108</v>
      </c>
      <c r="C247" s="10">
        <v>3</v>
      </c>
      <c r="D247" s="10">
        <v>3</v>
      </c>
      <c r="E247" s="10">
        <v>340</v>
      </c>
      <c r="F247" s="10">
        <v>18</v>
      </c>
      <c r="G247" s="10" t="s">
        <v>109</v>
      </c>
      <c r="H247" s="250" t="s">
        <v>113</v>
      </c>
      <c r="I247" s="10" t="s">
        <v>111</v>
      </c>
      <c r="J247" s="10" t="s">
        <v>112</v>
      </c>
    </row>
    <row r="248" s="246" customFormat="1" spans="1:10">
      <c r="A248" s="247">
        <v>247</v>
      </c>
      <c r="B248" s="10" t="s">
        <v>108</v>
      </c>
      <c r="C248" s="10">
        <v>3</v>
      </c>
      <c r="D248" s="10">
        <v>3</v>
      </c>
      <c r="E248" s="10">
        <v>341</v>
      </c>
      <c r="F248" s="10">
        <v>18</v>
      </c>
      <c r="G248" s="10" t="s">
        <v>109</v>
      </c>
      <c r="H248" s="250" t="s">
        <v>113</v>
      </c>
      <c r="I248" s="10" t="s">
        <v>111</v>
      </c>
      <c r="J248" s="10" t="s">
        <v>112</v>
      </c>
    </row>
    <row r="249" s="246" customFormat="1" spans="1:10">
      <c r="A249" s="247">
        <v>248</v>
      </c>
      <c r="B249" s="10" t="s">
        <v>108</v>
      </c>
      <c r="C249" s="10">
        <v>3</v>
      </c>
      <c r="D249" s="10">
        <v>3</v>
      </c>
      <c r="E249" s="10">
        <v>343</v>
      </c>
      <c r="F249" s="10">
        <v>18</v>
      </c>
      <c r="G249" s="10" t="s">
        <v>109</v>
      </c>
      <c r="H249" s="250" t="s">
        <v>113</v>
      </c>
      <c r="I249" s="10" t="s">
        <v>111</v>
      </c>
      <c r="J249" s="10" t="s">
        <v>112</v>
      </c>
    </row>
    <row r="250" s="246" customFormat="1" spans="1:10">
      <c r="A250" s="247">
        <v>249</v>
      </c>
      <c r="B250" s="10" t="s">
        <v>108</v>
      </c>
      <c r="C250" s="10">
        <v>4</v>
      </c>
      <c r="D250" s="10">
        <v>1</v>
      </c>
      <c r="E250" s="10">
        <v>101</v>
      </c>
      <c r="F250" s="10">
        <v>18</v>
      </c>
      <c r="G250" s="10" t="s">
        <v>109</v>
      </c>
      <c r="H250" s="250" t="s">
        <v>110</v>
      </c>
      <c r="I250" s="10" t="s">
        <v>116</v>
      </c>
      <c r="J250" s="10" t="s">
        <v>117</v>
      </c>
    </row>
    <row r="251" s="246" customFormat="1" spans="1:10">
      <c r="A251" s="247">
        <v>250</v>
      </c>
      <c r="B251" s="10" t="s">
        <v>108</v>
      </c>
      <c r="C251" s="10">
        <v>4</v>
      </c>
      <c r="D251" s="10">
        <v>1</v>
      </c>
      <c r="E251" s="10">
        <v>102</v>
      </c>
      <c r="F251" s="10">
        <v>18</v>
      </c>
      <c r="G251" s="10" t="s">
        <v>109</v>
      </c>
      <c r="H251" s="250" t="s">
        <v>110</v>
      </c>
      <c r="I251" s="10" t="s">
        <v>116</v>
      </c>
      <c r="J251" s="10" t="s">
        <v>117</v>
      </c>
    </row>
    <row r="252" s="246" customFormat="1" spans="1:10">
      <c r="A252" s="247">
        <v>251</v>
      </c>
      <c r="B252" s="10" t="s">
        <v>108</v>
      </c>
      <c r="C252" s="10">
        <v>4</v>
      </c>
      <c r="D252" s="10">
        <v>1</v>
      </c>
      <c r="E252" s="10">
        <v>103</v>
      </c>
      <c r="F252" s="10">
        <v>18</v>
      </c>
      <c r="G252" s="10" t="s">
        <v>109</v>
      </c>
      <c r="H252" s="250" t="s">
        <v>110</v>
      </c>
      <c r="I252" s="10" t="s">
        <v>116</v>
      </c>
      <c r="J252" s="10" t="s">
        <v>117</v>
      </c>
    </row>
    <row r="253" s="246" customFormat="1" spans="1:10">
      <c r="A253" s="247">
        <v>252</v>
      </c>
      <c r="B253" s="10" t="s">
        <v>108</v>
      </c>
      <c r="C253" s="10">
        <v>4</v>
      </c>
      <c r="D253" s="10">
        <v>1</v>
      </c>
      <c r="E253" s="10">
        <v>104</v>
      </c>
      <c r="F253" s="10">
        <v>18</v>
      </c>
      <c r="G253" s="10" t="s">
        <v>109</v>
      </c>
      <c r="H253" s="250" t="s">
        <v>110</v>
      </c>
      <c r="I253" s="10" t="s">
        <v>116</v>
      </c>
      <c r="J253" s="10" t="s">
        <v>117</v>
      </c>
    </row>
    <row r="254" s="246" customFormat="1" spans="1:10">
      <c r="A254" s="247">
        <v>253</v>
      </c>
      <c r="B254" s="10" t="s">
        <v>108</v>
      </c>
      <c r="C254" s="10">
        <v>4</v>
      </c>
      <c r="D254" s="10">
        <v>1</v>
      </c>
      <c r="E254" s="10">
        <v>105</v>
      </c>
      <c r="F254" s="10">
        <v>18</v>
      </c>
      <c r="G254" s="10" t="s">
        <v>109</v>
      </c>
      <c r="H254" s="250" t="s">
        <v>110</v>
      </c>
      <c r="I254" s="10" t="s">
        <v>116</v>
      </c>
      <c r="J254" s="10" t="s">
        <v>117</v>
      </c>
    </row>
    <row r="255" s="246" customFormat="1" spans="1:10">
      <c r="A255" s="247">
        <v>254</v>
      </c>
      <c r="B255" s="10" t="s">
        <v>108</v>
      </c>
      <c r="C255" s="10">
        <v>4</v>
      </c>
      <c r="D255" s="10">
        <v>1</v>
      </c>
      <c r="E255" s="10">
        <v>106</v>
      </c>
      <c r="F255" s="10">
        <v>18</v>
      </c>
      <c r="G255" s="10" t="s">
        <v>109</v>
      </c>
      <c r="H255" s="250" t="s">
        <v>110</v>
      </c>
      <c r="I255" s="10" t="s">
        <v>116</v>
      </c>
      <c r="J255" s="10" t="s">
        <v>117</v>
      </c>
    </row>
    <row r="256" s="246" customFormat="1" spans="1:10">
      <c r="A256" s="247">
        <v>255</v>
      </c>
      <c r="B256" s="10" t="s">
        <v>108</v>
      </c>
      <c r="C256" s="10">
        <v>4</v>
      </c>
      <c r="D256" s="10">
        <v>1</v>
      </c>
      <c r="E256" s="10">
        <v>107</v>
      </c>
      <c r="F256" s="10">
        <v>18</v>
      </c>
      <c r="G256" s="10" t="s">
        <v>109</v>
      </c>
      <c r="H256" s="250" t="s">
        <v>110</v>
      </c>
      <c r="I256" s="10" t="s">
        <v>116</v>
      </c>
      <c r="J256" s="10" t="s">
        <v>117</v>
      </c>
    </row>
    <row r="257" s="246" customFormat="1" spans="1:10">
      <c r="A257" s="247">
        <v>256</v>
      </c>
      <c r="B257" s="10" t="s">
        <v>108</v>
      </c>
      <c r="C257" s="10">
        <v>4</v>
      </c>
      <c r="D257" s="10">
        <v>1</v>
      </c>
      <c r="E257" s="10">
        <v>108</v>
      </c>
      <c r="F257" s="10">
        <v>18</v>
      </c>
      <c r="G257" s="10" t="s">
        <v>109</v>
      </c>
      <c r="H257" s="250" t="s">
        <v>113</v>
      </c>
      <c r="I257" s="10" t="s">
        <v>116</v>
      </c>
      <c r="J257" s="10" t="s">
        <v>117</v>
      </c>
    </row>
    <row r="258" s="246" customFormat="1" spans="1:10">
      <c r="A258" s="247">
        <v>257</v>
      </c>
      <c r="B258" s="10" t="s">
        <v>108</v>
      </c>
      <c r="C258" s="10">
        <v>4</v>
      </c>
      <c r="D258" s="10">
        <v>1</v>
      </c>
      <c r="E258" s="10">
        <v>109</v>
      </c>
      <c r="F258" s="10">
        <v>18</v>
      </c>
      <c r="G258" s="10" t="s">
        <v>109</v>
      </c>
      <c r="H258" s="250" t="s">
        <v>114</v>
      </c>
      <c r="I258" s="10" t="s">
        <v>116</v>
      </c>
      <c r="J258" s="10" t="s">
        <v>117</v>
      </c>
    </row>
    <row r="259" s="246" customFormat="1" spans="1:10">
      <c r="A259" s="247">
        <v>258</v>
      </c>
      <c r="B259" s="10" t="s">
        <v>108</v>
      </c>
      <c r="C259" s="10">
        <v>4</v>
      </c>
      <c r="D259" s="10">
        <v>1</v>
      </c>
      <c r="E259" s="10">
        <v>110</v>
      </c>
      <c r="F259" s="10">
        <v>18</v>
      </c>
      <c r="G259" s="10" t="s">
        <v>109</v>
      </c>
      <c r="H259" s="250" t="s">
        <v>113</v>
      </c>
      <c r="I259" s="10" t="s">
        <v>116</v>
      </c>
      <c r="J259" s="10" t="s">
        <v>117</v>
      </c>
    </row>
    <row r="260" s="246" customFormat="1" spans="1:10">
      <c r="A260" s="247">
        <v>259</v>
      </c>
      <c r="B260" s="10" t="s">
        <v>108</v>
      </c>
      <c r="C260" s="10">
        <v>4</v>
      </c>
      <c r="D260" s="10">
        <v>1</v>
      </c>
      <c r="E260" s="10">
        <v>111</v>
      </c>
      <c r="F260" s="10">
        <v>18</v>
      </c>
      <c r="G260" s="10" t="s">
        <v>109</v>
      </c>
      <c r="H260" s="250" t="s">
        <v>114</v>
      </c>
      <c r="I260" s="10" t="s">
        <v>116</v>
      </c>
      <c r="J260" s="10" t="s">
        <v>117</v>
      </c>
    </row>
    <row r="261" s="246" customFormat="1" spans="1:10">
      <c r="A261" s="247">
        <v>260</v>
      </c>
      <c r="B261" s="10" t="s">
        <v>108</v>
      </c>
      <c r="C261" s="10">
        <v>4</v>
      </c>
      <c r="D261" s="10">
        <v>1</v>
      </c>
      <c r="E261" s="10">
        <v>112</v>
      </c>
      <c r="F261" s="10">
        <v>18</v>
      </c>
      <c r="G261" s="10" t="s">
        <v>109</v>
      </c>
      <c r="H261" s="250" t="s">
        <v>113</v>
      </c>
      <c r="I261" s="10" t="s">
        <v>116</v>
      </c>
      <c r="J261" s="10" t="s">
        <v>117</v>
      </c>
    </row>
    <row r="262" s="246" customFormat="1" spans="1:10">
      <c r="A262" s="247">
        <v>261</v>
      </c>
      <c r="B262" s="10" t="s">
        <v>108</v>
      </c>
      <c r="C262" s="10">
        <v>4</v>
      </c>
      <c r="D262" s="10">
        <v>1</v>
      </c>
      <c r="E262" s="10">
        <v>113</v>
      </c>
      <c r="F262" s="10">
        <v>18</v>
      </c>
      <c r="G262" s="10" t="s">
        <v>109</v>
      </c>
      <c r="H262" s="250" t="s">
        <v>114</v>
      </c>
      <c r="I262" s="10" t="s">
        <v>116</v>
      </c>
      <c r="J262" s="10" t="s">
        <v>117</v>
      </c>
    </row>
    <row r="263" s="246" customFormat="1" spans="1:10">
      <c r="A263" s="247">
        <v>262</v>
      </c>
      <c r="B263" s="10" t="s">
        <v>108</v>
      </c>
      <c r="C263" s="10">
        <v>4</v>
      </c>
      <c r="D263" s="10">
        <v>1</v>
      </c>
      <c r="E263" s="10">
        <v>114</v>
      </c>
      <c r="F263" s="10">
        <v>18</v>
      </c>
      <c r="G263" s="10" t="s">
        <v>109</v>
      </c>
      <c r="H263" s="250" t="s">
        <v>113</v>
      </c>
      <c r="I263" s="10" t="s">
        <v>116</v>
      </c>
      <c r="J263" s="10" t="s">
        <v>117</v>
      </c>
    </row>
    <row r="264" s="246" customFormat="1" spans="1:10">
      <c r="A264" s="247">
        <v>263</v>
      </c>
      <c r="B264" s="10" t="s">
        <v>108</v>
      </c>
      <c r="C264" s="10">
        <v>4</v>
      </c>
      <c r="D264" s="10">
        <v>1</v>
      </c>
      <c r="E264" s="10">
        <v>115</v>
      </c>
      <c r="F264" s="10">
        <v>18</v>
      </c>
      <c r="G264" s="10" t="s">
        <v>109</v>
      </c>
      <c r="H264" s="250" t="s">
        <v>114</v>
      </c>
      <c r="I264" s="10" t="s">
        <v>116</v>
      </c>
      <c r="J264" s="10" t="s">
        <v>117</v>
      </c>
    </row>
    <row r="265" s="246" customFormat="1" spans="1:10">
      <c r="A265" s="247">
        <v>264</v>
      </c>
      <c r="B265" s="10" t="s">
        <v>108</v>
      </c>
      <c r="C265" s="10">
        <v>4</v>
      </c>
      <c r="D265" s="10">
        <v>1</v>
      </c>
      <c r="E265" s="10">
        <v>116</v>
      </c>
      <c r="F265" s="10">
        <v>18</v>
      </c>
      <c r="G265" s="10" t="s">
        <v>109</v>
      </c>
      <c r="H265" s="250" t="s">
        <v>113</v>
      </c>
      <c r="I265" s="10" t="s">
        <v>116</v>
      </c>
      <c r="J265" s="10" t="s">
        <v>117</v>
      </c>
    </row>
    <row r="266" s="246" customFormat="1" spans="1:10">
      <c r="A266" s="247">
        <v>265</v>
      </c>
      <c r="B266" s="10" t="s">
        <v>108</v>
      </c>
      <c r="C266" s="10">
        <v>4</v>
      </c>
      <c r="D266" s="10">
        <v>1</v>
      </c>
      <c r="E266" s="10">
        <v>117</v>
      </c>
      <c r="F266" s="10">
        <v>18</v>
      </c>
      <c r="G266" s="10" t="s">
        <v>109</v>
      </c>
      <c r="H266" s="250" t="s">
        <v>114</v>
      </c>
      <c r="I266" s="10" t="s">
        <v>116</v>
      </c>
      <c r="J266" s="10" t="s">
        <v>117</v>
      </c>
    </row>
    <row r="267" s="246" customFormat="1" spans="1:10">
      <c r="A267" s="247">
        <v>266</v>
      </c>
      <c r="B267" s="10" t="s">
        <v>108</v>
      </c>
      <c r="C267" s="10">
        <v>4</v>
      </c>
      <c r="D267" s="10">
        <v>1</v>
      </c>
      <c r="E267" s="10">
        <v>118</v>
      </c>
      <c r="F267" s="10">
        <v>18</v>
      </c>
      <c r="G267" s="10" t="s">
        <v>109</v>
      </c>
      <c r="H267" s="250" t="s">
        <v>113</v>
      </c>
      <c r="I267" s="10" t="s">
        <v>116</v>
      </c>
      <c r="J267" s="10" t="s">
        <v>117</v>
      </c>
    </row>
    <row r="268" s="246" customFormat="1" spans="1:10">
      <c r="A268" s="247">
        <v>267</v>
      </c>
      <c r="B268" s="10" t="s">
        <v>108</v>
      </c>
      <c r="C268" s="10">
        <v>4</v>
      </c>
      <c r="D268" s="10">
        <v>1</v>
      </c>
      <c r="E268" s="10">
        <v>119</v>
      </c>
      <c r="F268" s="10">
        <v>18</v>
      </c>
      <c r="G268" s="10" t="s">
        <v>109</v>
      </c>
      <c r="H268" s="250" t="s">
        <v>114</v>
      </c>
      <c r="I268" s="10" t="s">
        <v>116</v>
      </c>
      <c r="J268" s="10" t="s">
        <v>117</v>
      </c>
    </row>
    <row r="269" s="246" customFormat="1" spans="1:10">
      <c r="A269" s="247">
        <v>268</v>
      </c>
      <c r="B269" s="10" t="s">
        <v>108</v>
      </c>
      <c r="C269" s="10">
        <v>4</v>
      </c>
      <c r="D269" s="10">
        <v>1</v>
      </c>
      <c r="E269" s="10">
        <v>120</v>
      </c>
      <c r="F269" s="10">
        <v>18</v>
      </c>
      <c r="G269" s="10" t="s">
        <v>109</v>
      </c>
      <c r="H269" s="250" t="s">
        <v>113</v>
      </c>
      <c r="I269" s="10" t="s">
        <v>116</v>
      </c>
      <c r="J269" s="10" t="s">
        <v>117</v>
      </c>
    </row>
    <row r="270" spans="1:10">
      <c r="A270" s="247">
        <v>269</v>
      </c>
      <c r="B270" s="10" t="s">
        <v>108</v>
      </c>
      <c r="C270" s="10">
        <v>4</v>
      </c>
      <c r="D270" s="10">
        <v>1</v>
      </c>
      <c r="E270" s="10">
        <v>121</v>
      </c>
      <c r="F270" s="10">
        <v>18</v>
      </c>
      <c r="G270" s="10" t="s">
        <v>109</v>
      </c>
      <c r="H270" s="250" t="s">
        <v>114</v>
      </c>
      <c r="I270" s="10" t="s">
        <v>116</v>
      </c>
      <c r="J270" s="10" t="s">
        <v>117</v>
      </c>
    </row>
    <row r="271" spans="1:10">
      <c r="A271" s="247">
        <v>270</v>
      </c>
      <c r="B271" s="10" t="s">
        <v>108</v>
      </c>
      <c r="C271" s="10">
        <v>4</v>
      </c>
      <c r="D271" s="10">
        <v>1</v>
      </c>
      <c r="E271" s="10">
        <v>122</v>
      </c>
      <c r="F271" s="10">
        <v>18</v>
      </c>
      <c r="G271" s="10" t="s">
        <v>109</v>
      </c>
      <c r="H271" s="250" t="s">
        <v>113</v>
      </c>
      <c r="I271" s="10" t="s">
        <v>116</v>
      </c>
      <c r="J271" s="10" t="s">
        <v>117</v>
      </c>
    </row>
    <row r="272" spans="1:10">
      <c r="A272" s="247">
        <v>271</v>
      </c>
      <c r="B272" s="10" t="s">
        <v>108</v>
      </c>
      <c r="C272" s="10">
        <v>4</v>
      </c>
      <c r="D272" s="10">
        <v>1</v>
      </c>
      <c r="E272" s="10">
        <v>123</v>
      </c>
      <c r="F272" s="10">
        <v>18</v>
      </c>
      <c r="G272" s="10" t="s">
        <v>109</v>
      </c>
      <c r="H272" s="250" t="s">
        <v>114</v>
      </c>
      <c r="I272" s="10" t="s">
        <v>116</v>
      </c>
      <c r="J272" s="10" t="s">
        <v>117</v>
      </c>
    </row>
    <row r="273" spans="1:10">
      <c r="A273" s="247">
        <v>272</v>
      </c>
      <c r="B273" s="10" t="s">
        <v>108</v>
      </c>
      <c r="C273" s="10">
        <v>4</v>
      </c>
      <c r="D273" s="10">
        <v>1</v>
      </c>
      <c r="E273" s="10">
        <v>124</v>
      </c>
      <c r="F273" s="10">
        <v>18</v>
      </c>
      <c r="G273" s="10" t="s">
        <v>109</v>
      </c>
      <c r="H273" s="250" t="s">
        <v>113</v>
      </c>
      <c r="I273" s="10" t="s">
        <v>116</v>
      </c>
      <c r="J273" s="10" t="s">
        <v>117</v>
      </c>
    </row>
    <row r="274" spans="1:10">
      <c r="A274" s="247">
        <v>273</v>
      </c>
      <c r="B274" s="10" t="s">
        <v>108</v>
      </c>
      <c r="C274" s="10">
        <v>4</v>
      </c>
      <c r="D274" s="10">
        <v>1</v>
      </c>
      <c r="E274" s="10">
        <v>125</v>
      </c>
      <c r="F274" s="10">
        <v>18</v>
      </c>
      <c r="G274" s="10" t="s">
        <v>109</v>
      </c>
      <c r="H274" s="250" t="s">
        <v>114</v>
      </c>
      <c r="I274" s="10" t="s">
        <v>116</v>
      </c>
      <c r="J274" s="10" t="s">
        <v>117</v>
      </c>
    </row>
    <row r="275" spans="1:10">
      <c r="A275" s="247">
        <v>274</v>
      </c>
      <c r="B275" s="10" t="s">
        <v>108</v>
      </c>
      <c r="C275" s="10">
        <v>4</v>
      </c>
      <c r="D275" s="10">
        <v>1</v>
      </c>
      <c r="E275" s="10">
        <v>126</v>
      </c>
      <c r="F275" s="10">
        <v>18</v>
      </c>
      <c r="G275" s="10" t="s">
        <v>109</v>
      </c>
      <c r="H275" s="250" t="s">
        <v>113</v>
      </c>
      <c r="I275" s="10" t="s">
        <v>116</v>
      </c>
      <c r="J275" s="10" t="s">
        <v>117</v>
      </c>
    </row>
    <row r="276" spans="1:10">
      <c r="A276" s="247">
        <v>275</v>
      </c>
      <c r="B276" s="10" t="s">
        <v>108</v>
      </c>
      <c r="C276" s="10">
        <v>4</v>
      </c>
      <c r="D276" s="10">
        <v>1</v>
      </c>
      <c r="E276" s="10">
        <v>127</v>
      </c>
      <c r="F276" s="10">
        <v>18</v>
      </c>
      <c r="G276" s="10" t="s">
        <v>109</v>
      </c>
      <c r="H276" s="250" t="s">
        <v>114</v>
      </c>
      <c r="I276" s="10" t="s">
        <v>116</v>
      </c>
      <c r="J276" s="10" t="s">
        <v>117</v>
      </c>
    </row>
    <row r="277" spans="1:10">
      <c r="A277" s="247">
        <v>276</v>
      </c>
      <c r="B277" s="10" t="s">
        <v>108</v>
      </c>
      <c r="C277" s="10">
        <v>4</v>
      </c>
      <c r="D277" s="10">
        <v>1</v>
      </c>
      <c r="E277" s="10">
        <v>128</v>
      </c>
      <c r="F277" s="10">
        <v>18</v>
      </c>
      <c r="G277" s="10" t="s">
        <v>109</v>
      </c>
      <c r="H277" s="250" t="s">
        <v>113</v>
      </c>
      <c r="I277" s="10" t="s">
        <v>116</v>
      </c>
      <c r="J277" s="10" t="s">
        <v>117</v>
      </c>
    </row>
    <row r="278" spans="1:10">
      <c r="A278" s="247">
        <v>277</v>
      </c>
      <c r="B278" s="10" t="s">
        <v>108</v>
      </c>
      <c r="C278" s="10">
        <v>4</v>
      </c>
      <c r="D278" s="10">
        <v>1</v>
      </c>
      <c r="E278" s="10">
        <v>129</v>
      </c>
      <c r="F278" s="10">
        <v>18</v>
      </c>
      <c r="G278" s="10" t="s">
        <v>109</v>
      </c>
      <c r="H278" s="250" t="s">
        <v>114</v>
      </c>
      <c r="I278" s="10" t="s">
        <v>116</v>
      </c>
      <c r="J278" s="10" t="s">
        <v>117</v>
      </c>
    </row>
    <row r="279" spans="1:10">
      <c r="A279" s="247">
        <v>278</v>
      </c>
      <c r="B279" s="10" t="s">
        <v>108</v>
      </c>
      <c r="C279" s="10">
        <v>4</v>
      </c>
      <c r="D279" s="10">
        <v>1</v>
      </c>
      <c r="E279" s="10">
        <v>130</v>
      </c>
      <c r="F279" s="10">
        <v>18</v>
      </c>
      <c r="G279" s="10" t="s">
        <v>109</v>
      </c>
      <c r="H279" s="250" t="s">
        <v>114</v>
      </c>
      <c r="I279" s="10" t="s">
        <v>116</v>
      </c>
      <c r="J279" s="10" t="s">
        <v>117</v>
      </c>
    </row>
    <row r="280" spans="1:10">
      <c r="A280" s="247">
        <v>279</v>
      </c>
      <c r="B280" s="10" t="s">
        <v>108</v>
      </c>
      <c r="C280" s="10">
        <v>4</v>
      </c>
      <c r="D280" s="10">
        <v>1</v>
      </c>
      <c r="E280" s="10">
        <v>131</v>
      </c>
      <c r="F280" s="10">
        <v>18</v>
      </c>
      <c r="G280" s="10" t="s">
        <v>109</v>
      </c>
      <c r="H280" s="250" t="s">
        <v>114</v>
      </c>
      <c r="I280" s="10" t="s">
        <v>116</v>
      </c>
      <c r="J280" s="10" t="s">
        <v>117</v>
      </c>
    </row>
    <row r="281" spans="1:10">
      <c r="A281" s="247">
        <v>280</v>
      </c>
      <c r="B281" s="10" t="s">
        <v>108</v>
      </c>
      <c r="C281" s="10">
        <v>4</v>
      </c>
      <c r="D281" s="10">
        <v>1</v>
      </c>
      <c r="E281" s="10">
        <v>132</v>
      </c>
      <c r="F281" s="10">
        <v>18</v>
      </c>
      <c r="G281" s="10" t="s">
        <v>109</v>
      </c>
      <c r="H281" s="250" t="s">
        <v>114</v>
      </c>
      <c r="I281" s="10" t="s">
        <v>116</v>
      </c>
      <c r="J281" s="10" t="s">
        <v>117</v>
      </c>
    </row>
    <row r="282" spans="1:10">
      <c r="A282" s="247">
        <v>281</v>
      </c>
      <c r="B282" s="10" t="s">
        <v>108</v>
      </c>
      <c r="C282" s="10">
        <v>4</v>
      </c>
      <c r="D282" s="10">
        <v>1</v>
      </c>
      <c r="E282" s="10">
        <v>133</v>
      </c>
      <c r="F282" s="10">
        <v>18</v>
      </c>
      <c r="G282" s="10" t="s">
        <v>109</v>
      </c>
      <c r="H282" s="250" t="s">
        <v>114</v>
      </c>
      <c r="I282" s="10" t="s">
        <v>116</v>
      </c>
      <c r="J282" s="10" t="s">
        <v>117</v>
      </c>
    </row>
    <row r="283" spans="1:10">
      <c r="A283" s="247">
        <v>282</v>
      </c>
      <c r="B283" s="10" t="s">
        <v>108</v>
      </c>
      <c r="C283" s="10">
        <v>4</v>
      </c>
      <c r="D283" s="10">
        <v>1</v>
      </c>
      <c r="E283" s="10">
        <v>134</v>
      </c>
      <c r="F283" s="10">
        <v>18</v>
      </c>
      <c r="G283" s="10" t="s">
        <v>109</v>
      </c>
      <c r="H283" s="250" t="s">
        <v>114</v>
      </c>
      <c r="I283" s="10" t="s">
        <v>116</v>
      </c>
      <c r="J283" s="10" t="s">
        <v>117</v>
      </c>
    </row>
    <row r="284" spans="1:10">
      <c r="A284" s="247">
        <v>283</v>
      </c>
      <c r="B284" s="10" t="s">
        <v>108</v>
      </c>
      <c r="C284" s="10">
        <v>4</v>
      </c>
      <c r="D284" s="10">
        <v>1</v>
      </c>
      <c r="E284" s="10">
        <v>135</v>
      </c>
      <c r="F284" s="10">
        <v>18</v>
      </c>
      <c r="G284" s="10" t="s">
        <v>109</v>
      </c>
      <c r="H284" s="250" t="s">
        <v>114</v>
      </c>
      <c r="I284" s="10" t="s">
        <v>116</v>
      </c>
      <c r="J284" s="10" t="s">
        <v>117</v>
      </c>
    </row>
    <row r="285" spans="1:10">
      <c r="A285" s="247">
        <v>284</v>
      </c>
      <c r="B285" s="10" t="s">
        <v>108</v>
      </c>
      <c r="C285" s="10">
        <v>4</v>
      </c>
      <c r="D285" s="10">
        <v>1</v>
      </c>
      <c r="E285" s="10">
        <v>136</v>
      </c>
      <c r="F285" s="10">
        <v>18</v>
      </c>
      <c r="G285" s="10" t="s">
        <v>109</v>
      </c>
      <c r="H285" s="250" t="s">
        <v>114</v>
      </c>
      <c r="I285" s="10" t="s">
        <v>116</v>
      </c>
      <c r="J285" s="10" t="s">
        <v>117</v>
      </c>
    </row>
    <row r="286" spans="1:10">
      <c r="A286" s="247">
        <v>285</v>
      </c>
      <c r="B286" s="10" t="s">
        <v>108</v>
      </c>
      <c r="C286" s="10">
        <v>4</v>
      </c>
      <c r="D286" s="10">
        <v>2</v>
      </c>
      <c r="E286" s="10">
        <v>201</v>
      </c>
      <c r="F286" s="10">
        <v>18</v>
      </c>
      <c r="G286" s="10" t="s">
        <v>109</v>
      </c>
      <c r="H286" s="250" t="s">
        <v>110</v>
      </c>
      <c r="I286" s="10" t="s">
        <v>116</v>
      </c>
      <c r="J286" s="10" t="s">
        <v>117</v>
      </c>
    </row>
    <row r="287" spans="1:10">
      <c r="A287" s="247">
        <v>286</v>
      </c>
      <c r="B287" s="10" t="s">
        <v>108</v>
      </c>
      <c r="C287" s="10">
        <v>4</v>
      </c>
      <c r="D287" s="10">
        <v>2</v>
      </c>
      <c r="E287" s="10">
        <v>202</v>
      </c>
      <c r="F287" s="10">
        <v>18</v>
      </c>
      <c r="G287" s="10" t="s">
        <v>109</v>
      </c>
      <c r="H287" s="250" t="s">
        <v>110</v>
      </c>
      <c r="I287" s="10" t="s">
        <v>116</v>
      </c>
      <c r="J287" s="10" t="s">
        <v>117</v>
      </c>
    </row>
    <row r="288" spans="1:10">
      <c r="A288" s="247">
        <v>287</v>
      </c>
      <c r="B288" s="10" t="s">
        <v>108</v>
      </c>
      <c r="C288" s="10">
        <v>4</v>
      </c>
      <c r="D288" s="10">
        <v>2</v>
      </c>
      <c r="E288" s="10">
        <v>203</v>
      </c>
      <c r="F288" s="10">
        <v>18</v>
      </c>
      <c r="G288" s="10" t="s">
        <v>109</v>
      </c>
      <c r="H288" s="250" t="s">
        <v>110</v>
      </c>
      <c r="I288" s="10" t="s">
        <v>116</v>
      </c>
      <c r="J288" s="10" t="s">
        <v>117</v>
      </c>
    </row>
    <row r="289" spans="1:10">
      <c r="A289" s="247">
        <v>288</v>
      </c>
      <c r="B289" s="10" t="s">
        <v>108</v>
      </c>
      <c r="C289" s="10">
        <v>4</v>
      </c>
      <c r="D289" s="10">
        <v>2</v>
      </c>
      <c r="E289" s="10">
        <v>204</v>
      </c>
      <c r="F289" s="10">
        <v>18</v>
      </c>
      <c r="G289" s="10" t="s">
        <v>109</v>
      </c>
      <c r="H289" s="250" t="s">
        <v>110</v>
      </c>
      <c r="I289" s="10" t="s">
        <v>116</v>
      </c>
      <c r="J289" s="10" t="s">
        <v>117</v>
      </c>
    </row>
    <row r="290" spans="1:10">
      <c r="A290" s="247">
        <v>289</v>
      </c>
      <c r="B290" s="10" t="s">
        <v>108</v>
      </c>
      <c r="C290" s="10">
        <v>4</v>
      </c>
      <c r="D290" s="10">
        <v>2</v>
      </c>
      <c r="E290" s="10">
        <v>205</v>
      </c>
      <c r="F290" s="10">
        <v>18</v>
      </c>
      <c r="G290" s="10" t="s">
        <v>109</v>
      </c>
      <c r="H290" s="250" t="s">
        <v>110</v>
      </c>
      <c r="I290" s="10" t="s">
        <v>116</v>
      </c>
      <c r="J290" s="10" t="s">
        <v>117</v>
      </c>
    </row>
    <row r="291" spans="1:10">
      <c r="A291" s="247">
        <v>290</v>
      </c>
      <c r="B291" s="10" t="s">
        <v>108</v>
      </c>
      <c r="C291" s="10">
        <v>4</v>
      </c>
      <c r="D291" s="10">
        <v>2</v>
      </c>
      <c r="E291" s="10">
        <v>206</v>
      </c>
      <c r="F291" s="10">
        <v>18</v>
      </c>
      <c r="G291" s="10" t="s">
        <v>109</v>
      </c>
      <c r="H291" s="250" t="s">
        <v>110</v>
      </c>
      <c r="I291" s="10" t="s">
        <v>116</v>
      </c>
      <c r="J291" s="10" t="s">
        <v>117</v>
      </c>
    </row>
    <row r="292" spans="1:10">
      <c r="A292" s="247">
        <v>291</v>
      </c>
      <c r="B292" s="10" t="s">
        <v>108</v>
      </c>
      <c r="C292" s="10">
        <v>4</v>
      </c>
      <c r="D292" s="10">
        <v>2</v>
      </c>
      <c r="E292" s="10">
        <v>207</v>
      </c>
      <c r="F292" s="10">
        <v>18</v>
      </c>
      <c r="G292" s="10" t="s">
        <v>109</v>
      </c>
      <c r="H292" s="250" t="s">
        <v>110</v>
      </c>
      <c r="I292" s="10" t="s">
        <v>116</v>
      </c>
      <c r="J292" s="10" t="s">
        <v>117</v>
      </c>
    </row>
    <row r="293" spans="1:10">
      <c r="A293" s="247">
        <v>292</v>
      </c>
      <c r="B293" s="10" t="s">
        <v>108</v>
      </c>
      <c r="C293" s="10">
        <v>4</v>
      </c>
      <c r="D293" s="10">
        <v>2</v>
      </c>
      <c r="E293" s="10">
        <v>208</v>
      </c>
      <c r="F293" s="10">
        <v>18</v>
      </c>
      <c r="G293" s="10" t="s">
        <v>109</v>
      </c>
      <c r="H293" s="250" t="s">
        <v>113</v>
      </c>
      <c r="I293" s="10" t="s">
        <v>116</v>
      </c>
      <c r="J293" s="10" t="s">
        <v>117</v>
      </c>
    </row>
    <row r="294" spans="1:10">
      <c r="A294" s="247">
        <v>293</v>
      </c>
      <c r="B294" s="10" t="s">
        <v>108</v>
      </c>
      <c r="C294" s="10">
        <v>4</v>
      </c>
      <c r="D294" s="10">
        <v>2</v>
      </c>
      <c r="E294" s="10">
        <v>209</v>
      </c>
      <c r="F294" s="10">
        <v>18</v>
      </c>
      <c r="G294" s="10" t="s">
        <v>109</v>
      </c>
      <c r="H294" s="250" t="s">
        <v>114</v>
      </c>
      <c r="I294" s="10" t="s">
        <v>116</v>
      </c>
      <c r="J294" s="10" t="s">
        <v>117</v>
      </c>
    </row>
    <row r="295" spans="1:10">
      <c r="A295" s="247">
        <v>294</v>
      </c>
      <c r="B295" s="10" t="s">
        <v>108</v>
      </c>
      <c r="C295" s="10">
        <v>4</v>
      </c>
      <c r="D295" s="10">
        <v>2</v>
      </c>
      <c r="E295" s="10">
        <v>210</v>
      </c>
      <c r="F295" s="10">
        <v>18</v>
      </c>
      <c r="G295" s="10" t="s">
        <v>109</v>
      </c>
      <c r="H295" s="250" t="s">
        <v>113</v>
      </c>
      <c r="I295" s="10" t="s">
        <v>116</v>
      </c>
      <c r="J295" s="10" t="s">
        <v>117</v>
      </c>
    </row>
    <row r="296" spans="1:10">
      <c r="A296" s="247">
        <v>295</v>
      </c>
      <c r="B296" s="10" t="s">
        <v>108</v>
      </c>
      <c r="C296" s="10">
        <v>4</v>
      </c>
      <c r="D296" s="10">
        <v>2</v>
      </c>
      <c r="E296" s="10">
        <v>211</v>
      </c>
      <c r="F296" s="10">
        <v>18</v>
      </c>
      <c r="G296" s="10" t="s">
        <v>109</v>
      </c>
      <c r="H296" s="250" t="s">
        <v>114</v>
      </c>
      <c r="I296" s="10" t="s">
        <v>116</v>
      </c>
      <c r="J296" s="10" t="s">
        <v>117</v>
      </c>
    </row>
    <row r="297" spans="1:10">
      <c r="A297" s="247">
        <v>296</v>
      </c>
      <c r="B297" s="10" t="s">
        <v>108</v>
      </c>
      <c r="C297" s="10">
        <v>4</v>
      </c>
      <c r="D297" s="10">
        <v>2</v>
      </c>
      <c r="E297" s="10">
        <v>212</v>
      </c>
      <c r="F297" s="10">
        <v>18</v>
      </c>
      <c r="G297" s="10" t="s">
        <v>109</v>
      </c>
      <c r="H297" s="250" t="s">
        <v>113</v>
      </c>
      <c r="I297" s="10" t="s">
        <v>116</v>
      </c>
      <c r="J297" s="10" t="s">
        <v>117</v>
      </c>
    </row>
    <row r="298" spans="1:10">
      <c r="A298" s="247">
        <v>297</v>
      </c>
      <c r="B298" s="10" t="s">
        <v>108</v>
      </c>
      <c r="C298" s="10">
        <v>4</v>
      </c>
      <c r="D298" s="10">
        <v>2</v>
      </c>
      <c r="E298" s="10">
        <v>213</v>
      </c>
      <c r="F298" s="10">
        <v>18</v>
      </c>
      <c r="G298" s="10" t="s">
        <v>109</v>
      </c>
      <c r="H298" s="250" t="s">
        <v>114</v>
      </c>
      <c r="I298" s="10" t="s">
        <v>116</v>
      </c>
      <c r="J298" s="10" t="s">
        <v>117</v>
      </c>
    </row>
    <row r="299" spans="1:10">
      <c r="A299" s="247">
        <v>298</v>
      </c>
      <c r="B299" s="10" t="s">
        <v>108</v>
      </c>
      <c r="C299" s="10">
        <v>4</v>
      </c>
      <c r="D299" s="10">
        <v>2</v>
      </c>
      <c r="E299" s="10">
        <v>214</v>
      </c>
      <c r="F299" s="10">
        <v>18</v>
      </c>
      <c r="G299" s="10" t="s">
        <v>109</v>
      </c>
      <c r="H299" s="250" t="s">
        <v>113</v>
      </c>
      <c r="I299" s="10" t="s">
        <v>116</v>
      </c>
      <c r="J299" s="10" t="s">
        <v>117</v>
      </c>
    </row>
    <row r="300" spans="1:10">
      <c r="A300" s="247">
        <v>299</v>
      </c>
      <c r="B300" s="10" t="s">
        <v>108</v>
      </c>
      <c r="C300" s="10">
        <v>4</v>
      </c>
      <c r="D300" s="10">
        <v>2</v>
      </c>
      <c r="E300" s="10">
        <v>215</v>
      </c>
      <c r="F300" s="10">
        <v>18</v>
      </c>
      <c r="G300" s="10" t="s">
        <v>109</v>
      </c>
      <c r="H300" s="250" t="s">
        <v>114</v>
      </c>
      <c r="I300" s="10" t="s">
        <v>116</v>
      </c>
      <c r="J300" s="10" t="s">
        <v>117</v>
      </c>
    </row>
    <row r="301" spans="1:10">
      <c r="A301" s="247">
        <v>300</v>
      </c>
      <c r="B301" s="10" t="s">
        <v>108</v>
      </c>
      <c r="C301" s="10">
        <v>4</v>
      </c>
      <c r="D301" s="10">
        <v>2</v>
      </c>
      <c r="E301" s="10">
        <v>216</v>
      </c>
      <c r="F301" s="10">
        <v>18</v>
      </c>
      <c r="G301" s="10" t="s">
        <v>109</v>
      </c>
      <c r="H301" s="250" t="s">
        <v>113</v>
      </c>
      <c r="I301" s="10" t="s">
        <v>116</v>
      </c>
      <c r="J301" s="10" t="s">
        <v>117</v>
      </c>
    </row>
    <row r="302" spans="1:10">
      <c r="A302" s="247">
        <v>301</v>
      </c>
      <c r="B302" s="10" t="s">
        <v>108</v>
      </c>
      <c r="C302" s="10">
        <v>4</v>
      </c>
      <c r="D302" s="10">
        <v>2</v>
      </c>
      <c r="E302" s="10">
        <v>217</v>
      </c>
      <c r="F302" s="10">
        <v>18</v>
      </c>
      <c r="G302" s="10" t="s">
        <v>109</v>
      </c>
      <c r="H302" s="250" t="s">
        <v>114</v>
      </c>
      <c r="I302" s="10" t="s">
        <v>116</v>
      </c>
      <c r="J302" s="10" t="s">
        <v>117</v>
      </c>
    </row>
    <row r="303" spans="1:10">
      <c r="A303" s="247">
        <v>302</v>
      </c>
      <c r="B303" s="10" t="s">
        <v>108</v>
      </c>
      <c r="C303" s="10">
        <v>4</v>
      </c>
      <c r="D303" s="10">
        <v>2</v>
      </c>
      <c r="E303" s="10">
        <v>218</v>
      </c>
      <c r="F303" s="10">
        <v>18</v>
      </c>
      <c r="G303" s="10" t="s">
        <v>109</v>
      </c>
      <c r="H303" s="250" t="s">
        <v>113</v>
      </c>
      <c r="I303" s="10" t="s">
        <v>116</v>
      </c>
      <c r="J303" s="10" t="s">
        <v>117</v>
      </c>
    </row>
    <row r="304" spans="1:10">
      <c r="A304" s="247">
        <v>303</v>
      </c>
      <c r="B304" s="10" t="s">
        <v>108</v>
      </c>
      <c r="C304" s="10">
        <v>4</v>
      </c>
      <c r="D304" s="10">
        <v>2</v>
      </c>
      <c r="E304" s="10">
        <v>219</v>
      </c>
      <c r="F304" s="10">
        <v>18</v>
      </c>
      <c r="G304" s="10" t="s">
        <v>109</v>
      </c>
      <c r="H304" s="250" t="s">
        <v>114</v>
      </c>
      <c r="I304" s="10" t="s">
        <v>116</v>
      </c>
      <c r="J304" s="10" t="s">
        <v>117</v>
      </c>
    </row>
    <row r="305" spans="1:10">
      <c r="A305" s="247">
        <v>304</v>
      </c>
      <c r="B305" s="10" t="s">
        <v>108</v>
      </c>
      <c r="C305" s="10">
        <v>4</v>
      </c>
      <c r="D305" s="10">
        <v>2</v>
      </c>
      <c r="E305" s="10">
        <v>220</v>
      </c>
      <c r="F305" s="10">
        <v>18</v>
      </c>
      <c r="G305" s="10" t="s">
        <v>109</v>
      </c>
      <c r="H305" s="250" t="s">
        <v>113</v>
      </c>
      <c r="I305" s="10" t="s">
        <v>116</v>
      </c>
      <c r="J305" s="10" t="s">
        <v>117</v>
      </c>
    </row>
    <row r="306" spans="1:10">
      <c r="A306" s="247">
        <v>305</v>
      </c>
      <c r="B306" s="10" t="s">
        <v>108</v>
      </c>
      <c r="C306" s="10">
        <v>4</v>
      </c>
      <c r="D306" s="10">
        <v>2</v>
      </c>
      <c r="E306" s="10">
        <v>221</v>
      </c>
      <c r="F306" s="10">
        <v>18</v>
      </c>
      <c r="G306" s="10" t="s">
        <v>109</v>
      </c>
      <c r="H306" s="250" t="s">
        <v>114</v>
      </c>
      <c r="I306" s="10" t="s">
        <v>116</v>
      </c>
      <c r="J306" s="10" t="s">
        <v>117</v>
      </c>
    </row>
    <row r="307" spans="1:10">
      <c r="A307" s="247">
        <v>306</v>
      </c>
      <c r="B307" s="10" t="s">
        <v>108</v>
      </c>
      <c r="C307" s="10">
        <v>4</v>
      </c>
      <c r="D307" s="10">
        <v>2</v>
      </c>
      <c r="E307" s="10">
        <v>222</v>
      </c>
      <c r="F307" s="10">
        <v>18</v>
      </c>
      <c r="G307" s="10" t="s">
        <v>109</v>
      </c>
      <c r="H307" s="250" t="s">
        <v>113</v>
      </c>
      <c r="I307" s="10" t="s">
        <v>116</v>
      </c>
      <c r="J307" s="10" t="s">
        <v>117</v>
      </c>
    </row>
    <row r="308" spans="1:10">
      <c r="A308" s="247">
        <v>307</v>
      </c>
      <c r="B308" s="10" t="s">
        <v>108</v>
      </c>
      <c r="C308" s="10">
        <v>4</v>
      </c>
      <c r="D308" s="10">
        <v>2</v>
      </c>
      <c r="E308" s="10">
        <v>223</v>
      </c>
      <c r="F308" s="10">
        <v>18</v>
      </c>
      <c r="G308" s="10" t="s">
        <v>109</v>
      </c>
      <c r="H308" s="250" t="s">
        <v>114</v>
      </c>
      <c r="I308" s="10" t="s">
        <v>116</v>
      </c>
      <c r="J308" s="10" t="s">
        <v>117</v>
      </c>
    </row>
    <row r="309" spans="1:10">
      <c r="A309" s="247">
        <v>308</v>
      </c>
      <c r="B309" s="10" t="s">
        <v>108</v>
      </c>
      <c r="C309" s="10">
        <v>4</v>
      </c>
      <c r="D309" s="10">
        <v>2</v>
      </c>
      <c r="E309" s="10">
        <v>224</v>
      </c>
      <c r="F309" s="10">
        <v>18</v>
      </c>
      <c r="G309" s="10" t="s">
        <v>109</v>
      </c>
      <c r="H309" s="250" t="s">
        <v>113</v>
      </c>
      <c r="I309" s="10" t="s">
        <v>116</v>
      </c>
      <c r="J309" s="10" t="s">
        <v>117</v>
      </c>
    </row>
    <row r="310" spans="1:10">
      <c r="A310" s="247">
        <v>309</v>
      </c>
      <c r="B310" s="10" t="s">
        <v>108</v>
      </c>
      <c r="C310" s="10">
        <v>4</v>
      </c>
      <c r="D310" s="10">
        <v>2</v>
      </c>
      <c r="E310" s="10">
        <v>225</v>
      </c>
      <c r="F310" s="10">
        <v>18</v>
      </c>
      <c r="G310" s="10" t="s">
        <v>109</v>
      </c>
      <c r="H310" s="250" t="s">
        <v>114</v>
      </c>
      <c r="I310" s="10" t="s">
        <v>116</v>
      </c>
      <c r="J310" s="10" t="s">
        <v>117</v>
      </c>
    </row>
    <row r="311" spans="1:10">
      <c r="A311" s="247">
        <v>310</v>
      </c>
      <c r="B311" s="10" t="s">
        <v>108</v>
      </c>
      <c r="C311" s="10">
        <v>4</v>
      </c>
      <c r="D311" s="10">
        <v>2</v>
      </c>
      <c r="E311" s="10">
        <v>226</v>
      </c>
      <c r="F311" s="10">
        <v>18</v>
      </c>
      <c r="G311" s="10" t="s">
        <v>109</v>
      </c>
      <c r="H311" s="250" t="s">
        <v>113</v>
      </c>
      <c r="I311" s="10" t="s">
        <v>116</v>
      </c>
      <c r="J311" s="10" t="s">
        <v>117</v>
      </c>
    </row>
    <row r="312" spans="1:10">
      <c r="A312" s="247">
        <v>311</v>
      </c>
      <c r="B312" s="10" t="s">
        <v>108</v>
      </c>
      <c r="C312" s="10">
        <v>4</v>
      </c>
      <c r="D312" s="10">
        <v>2</v>
      </c>
      <c r="E312" s="10">
        <v>227</v>
      </c>
      <c r="F312" s="10">
        <v>18</v>
      </c>
      <c r="G312" s="10" t="s">
        <v>109</v>
      </c>
      <c r="H312" s="250" t="s">
        <v>114</v>
      </c>
      <c r="I312" s="10" t="s">
        <v>116</v>
      </c>
      <c r="J312" s="10" t="s">
        <v>117</v>
      </c>
    </row>
    <row r="313" spans="1:10">
      <c r="A313" s="247">
        <v>312</v>
      </c>
      <c r="B313" s="10" t="s">
        <v>108</v>
      </c>
      <c r="C313" s="10">
        <v>4</v>
      </c>
      <c r="D313" s="10">
        <v>2</v>
      </c>
      <c r="E313" s="10">
        <v>228</v>
      </c>
      <c r="F313" s="10">
        <v>18</v>
      </c>
      <c r="G313" s="10" t="s">
        <v>109</v>
      </c>
      <c r="H313" s="250" t="s">
        <v>113</v>
      </c>
      <c r="I313" s="10" t="s">
        <v>116</v>
      </c>
      <c r="J313" s="10" t="s">
        <v>117</v>
      </c>
    </row>
    <row r="314" spans="1:10">
      <c r="A314" s="247">
        <v>313</v>
      </c>
      <c r="B314" s="10" t="s">
        <v>108</v>
      </c>
      <c r="C314" s="10">
        <v>4</v>
      </c>
      <c r="D314" s="10">
        <v>2</v>
      </c>
      <c r="E314" s="10">
        <v>229</v>
      </c>
      <c r="F314" s="10">
        <v>18</v>
      </c>
      <c r="G314" s="10" t="s">
        <v>109</v>
      </c>
      <c r="H314" s="250" t="s">
        <v>114</v>
      </c>
      <c r="I314" s="10" t="s">
        <v>116</v>
      </c>
      <c r="J314" s="10" t="s">
        <v>117</v>
      </c>
    </row>
    <row r="315" spans="1:10">
      <c r="A315" s="247">
        <v>314</v>
      </c>
      <c r="B315" s="10" t="s">
        <v>108</v>
      </c>
      <c r="C315" s="10">
        <v>4</v>
      </c>
      <c r="D315" s="10">
        <v>2</v>
      </c>
      <c r="E315" s="10">
        <v>230</v>
      </c>
      <c r="F315" s="10">
        <v>18</v>
      </c>
      <c r="G315" s="10" t="s">
        <v>109</v>
      </c>
      <c r="H315" s="250" t="s">
        <v>114</v>
      </c>
      <c r="I315" s="10" t="s">
        <v>116</v>
      </c>
      <c r="J315" s="10" t="s">
        <v>117</v>
      </c>
    </row>
    <row r="316" spans="1:10">
      <c r="A316" s="247">
        <v>315</v>
      </c>
      <c r="B316" s="10" t="s">
        <v>108</v>
      </c>
      <c r="C316" s="10">
        <v>4</v>
      </c>
      <c r="D316" s="10">
        <v>2</v>
      </c>
      <c r="E316" s="10">
        <v>231</v>
      </c>
      <c r="F316" s="10">
        <v>18</v>
      </c>
      <c r="G316" s="10" t="s">
        <v>109</v>
      </c>
      <c r="H316" s="250" t="s">
        <v>114</v>
      </c>
      <c r="I316" s="10" t="s">
        <v>116</v>
      </c>
      <c r="J316" s="10" t="s">
        <v>117</v>
      </c>
    </row>
    <row r="317" spans="1:10">
      <c r="A317" s="247">
        <v>316</v>
      </c>
      <c r="B317" s="10" t="s">
        <v>108</v>
      </c>
      <c r="C317" s="10">
        <v>4</v>
      </c>
      <c r="D317" s="10">
        <v>2</v>
      </c>
      <c r="E317" s="10">
        <v>232</v>
      </c>
      <c r="F317" s="10">
        <v>18</v>
      </c>
      <c r="G317" s="10" t="s">
        <v>109</v>
      </c>
      <c r="H317" s="250" t="s">
        <v>114</v>
      </c>
      <c r="I317" s="10" t="s">
        <v>116</v>
      </c>
      <c r="J317" s="10" t="s">
        <v>117</v>
      </c>
    </row>
    <row r="318" spans="1:10">
      <c r="A318" s="247">
        <v>317</v>
      </c>
      <c r="B318" s="10" t="s">
        <v>108</v>
      </c>
      <c r="C318" s="10">
        <v>4</v>
      </c>
      <c r="D318" s="10">
        <v>2</v>
      </c>
      <c r="E318" s="10">
        <v>233</v>
      </c>
      <c r="F318" s="10">
        <v>18</v>
      </c>
      <c r="G318" s="10" t="s">
        <v>109</v>
      </c>
      <c r="H318" s="250" t="s">
        <v>114</v>
      </c>
      <c r="I318" s="10" t="s">
        <v>116</v>
      </c>
      <c r="J318" s="10" t="s">
        <v>117</v>
      </c>
    </row>
    <row r="319" spans="1:10">
      <c r="A319" s="247">
        <v>318</v>
      </c>
      <c r="B319" s="10" t="s">
        <v>108</v>
      </c>
      <c r="C319" s="10">
        <v>4</v>
      </c>
      <c r="D319" s="10">
        <v>2</v>
      </c>
      <c r="E319" s="10">
        <v>234</v>
      </c>
      <c r="F319" s="10">
        <v>18</v>
      </c>
      <c r="G319" s="10" t="s">
        <v>109</v>
      </c>
      <c r="H319" s="250" t="s">
        <v>114</v>
      </c>
      <c r="I319" s="10" t="s">
        <v>116</v>
      </c>
      <c r="J319" s="10" t="s">
        <v>117</v>
      </c>
    </row>
    <row r="320" spans="1:10">
      <c r="A320" s="247">
        <v>319</v>
      </c>
      <c r="B320" s="10" t="s">
        <v>108</v>
      </c>
      <c r="C320" s="10">
        <v>4</v>
      </c>
      <c r="D320" s="10">
        <v>2</v>
      </c>
      <c r="E320" s="10">
        <v>235</v>
      </c>
      <c r="F320" s="10">
        <v>18</v>
      </c>
      <c r="G320" s="10" t="s">
        <v>109</v>
      </c>
      <c r="H320" s="250" t="s">
        <v>114</v>
      </c>
      <c r="I320" s="10" t="s">
        <v>116</v>
      </c>
      <c r="J320" s="10" t="s">
        <v>117</v>
      </c>
    </row>
    <row r="321" spans="1:10">
      <c r="A321" s="247">
        <v>320</v>
      </c>
      <c r="B321" s="10" t="s">
        <v>108</v>
      </c>
      <c r="C321" s="10">
        <v>4</v>
      </c>
      <c r="D321" s="10">
        <v>2</v>
      </c>
      <c r="E321" s="10">
        <v>236</v>
      </c>
      <c r="F321" s="10">
        <v>18</v>
      </c>
      <c r="G321" s="10" t="s">
        <v>109</v>
      </c>
      <c r="H321" s="250" t="s">
        <v>114</v>
      </c>
      <c r="I321" s="10" t="s">
        <v>116</v>
      </c>
      <c r="J321" s="10" t="s">
        <v>117</v>
      </c>
    </row>
    <row r="322" spans="1:10">
      <c r="A322" s="247">
        <v>321</v>
      </c>
      <c r="B322" s="10" t="s">
        <v>108</v>
      </c>
      <c r="C322" s="10">
        <v>4</v>
      </c>
      <c r="D322" s="10">
        <v>2</v>
      </c>
      <c r="E322" s="10">
        <v>237</v>
      </c>
      <c r="F322" s="10">
        <v>18</v>
      </c>
      <c r="G322" s="10" t="s">
        <v>109</v>
      </c>
      <c r="H322" s="250" t="s">
        <v>114</v>
      </c>
      <c r="I322" s="10" t="s">
        <v>116</v>
      </c>
      <c r="J322" s="10" t="s">
        <v>117</v>
      </c>
    </row>
    <row r="323" spans="1:10">
      <c r="A323" s="247">
        <v>322</v>
      </c>
      <c r="B323" s="10" t="s">
        <v>108</v>
      </c>
      <c r="C323" s="10">
        <v>4</v>
      </c>
      <c r="D323" s="10">
        <v>3</v>
      </c>
      <c r="E323" s="10">
        <v>301</v>
      </c>
      <c r="F323" s="10">
        <v>18</v>
      </c>
      <c r="G323" s="10" t="s">
        <v>109</v>
      </c>
      <c r="H323" s="250" t="s">
        <v>110</v>
      </c>
      <c r="I323" s="10" t="s">
        <v>116</v>
      </c>
      <c r="J323" s="10" t="s">
        <v>117</v>
      </c>
    </row>
    <row r="324" spans="1:10">
      <c r="A324" s="247">
        <v>323</v>
      </c>
      <c r="B324" s="10" t="s">
        <v>108</v>
      </c>
      <c r="C324" s="10">
        <v>4</v>
      </c>
      <c r="D324" s="10">
        <v>3</v>
      </c>
      <c r="E324" s="10">
        <v>302</v>
      </c>
      <c r="F324" s="10">
        <v>18</v>
      </c>
      <c r="G324" s="10" t="s">
        <v>109</v>
      </c>
      <c r="H324" s="250" t="s">
        <v>110</v>
      </c>
      <c r="I324" s="10" t="s">
        <v>116</v>
      </c>
      <c r="J324" s="10" t="s">
        <v>117</v>
      </c>
    </row>
    <row r="325" spans="1:10">
      <c r="A325" s="247">
        <v>324</v>
      </c>
      <c r="B325" s="10" t="s">
        <v>108</v>
      </c>
      <c r="C325" s="10">
        <v>4</v>
      </c>
      <c r="D325" s="10">
        <v>3</v>
      </c>
      <c r="E325" s="10">
        <v>303</v>
      </c>
      <c r="F325" s="10">
        <v>18</v>
      </c>
      <c r="G325" s="10" t="s">
        <v>109</v>
      </c>
      <c r="H325" s="250" t="s">
        <v>110</v>
      </c>
      <c r="I325" s="10" t="s">
        <v>116</v>
      </c>
      <c r="J325" s="10" t="s">
        <v>117</v>
      </c>
    </row>
    <row r="326" spans="1:10">
      <c r="A326" s="247">
        <v>325</v>
      </c>
      <c r="B326" s="10" t="s">
        <v>108</v>
      </c>
      <c r="C326" s="10">
        <v>4</v>
      </c>
      <c r="D326" s="10">
        <v>3</v>
      </c>
      <c r="E326" s="10">
        <v>304</v>
      </c>
      <c r="F326" s="10">
        <v>18</v>
      </c>
      <c r="G326" s="10" t="s">
        <v>109</v>
      </c>
      <c r="H326" s="250" t="s">
        <v>110</v>
      </c>
      <c r="I326" s="10" t="s">
        <v>116</v>
      </c>
      <c r="J326" s="10" t="s">
        <v>117</v>
      </c>
    </row>
    <row r="327" spans="1:10">
      <c r="A327" s="247">
        <v>326</v>
      </c>
      <c r="B327" s="10" t="s">
        <v>108</v>
      </c>
      <c r="C327" s="10">
        <v>4</v>
      </c>
      <c r="D327" s="10">
        <v>3</v>
      </c>
      <c r="E327" s="10">
        <v>305</v>
      </c>
      <c r="F327" s="10">
        <v>18</v>
      </c>
      <c r="G327" s="10" t="s">
        <v>109</v>
      </c>
      <c r="H327" s="250" t="s">
        <v>110</v>
      </c>
      <c r="I327" s="10" t="s">
        <v>116</v>
      </c>
      <c r="J327" s="10" t="s">
        <v>117</v>
      </c>
    </row>
    <row r="328" spans="1:10">
      <c r="A328" s="247">
        <v>327</v>
      </c>
      <c r="B328" s="10" t="s">
        <v>108</v>
      </c>
      <c r="C328" s="10">
        <v>4</v>
      </c>
      <c r="D328" s="10">
        <v>3</v>
      </c>
      <c r="E328" s="10">
        <v>306</v>
      </c>
      <c r="F328" s="10">
        <v>18</v>
      </c>
      <c r="G328" s="10" t="s">
        <v>109</v>
      </c>
      <c r="H328" s="250" t="s">
        <v>110</v>
      </c>
      <c r="I328" s="10" t="s">
        <v>116</v>
      </c>
      <c r="J328" s="10" t="s">
        <v>117</v>
      </c>
    </row>
    <row r="329" spans="1:10">
      <c r="A329" s="247">
        <v>328</v>
      </c>
      <c r="B329" s="10" t="s">
        <v>108</v>
      </c>
      <c r="C329" s="10">
        <v>4</v>
      </c>
      <c r="D329" s="10">
        <v>3</v>
      </c>
      <c r="E329" s="10">
        <v>307</v>
      </c>
      <c r="F329" s="10">
        <v>18</v>
      </c>
      <c r="G329" s="10" t="s">
        <v>109</v>
      </c>
      <c r="H329" s="250" t="s">
        <v>110</v>
      </c>
      <c r="I329" s="10" t="s">
        <v>116</v>
      </c>
      <c r="J329" s="10" t="s">
        <v>117</v>
      </c>
    </row>
    <row r="330" spans="1:10">
      <c r="A330" s="247">
        <v>329</v>
      </c>
      <c r="B330" s="10" t="s">
        <v>108</v>
      </c>
      <c r="C330" s="10">
        <v>4</v>
      </c>
      <c r="D330" s="10">
        <v>3</v>
      </c>
      <c r="E330" s="10">
        <v>308</v>
      </c>
      <c r="F330" s="10">
        <v>18</v>
      </c>
      <c r="G330" s="10" t="s">
        <v>109</v>
      </c>
      <c r="H330" s="250" t="s">
        <v>113</v>
      </c>
      <c r="I330" s="10" t="s">
        <v>116</v>
      </c>
      <c r="J330" s="10" t="s">
        <v>117</v>
      </c>
    </row>
    <row r="331" spans="1:10">
      <c r="A331" s="247">
        <v>330</v>
      </c>
      <c r="B331" s="10" t="s">
        <v>108</v>
      </c>
      <c r="C331" s="10">
        <v>4</v>
      </c>
      <c r="D331" s="10">
        <v>3</v>
      </c>
      <c r="E331" s="10">
        <v>309</v>
      </c>
      <c r="F331" s="10">
        <v>18</v>
      </c>
      <c r="G331" s="10" t="s">
        <v>109</v>
      </c>
      <c r="H331" s="250" t="s">
        <v>114</v>
      </c>
      <c r="I331" s="10" t="s">
        <v>116</v>
      </c>
      <c r="J331" s="10" t="s">
        <v>117</v>
      </c>
    </row>
    <row r="332" spans="1:10">
      <c r="A332" s="247">
        <v>331</v>
      </c>
      <c r="B332" s="10" t="s">
        <v>108</v>
      </c>
      <c r="C332" s="10">
        <v>4</v>
      </c>
      <c r="D332" s="10">
        <v>3</v>
      </c>
      <c r="E332" s="10">
        <v>310</v>
      </c>
      <c r="F332" s="10">
        <v>18</v>
      </c>
      <c r="G332" s="10" t="s">
        <v>109</v>
      </c>
      <c r="H332" s="250" t="s">
        <v>113</v>
      </c>
      <c r="I332" s="10" t="s">
        <v>116</v>
      </c>
      <c r="J332" s="10" t="s">
        <v>117</v>
      </c>
    </row>
    <row r="333" spans="1:10">
      <c r="A333" s="247">
        <v>332</v>
      </c>
      <c r="B333" s="10" t="s">
        <v>108</v>
      </c>
      <c r="C333" s="10">
        <v>4</v>
      </c>
      <c r="D333" s="10">
        <v>3</v>
      </c>
      <c r="E333" s="10">
        <v>311</v>
      </c>
      <c r="F333" s="10">
        <v>18</v>
      </c>
      <c r="G333" s="10" t="s">
        <v>109</v>
      </c>
      <c r="H333" s="250" t="s">
        <v>114</v>
      </c>
      <c r="I333" s="10" t="s">
        <v>116</v>
      </c>
      <c r="J333" s="10" t="s">
        <v>117</v>
      </c>
    </row>
    <row r="334" spans="1:10">
      <c r="A334" s="247">
        <v>333</v>
      </c>
      <c r="B334" s="10" t="s">
        <v>108</v>
      </c>
      <c r="C334" s="10">
        <v>4</v>
      </c>
      <c r="D334" s="10">
        <v>3</v>
      </c>
      <c r="E334" s="10">
        <v>312</v>
      </c>
      <c r="F334" s="10">
        <v>18</v>
      </c>
      <c r="G334" s="10" t="s">
        <v>109</v>
      </c>
      <c r="H334" s="250" t="s">
        <v>113</v>
      </c>
      <c r="I334" s="10" t="s">
        <v>116</v>
      </c>
      <c r="J334" s="10" t="s">
        <v>117</v>
      </c>
    </row>
    <row r="335" spans="1:10">
      <c r="A335" s="247">
        <v>334</v>
      </c>
      <c r="B335" s="10" t="s">
        <v>108</v>
      </c>
      <c r="C335" s="10">
        <v>4</v>
      </c>
      <c r="D335" s="10">
        <v>3</v>
      </c>
      <c r="E335" s="10">
        <v>313</v>
      </c>
      <c r="F335" s="10">
        <v>18</v>
      </c>
      <c r="G335" s="10" t="s">
        <v>109</v>
      </c>
      <c r="H335" s="250" t="s">
        <v>114</v>
      </c>
      <c r="I335" s="10" t="s">
        <v>116</v>
      </c>
      <c r="J335" s="10" t="s">
        <v>117</v>
      </c>
    </row>
    <row r="336" spans="1:10">
      <c r="A336" s="247">
        <v>335</v>
      </c>
      <c r="B336" s="10" t="s">
        <v>108</v>
      </c>
      <c r="C336" s="10">
        <v>4</v>
      </c>
      <c r="D336" s="10">
        <v>3</v>
      </c>
      <c r="E336" s="10">
        <v>314</v>
      </c>
      <c r="F336" s="10">
        <v>18</v>
      </c>
      <c r="G336" s="10" t="s">
        <v>109</v>
      </c>
      <c r="H336" s="250" t="s">
        <v>113</v>
      </c>
      <c r="I336" s="10" t="s">
        <v>116</v>
      </c>
      <c r="J336" s="10" t="s">
        <v>117</v>
      </c>
    </row>
    <row r="337" spans="1:10">
      <c r="A337" s="247">
        <v>336</v>
      </c>
      <c r="B337" s="10" t="s">
        <v>108</v>
      </c>
      <c r="C337" s="10">
        <v>4</v>
      </c>
      <c r="D337" s="10">
        <v>3</v>
      </c>
      <c r="E337" s="10">
        <v>315</v>
      </c>
      <c r="F337" s="10">
        <v>18</v>
      </c>
      <c r="G337" s="10" t="s">
        <v>109</v>
      </c>
      <c r="H337" s="250" t="s">
        <v>114</v>
      </c>
      <c r="I337" s="10" t="s">
        <v>116</v>
      </c>
      <c r="J337" s="10" t="s">
        <v>117</v>
      </c>
    </row>
    <row r="338" spans="1:10">
      <c r="A338" s="247">
        <v>337</v>
      </c>
      <c r="B338" s="10" t="s">
        <v>108</v>
      </c>
      <c r="C338" s="10">
        <v>4</v>
      </c>
      <c r="D338" s="10">
        <v>3</v>
      </c>
      <c r="E338" s="10">
        <v>316</v>
      </c>
      <c r="F338" s="10">
        <v>18</v>
      </c>
      <c r="G338" s="10" t="s">
        <v>109</v>
      </c>
      <c r="H338" s="250" t="s">
        <v>113</v>
      </c>
      <c r="I338" s="10" t="s">
        <v>116</v>
      </c>
      <c r="J338" s="10" t="s">
        <v>117</v>
      </c>
    </row>
    <row r="339" spans="1:10">
      <c r="A339" s="247">
        <v>338</v>
      </c>
      <c r="B339" s="10" t="s">
        <v>108</v>
      </c>
      <c r="C339" s="10">
        <v>4</v>
      </c>
      <c r="D339" s="10">
        <v>3</v>
      </c>
      <c r="E339" s="10">
        <v>317</v>
      </c>
      <c r="F339" s="10">
        <v>18</v>
      </c>
      <c r="G339" s="10" t="s">
        <v>109</v>
      </c>
      <c r="H339" s="250" t="s">
        <v>114</v>
      </c>
      <c r="I339" s="10" t="s">
        <v>116</v>
      </c>
      <c r="J339" s="10" t="s">
        <v>117</v>
      </c>
    </row>
    <row r="340" spans="1:10">
      <c r="A340" s="247">
        <v>339</v>
      </c>
      <c r="B340" s="10" t="s">
        <v>108</v>
      </c>
      <c r="C340" s="10">
        <v>4</v>
      </c>
      <c r="D340" s="10">
        <v>3</v>
      </c>
      <c r="E340" s="10">
        <v>318</v>
      </c>
      <c r="F340" s="10">
        <v>18</v>
      </c>
      <c r="G340" s="10" t="s">
        <v>109</v>
      </c>
      <c r="H340" s="250" t="s">
        <v>113</v>
      </c>
      <c r="I340" s="10" t="s">
        <v>116</v>
      </c>
      <c r="J340" s="10" t="s">
        <v>117</v>
      </c>
    </row>
    <row r="341" spans="1:10">
      <c r="A341" s="247">
        <v>340</v>
      </c>
      <c r="B341" s="10" t="s">
        <v>108</v>
      </c>
      <c r="C341" s="10">
        <v>4</v>
      </c>
      <c r="D341" s="10">
        <v>3</v>
      </c>
      <c r="E341" s="10">
        <v>319</v>
      </c>
      <c r="F341" s="10">
        <v>18</v>
      </c>
      <c r="G341" s="10" t="s">
        <v>109</v>
      </c>
      <c r="H341" s="250" t="s">
        <v>114</v>
      </c>
      <c r="I341" s="10" t="s">
        <v>116</v>
      </c>
      <c r="J341" s="10" t="s">
        <v>117</v>
      </c>
    </row>
    <row r="342" spans="1:10">
      <c r="A342" s="247">
        <v>341</v>
      </c>
      <c r="B342" s="10" t="s">
        <v>108</v>
      </c>
      <c r="C342" s="10">
        <v>4</v>
      </c>
      <c r="D342" s="10">
        <v>3</v>
      </c>
      <c r="E342" s="10">
        <v>320</v>
      </c>
      <c r="F342" s="10">
        <v>18</v>
      </c>
      <c r="G342" s="10" t="s">
        <v>109</v>
      </c>
      <c r="H342" s="250" t="s">
        <v>113</v>
      </c>
      <c r="I342" s="10" t="s">
        <v>116</v>
      </c>
      <c r="J342" s="10" t="s">
        <v>117</v>
      </c>
    </row>
    <row r="343" spans="1:10">
      <c r="A343" s="247">
        <v>342</v>
      </c>
      <c r="B343" s="10" t="s">
        <v>108</v>
      </c>
      <c r="C343" s="10">
        <v>4</v>
      </c>
      <c r="D343" s="10">
        <v>3</v>
      </c>
      <c r="E343" s="10">
        <v>321</v>
      </c>
      <c r="F343" s="10">
        <v>18</v>
      </c>
      <c r="G343" s="10" t="s">
        <v>109</v>
      </c>
      <c r="H343" s="250" t="s">
        <v>114</v>
      </c>
      <c r="I343" s="10" t="s">
        <v>116</v>
      </c>
      <c r="J343" s="10" t="s">
        <v>117</v>
      </c>
    </row>
    <row r="344" spans="1:10">
      <c r="A344" s="247">
        <v>343</v>
      </c>
      <c r="B344" s="10" t="s">
        <v>108</v>
      </c>
      <c r="C344" s="10">
        <v>4</v>
      </c>
      <c r="D344" s="10">
        <v>3</v>
      </c>
      <c r="E344" s="10">
        <v>322</v>
      </c>
      <c r="F344" s="10">
        <v>18</v>
      </c>
      <c r="G344" s="10" t="s">
        <v>109</v>
      </c>
      <c r="H344" s="250" t="s">
        <v>113</v>
      </c>
      <c r="I344" s="10" t="s">
        <v>116</v>
      </c>
      <c r="J344" s="10" t="s">
        <v>117</v>
      </c>
    </row>
    <row r="345" spans="1:10">
      <c r="A345" s="247">
        <v>344</v>
      </c>
      <c r="B345" s="10" t="s">
        <v>108</v>
      </c>
      <c r="C345" s="10">
        <v>4</v>
      </c>
      <c r="D345" s="10">
        <v>3</v>
      </c>
      <c r="E345" s="10">
        <v>323</v>
      </c>
      <c r="F345" s="10">
        <v>18</v>
      </c>
      <c r="G345" s="10" t="s">
        <v>109</v>
      </c>
      <c r="H345" s="250" t="s">
        <v>114</v>
      </c>
      <c r="I345" s="10" t="s">
        <v>116</v>
      </c>
      <c r="J345" s="10" t="s">
        <v>117</v>
      </c>
    </row>
    <row r="346" spans="1:10">
      <c r="A346" s="247">
        <v>345</v>
      </c>
      <c r="B346" s="10" t="s">
        <v>108</v>
      </c>
      <c r="C346" s="10">
        <v>4</v>
      </c>
      <c r="D346" s="10">
        <v>3</v>
      </c>
      <c r="E346" s="10">
        <v>324</v>
      </c>
      <c r="F346" s="10">
        <v>18</v>
      </c>
      <c r="G346" s="10" t="s">
        <v>109</v>
      </c>
      <c r="H346" s="250" t="s">
        <v>113</v>
      </c>
      <c r="I346" s="10" t="s">
        <v>116</v>
      </c>
      <c r="J346" s="10" t="s">
        <v>117</v>
      </c>
    </row>
    <row r="347" spans="1:10">
      <c r="A347" s="247">
        <v>346</v>
      </c>
      <c r="B347" s="10" t="s">
        <v>108</v>
      </c>
      <c r="C347" s="10">
        <v>4</v>
      </c>
      <c r="D347" s="10">
        <v>3</v>
      </c>
      <c r="E347" s="10">
        <v>325</v>
      </c>
      <c r="F347" s="10">
        <v>18</v>
      </c>
      <c r="G347" s="10" t="s">
        <v>109</v>
      </c>
      <c r="H347" s="250" t="s">
        <v>114</v>
      </c>
      <c r="I347" s="10" t="s">
        <v>116</v>
      </c>
      <c r="J347" s="10" t="s">
        <v>117</v>
      </c>
    </row>
    <row r="348" spans="1:10">
      <c r="A348" s="247">
        <v>347</v>
      </c>
      <c r="B348" s="10" t="s">
        <v>108</v>
      </c>
      <c r="C348" s="10">
        <v>4</v>
      </c>
      <c r="D348" s="10">
        <v>3</v>
      </c>
      <c r="E348" s="10">
        <v>326</v>
      </c>
      <c r="F348" s="10">
        <v>18</v>
      </c>
      <c r="G348" s="10" t="s">
        <v>109</v>
      </c>
      <c r="H348" s="250" t="s">
        <v>113</v>
      </c>
      <c r="I348" s="10" t="s">
        <v>116</v>
      </c>
      <c r="J348" s="10" t="s">
        <v>117</v>
      </c>
    </row>
    <row r="349" spans="1:10">
      <c r="A349" s="247">
        <v>348</v>
      </c>
      <c r="B349" s="10" t="s">
        <v>108</v>
      </c>
      <c r="C349" s="10">
        <v>4</v>
      </c>
      <c r="D349" s="10">
        <v>3</v>
      </c>
      <c r="E349" s="10">
        <v>327</v>
      </c>
      <c r="F349" s="10">
        <v>18</v>
      </c>
      <c r="G349" s="10" t="s">
        <v>109</v>
      </c>
      <c r="H349" s="250" t="s">
        <v>114</v>
      </c>
      <c r="I349" s="10" t="s">
        <v>116</v>
      </c>
      <c r="J349" s="10" t="s">
        <v>117</v>
      </c>
    </row>
    <row r="350" spans="1:10">
      <c r="A350" s="247">
        <v>349</v>
      </c>
      <c r="B350" s="10" t="s">
        <v>108</v>
      </c>
      <c r="C350" s="10">
        <v>4</v>
      </c>
      <c r="D350" s="10">
        <v>3</v>
      </c>
      <c r="E350" s="10">
        <v>328</v>
      </c>
      <c r="F350" s="10">
        <v>18</v>
      </c>
      <c r="G350" s="10" t="s">
        <v>109</v>
      </c>
      <c r="H350" s="250" t="s">
        <v>113</v>
      </c>
      <c r="I350" s="10" t="s">
        <v>116</v>
      </c>
      <c r="J350" s="10" t="s">
        <v>117</v>
      </c>
    </row>
    <row r="351" spans="1:10">
      <c r="A351" s="247">
        <v>350</v>
      </c>
      <c r="B351" s="10" t="s">
        <v>108</v>
      </c>
      <c r="C351" s="10">
        <v>4</v>
      </c>
      <c r="D351" s="10">
        <v>3</v>
      </c>
      <c r="E351" s="10">
        <v>329</v>
      </c>
      <c r="F351" s="10">
        <v>18</v>
      </c>
      <c r="G351" s="10" t="s">
        <v>109</v>
      </c>
      <c r="H351" s="250" t="s">
        <v>114</v>
      </c>
      <c r="I351" s="10" t="s">
        <v>116</v>
      </c>
      <c r="J351" s="10" t="s">
        <v>117</v>
      </c>
    </row>
    <row r="352" spans="1:10">
      <c r="A352" s="247">
        <v>351</v>
      </c>
      <c r="B352" s="10" t="s">
        <v>108</v>
      </c>
      <c r="C352" s="10">
        <v>4</v>
      </c>
      <c r="D352" s="10">
        <v>3</v>
      </c>
      <c r="E352" s="10">
        <v>330</v>
      </c>
      <c r="F352" s="10">
        <v>18</v>
      </c>
      <c r="G352" s="10" t="s">
        <v>109</v>
      </c>
      <c r="H352" s="250" t="s">
        <v>114</v>
      </c>
      <c r="I352" s="10" t="s">
        <v>116</v>
      </c>
      <c r="J352" s="10" t="s">
        <v>117</v>
      </c>
    </row>
    <row r="353" spans="1:10">
      <c r="A353" s="247">
        <v>352</v>
      </c>
      <c r="B353" s="10" t="s">
        <v>108</v>
      </c>
      <c r="C353" s="10">
        <v>4</v>
      </c>
      <c r="D353" s="10">
        <v>3</v>
      </c>
      <c r="E353" s="10">
        <v>331</v>
      </c>
      <c r="F353" s="10">
        <v>18</v>
      </c>
      <c r="G353" s="10" t="s">
        <v>109</v>
      </c>
      <c r="H353" s="250" t="s">
        <v>114</v>
      </c>
      <c r="I353" s="10" t="s">
        <v>116</v>
      </c>
      <c r="J353" s="10" t="s">
        <v>117</v>
      </c>
    </row>
    <row r="354" spans="1:10">
      <c r="A354" s="247">
        <v>353</v>
      </c>
      <c r="B354" s="10" t="s">
        <v>108</v>
      </c>
      <c r="C354" s="10">
        <v>4</v>
      </c>
      <c r="D354" s="10">
        <v>3</v>
      </c>
      <c r="E354" s="10">
        <v>332</v>
      </c>
      <c r="F354" s="10">
        <v>18</v>
      </c>
      <c r="G354" s="10" t="s">
        <v>109</v>
      </c>
      <c r="H354" s="250" t="s">
        <v>114</v>
      </c>
      <c r="I354" s="10" t="s">
        <v>116</v>
      </c>
      <c r="J354" s="10" t="s">
        <v>117</v>
      </c>
    </row>
    <row r="355" spans="1:10">
      <c r="A355" s="247">
        <v>354</v>
      </c>
      <c r="B355" s="10" t="s">
        <v>108</v>
      </c>
      <c r="C355" s="10">
        <v>4</v>
      </c>
      <c r="D355" s="10">
        <v>3</v>
      </c>
      <c r="E355" s="10">
        <v>333</v>
      </c>
      <c r="F355" s="10">
        <v>18</v>
      </c>
      <c r="G355" s="10" t="s">
        <v>109</v>
      </c>
      <c r="H355" s="250" t="s">
        <v>114</v>
      </c>
      <c r="I355" s="10" t="s">
        <v>116</v>
      </c>
      <c r="J355" s="10" t="s">
        <v>117</v>
      </c>
    </row>
    <row r="356" spans="1:10">
      <c r="A356" s="247">
        <v>355</v>
      </c>
      <c r="B356" s="10" t="s">
        <v>108</v>
      </c>
      <c r="C356" s="10">
        <v>4</v>
      </c>
      <c r="D356" s="10">
        <v>3</v>
      </c>
      <c r="E356" s="10">
        <v>334</v>
      </c>
      <c r="F356" s="10">
        <v>18</v>
      </c>
      <c r="G356" s="10" t="s">
        <v>109</v>
      </c>
      <c r="H356" s="250" t="s">
        <v>114</v>
      </c>
      <c r="I356" s="10" t="s">
        <v>116</v>
      </c>
      <c r="J356" s="10" t="s">
        <v>117</v>
      </c>
    </row>
    <row r="357" spans="1:10">
      <c r="A357" s="247">
        <v>356</v>
      </c>
      <c r="B357" s="10" t="s">
        <v>108</v>
      </c>
      <c r="C357" s="10">
        <v>4</v>
      </c>
      <c r="D357" s="10">
        <v>3</v>
      </c>
      <c r="E357" s="10">
        <v>335</v>
      </c>
      <c r="F357" s="10">
        <v>18</v>
      </c>
      <c r="G357" s="10" t="s">
        <v>109</v>
      </c>
      <c r="H357" s="250" t="s">
        <v>114</v>
      </c>
      <c r="I357" s="10" t="s">
        <v>116</v>
      </c>
      <c r="J357" s="10" t="s">
        <v>117</v>
      </c>
    </row>
    <row r="358" spans="1:10">
      <c r="A358" s="247">
        <v>357</v>
      </c>
      <c r="B358" s="10" t="s">
        <v>108</v>
      </c>
      <c r="C358" s="10">
        <v>4</v>
      </c>
      <c r="D358" s="10">
        <v>3</v>
      </c>
      <c r="E358" s="10">
        <v>336</v>
      </c>
      <c r="F358" s="10">
        <v>18</v>
      </c>
      <c r="G358" s="10" t="s">
        <v>109</v>
      </c>
      <c r="H358" s="250" t="s">
        <v>114</v>
      </c>
      <c r="I358" s="10" t="s">
        <v>116</v>
      </c>
      <c r="J358" s="10" t="s">
        <v>117</v>
      </c>
    </row>
    <row r="359" spans="1:10">
      <c r="A359" s="247">
        <v>358</v>
      </c>
      <c r="B359" s="10" t="s">
        <v>108</v>
      </c>
      <c r="C359" s="10">
        <v>4</v>
      </c>
      <c r="D359" s="10">
        <v>3</v>
      </c>
      <c r="E359" s="10">
        <v>337</v>
      </c>
      <c r="F359" s="10">
        <v>18</v>
      </c>
      <c r="G359" s="10" t="s">
        <v>109</v>
      </c>
      <c r="H359" s="250" t="s">
        <v>114</v>
      </c>
      <c r="I359" s="10" t="s">
        <v>116</v>
      </c>
      <c r="J359" s="10" t="s">
        <v>117</v>
      </c>
    </row>
    <row r="360" spans="1:10">
      <c r="A360" s="247">
        <v>359</v>
      </c>
      <c r="B360" s="10" t="s">
        <v>108</v>
      </c>
      <c r="C360" s="10">
        <v>5</v>
      </c>
      <c r="D360" s="10">
        <v>1</v>
      </c>
      <c r="E360" s="10">
        <v>101</v>
      </c>
      <c r="F360" s="10">
        <v>18</v>
      </c>
      <c r="G360" s="10" t="s">
        <v>109</v>
      </c>
      <c r="H360" s="250" t="s">
        <v>115</v>
      </c>
      <c r="I360" s="10" t="s">
        <v>116</v>
      </c>
      <c r="J360" s="10" t="s">
        <v>117</v>
      </c>
    </row>
    <row r="361" spans="1:10">
      <c r="A361" s="247">
        <v>360</v>
      </c>
      <c r="B361" s="10" t="s">
        <v>108</v>
      </c>
      <c r="C361" s="10">
        <v>5</v>
      </c>
      <c r="D361" s="10">
        <v>1</v>
      </c>
      <c r="E361" s="10">
        <v>102</v>
      </c>
      <c r="F361" s="10">
        <v>18</v>
      </c>
      <c r="G361" s="10" t="s">
        <v>109</v>
      </c>
      <c r="H361" s="250" t="s">
        <v>115</v>
      </c>
      <c r="I361" s="10" t="s">
        <v>116</v>
      </c>
      <c r="J361" s="10" t="s">
        <v>117</v>
      </c>
    </row>
    <row r="362" spans="1:10">
      <c r="A362" s="247">
        <v>361</v>
      </c>
      <c r="B362" s="10" t="s">
        <v>108</v>
      </c>
      <c r="C362" s="10">
        <v>5</v>
      </c>
      <c r="D362" s="10">
        <v>1</v>
      </c>
      <c r="E362" s="10">
        <v>103</v>
      </c>
      <c r="F362" s="10">
        <v>18</v>
      </c>
      <c r="G362" s="10" t="s">
        <v>109</v>
      </c>
      <c r="H362" s="250" t="s">
        <v>115</v>
      </c>
      <c r="I362" s="10" t="s">
        <v>116</v>
      </c>
      <c r="J362" s="10" t="s">
        <v>117</v>
      </c>
    </row>
    <row r="363" spans="1:10">
      <c r="A363" s="247">
        <v>362</v>
      </c>
      <c r="B363" s="10" t="s">
        <v>108</v>
      </c>
      <c r="C363" s="10">
        <v>5</v>
      </c>
      <c r="D363" s="10">
        <v>1</v>
      </c>
      <c r="E363" s="10">
        <v>104</v>
      </c>
      <c r="F363" s="10">
        <v>18</v>
      </c>
      <c r="G363" s="10" t="s">
        <v>109</v>
      </c>
      <c r="H363" s="250" t="s">
        <v>115</v>
      </c>
      <c r="I363" s="10" t="s">
        <v>116</v>
      </c>
      <c r="J363" s="10" t="s">
        <v>117</v>
      </c>
    </row>
    <row r="364" spans="1:10">
      <c r="A364" s="247">
        <v>363</v>
      </c>
      <c r="B364" s="10" t="s">
        <v>108</v>
      </c>
      <c r="C364" s="10">
        <v>5</v>
      </c>
      <c r="D364" s="10">
        <v>1</v>
      </c>
      <c r="E364" s="10">
        <v>105</v>
      </c>
      <c r="F364" s="10">
        <v>18</v>
      </c>
      <c r="G364" s="10" t="s">
        <v>109</v>
      </c>
      <c r="H364" s="250" t="s">
        <v>115</v>
      </c>
      <c r="I364" s="10" t="s">
        <v>116</v>
      </c>
      <c r="J364" s="10" t="s">
        <v>117</v>
      </c>
    </row>
    <row r="365" spans="1:10">
      <c r="A365" s="247">
        <v>364</v>
      </c>
      <c r="B365" s="10" t="s">
        <v>108</v>
      </c>
      <c r="C365" s="10">
        <v>5</v>
      </c>
      <c r="D365" s="10">
        <v>1</v>
      </c>
      <c r="E365" s="10">
        <v>106</v>
      </c>
      <c r="F365" s="10">
        <v>18</v>
      </c>
      <c r="G365" s="10" t="s">
        <v>109</v>
      </c>
      <c r="H365" s="250" t="s">
        <v>115</v>
      </c>
      <c r="I365" s="10" t="s">
        <v>116</v>
      </c>
      <c r="J365" s="10" t="s">
        <v>117</v>
      </c>
    </row>
    <row r="366" spans="1:10">
      <c r="A366" s="247">
        <v>365</v>
      </c>
      <c r="B366" s="10" t="s">
        <v>108</v>
      </c>
      <c r="C366" s="10">
        <v>5</v>
      </c>
      <c r="D366" s="10">
        <v>1</v>
      </c>
      <c r="E366" s="10">
        <v>107</v>
      </c>
      <c r="F366" s="10">
        <v>18</v>
      </c>
      <c r="G366" s="10" t="s">
        <v>109</v>
      </c>
      <c r="H366" s="250" t="s">
        <v>115</v>
      </c>
      <c r="I366" s="10" t="s">
        <v>116</v>
      </c>
      <c r="J366" s="10" t="s">
        <v>117</v>
      </c>
    </row>
    <row r="367" spans="1:10">
      <c r="A367" s="247">
        <v>366</v>
      </c>
      <c r="B367" s="10" t="s">
        <v>108</v>
      </c>
      <c r="C367" s="10">
        <v>5</v>
      </c>
      <c r="D367" s="10">
        <v>1</v>
      </c>
      <c r="E367" s="10">
        <v>108</v>
      </c>
      <c r="F367" s="10">
        <v>18</v>
      </c>
      <c r="G367" s="10" t="s">
        <v>109</v>
      </c>
      <c r="H367" s="250" t="s">
        <v>114</v>
      </c>
      <c r="I367" s="10" t="s">
        <v>116</v>
      </c>
      <c r="J367" s="10" t="s">
        <v>117</v>
      </c>
    </row>
    <row r="368" spans="1:10">
      <c r="A368" s="247">
        <v>367</v>
      </c>
      <c r="B368" s="10" t="s">
        <v>108</v>
      </c>
      <c r="C368" s="10">
        <v>5</v>
      </c>
      <c r="D368" s="10">
        <v>1</v>
      </c>
      <c r="E368" s="10">
        <v>109</v>
      </c>
      <c r="F368" s="10">
        <v>18</v>
      </c>
      <c r="G368" s="10" t="s">
        <v>109</v>
      </c>
      <c r="H368" s="250" t="s">
        <v>113</v>
      </c>
      <c r="I368" s="10" t="s">
        <v>116</v>
      </c>
      <c r="J368" s="10" t="s">
        <v>117</v>
      </c>
    </row>
    <row r="369" spans="1:10">
      <c r="A369" s="247">
        <v>368</v>
      </c>
      <c r="B369" s="10" t="s">
        <v>108</v>
      </c>
      <c r="C369" s="10">
        <v>5</v>
      </c>
      <c r="D369" s="10">
        <v>1</v>
      </c>
      <c r="E369" s="10">
        <v>110</v>
      </c>
      <c r="F369" s="10">
        <v>18</v>
      </c>
      <c r="G369" s="10" t="s">
        <v>109</v>
      </c>
      <c r="H369" s="250" t="s">
        <v>114</v>
      </c>
      <c r="I369" s="10" t="s">
        <v>116</v>
      </c>
      <c r="J369" s="10" t="s">
        <v>117</v>
      </c>
    </row>
    <row r="370" spans="1:10">
      <c r="A370" s="247">
        <v>369</v>
      </c>
      <c r="B370" s="10" t="s">
        <v>108</v>
      </c>
      <c r="C370" s="10">
        <v>5</v>
      </c>
      <c r="D370" s="10">
        <v>1</v>
      </c>
      <c r="E370" s="10">
        <v>111</v>
      </c>
      <c r="F370" s="10">
        <v>18</v>
      </c>
      <c r="G370" s="10" t="s">
        <v>109</v>
      </c>
      <c r="H370" s="250" t="s">
        <v>113</v>
      </c>
      <c r="I370" s="10" t="s">
        <v>116</v>
      </c>
      <c r="J370" s="10" t="s">
        <v>117</v>
      </c>
    </row>
    <row r="371" spans="1:10">
      <c r="A371" s="247">
        <v>370</v>
      </c>
      <c r="B371" s="10" t="s">
        <v>108</v>
      </c>
      <c r="C371" s="10">
        <v>5</v>
      </c>
      <c r="D371" s="10">
        <v>1</v>
      </c>
      <c r="E371" s="10">
        <v>112</v>
      </c>
      <c r="F371" s="10">
        <v>18</v>
      </c>
      <c r="G371" s="10" t="s">
        <v>109</v>
      </c>
      <c r="H371" s="250" t="s">
        <v>114</v>
      </c>
      <c r="I371" s="10" t="s">
        <v>116</v>
      </c>
      <c r="J371" s="10" t="s">
        <v>117</v>
      </c>
    </row>
    <row r="372" spans="1:10">
      <c r="A372" s="247">
        <v>371</v>
      </c>
      <c r="B372" s="10" t="s">
        <v>108</v>
      </c>
      <c r="C372" s="10">
        <v>5</v>
      </c>
      <c r="D372" s="10">
        <v>1</v>
      </c>
      <c r="E372" s="10">
        <v>113</v>
      </c>
      <c r="F372" s="10">
        <v>18</v>
      </c>
      <c r="G372" s="10" t="s">
        <v>109</v>
      </c>
      <c r="H372" s="250" t="s">
        <v>113</v>
      </c>
      <c r="I372" s="10" t="s">
        <v>116</v>
      </c>
      <c r="J372" s="10" t="s">
        <v>117</v>
      </c>
    </row>
    <row r="373" spans="1:10">
      <c r="A373" s="247">
        <v>372</v>
      </c>
      <c r="B373" s="10" t="s">
        <v>108</v>
      </c>
      <c r="C373" s="10">
        <v>5</v>
      </c>
      <c r="D373" s="10">
        <v>1</v>
      </c>
      <c r="E373" s="10">
        <v>114</v>
      </c>
      <c r="F373" s="10">
        <v>18</v>
      </c>
      <c r="G373" s="10" t="s">
        <v>109</v>
      </c>
      <c r="H373" s="250" t="s">
        <v>114</v>
      </c>
      <c r="I373" s="10" t="s">
        <v>116</v>
      </c>
      <c r="J373" s="10" t="s">
        <v>117</v>
      </c>
    </row>
    <row r="374" spans="1:10">
      <c r="A374" s="247">
        <v>373</v>
      </c>
      <c r="B374" s="10" t="s">
        <v>108</v>
      </c>
      <c r="C374" s="10">
        <v>5</v>
      </c>
      <c r="D374" s="10">
        <v>1</v>
      </c>
      <c r="E374" s="10">
        <v>115</v>
      </c>
      <c r="F374" s="10">
        <v>18</v>
      </c>
      <c r="G374" s="10" t="s">
        <v>109</v>
      </c>
      <c r="H374" s="250" t="s">
        <v>113</v>
      </c>
      <c r="I374" s="10" t="s">
        <v>116</v>
      </c>
      <c r="J374" s="10" t="s">
        <v>117</v>
      </c>
    </row>
    <row r="375" spans="1:10">
      <c r="A375" s="247">
        <v>374</v>
      </c>
      <c r="B375" s="10" t="s">
        <v>108</v>
      </c>
      <c r="C375" s="10">
        <v>5</v>
      </c>
      <c r="D375" s="10">
        <v>1</v>
      </c>
      <c r="E375" s="10">
        <v>116</v>
      </c>
      <c r="F375" s="10">
        <v>18</v>
      </c>
      <c r="G375" s="10" t="s">
        <v>109</v>
      </c>
      <c r="H375" s="250" t="s">
        <v>114</v>
      </c>
      <c r="I375" s="10" t="s">
        <v>116</v>
      </c>
      <c r="J375" s="10" t="s">
        <v>117</v>
      </c>
    </row>
    <row r="376" spans="1:10">
      <c r="A376" s="247">
        <v>375</v>
      </c>
      <c r="B376" s="10" t="s">
        <v>108</v>
      </c>
      <c r="C376" s="10">
        <v>5</v>
      </c>
      <c r="D376" s="10">
        <v>1</v>
      </c>
      <c r="E376" s="10">
        <v>117</v>
      </c>
      <c r="F376" s="10">
        <v>18</v>
      </c>
      <c r="G376" s="10" t="s">
        <v>109</v>
      </c>
      <c r="H376" s="250" t="s">
        <v>113</v>
      </c>
      <c r="I376" s="10" t="s">
        <v>116</v>
      </c>
      <c r="J376" s="10" t="s">
        <v>117</v>
      </c>
    </row>
    <row r="377" spans="1:10">
      <c r="A377" s="247">
        <v>376</v>
      </c>
      <c r="B377" s="10" t="s">
        <v>108</v>
      </c>
      <c r="C377" s="10">
        <v>5</v>
      </c>
      <c r="D377" s="10">
        <v>1</v>
      </c>
      <c r="E377" s="10">
        <v>118</v>
      </c>
      <c r="F377" s="10">
        <v>18</v>
      </c>
      <c r="G377" s="10" t="s">
        <v>109</v>
      </c>
      <c r="H377" s="250" t="s">
        <v>114</v>
      </c>
      <c r="I377" s="10" t="s">
        <v>116</v>
      </c>
      <c r="J377" s="10" t="s">
        <v>117</v>
      </c>
    </row>
    <row r="378" spans="1:10">
      <c r="A378" s="247">
        <v>377</v>
      </c>
      <c r="B378" s="10" t="s">
        <v>108</v>
      </c>
      <c r="C378" s="10">
        <v>5</v>
      </c>
      <c r="D378" s="10">
        <v>1</v>
      </c>
      <c r="E378" s="10">
        <v>119</v>
      </c>
      <c r="F378" s="10">
        <v>18</v>
      </c>
      <c r="G378" s="10" t="s">
        <v>109</v>
      </c>
      <c r="H378" s="250" t="s">
        <v>113</v>
      </c>
      <c r="I378" s="10" t="s">
        <v>116</v>
      </c>
      <c r="J378" s="10" t="s">
        <v>117</v>
      </c>
    </row>
    <row r="379" spans="1:10">
      <c r="A379" s="247">
        <v>378</v>
      </c>
      <c r="B379" s="10" t="s">
        <v>108</v>
      </c>
      <c r="C379" s="10">
        <v>5</v>
      </c>
      <c r="D379" s="10">
        <v>1</v>
      </c>
      <c r="E379" s="10">
        <v>120</v>
      </c>
      <c r="F379" s="10">
        <v>18</v>
      </c>
      <c r="G379" s="10" t="s">
        <v>109</v>
      </c>
      <c r="H379" s="250" t="s">
        <v>114</v>
      </c>
      <c r="I379" s="10" t="s">
        <v>116</v>
      </c>
      <c r="J379" s="10" t="s">
        <v>117</v>
      </c>
    </row>
    <row r="380" spans="1:10">
      <c r="A380" s="247">
        <v>379</v>
      </c>
      <c r="B380" s="10" t="s">
        <v>108</v>
      </c>
      <c r="C380" s="10">
        <v>5</v>
      </c>
      <c r="D380" s="10">
        <v>1</v>
      </c>
      <c r="E380" s="10">
        <v>121</v>
      </c>
      <c r="F380" s="10">
        <v>18</v>
      </c>
      <c r="G380" s="10" t="s">
        <v>109</v>
      </c>
      <c r="H380" s="250" t="s">
        <v>113</v>
      </c>
      <c r="I380" s="10" t="s">
        <v>116</v>
      </c>
      <c r="J380" s="10" t="s">
        <v>117</v>
      </c>
    </row>
    <row r="381" spans="1:10">
      <c r="A381" s="247">
        <v>380</v>
      </c>
      <c r="B381" s="10" t="s">
        <v>108</v>
      </c>
      <c r="C381" s="10">
        <v>5</v>
      </c>
      <c r="D381" s="10">
        <v>1</v>
      </c>
      <c r="E381" s="10">
        <v>122</v>
      </c>
      <c r="F381" s="10">
        <v>18</v>
      </c>
      <c r="G381" s="10" t="s">
        <v>109</v>
      </c>
      <c r="H381" s="250" t="s">
        <v>114</v>
      </c>
      <c r="I381" s="10" t="s">
        <v>116</v>
      </c>
      <c r="J381" s="10" t="s">
        <v>117</v>
      </c>
    </row>
    <row r="382" spans="1:10">
      <c r="A382" s="247">
        <v>381</v>
      </c>
      <c r="B382" s="10" t="s">
        <v>108</v>
      </c>
      <c r="C382" s="10">
        <v>5</v>
      </c>
      <c r="D382" s="10">
        <v>1</v>
      </c>
      <c r="E382" s="10">
        <v>123</v>
      </c>
      <c r="F382" s="10">
        <v>18</v>
      </c>
      <c r="G382" s="10" t="s">
        <v>109</v>
      </c>
      <c r="H382" s="250" t="s">
        <v>113</v>
      </c>
      <c r="I382" s="10" t="s">
        <v>116</v>
      </c>
      <c r="J382" s="10" t="s">
        <v>117</v>
      </c>
    </row>
    <row r="383" spans="1:10">
      <c r="A383" s="247">
        <v>382</v>
      </c>
      <c r="B383" s="10" t="s">
        <v>108</v>
      </c>
      <c r="C383" s="10">
        <v>5</v>
      </c>
      <c r="D383" s="10">
        <v>1</v>
      </c>
      <c r="E383" s="10">
        <v>124</v>
      </c>
      <c r="F383" s="10">
        <v>18</v>
      </c>
      <c r="G383" s="10" t="s">
        <v>109</v>
      </c>
      <c r="H383" s="250" t="s">
        <v>114</v>
      </c>
      <c r="I383" s="10" t="s">
        <v>116</v>
      </c>
      <c r="J383" s="10" t="s">
        <v>117</v>
      </c>
    </row>
    <row r="384" spans="1:10">
      <c r="A384" s="247">
        <v>383</v>
      </c>
      <c r="B384" s="10" t="s">
        <v>108</v>
      </c>
      <c r="C384" s="10">
        <v>5</v>
      </c>
      <c r="D384" s="10">
        <v>1</v>
      </c>
      <c r="E384" s="10">
        <v>125</v>
      </c>
      <c r="F384" s="10">
        <v>18</v>
      </c>
      <c r="G384" s="10" t="s">
        <v>109</v>
      </c>
      <c r="H384" s="250" t="s">
        <v>113</v>
      </c>
      <c r="I384" s="10" t="s">
        <v>116</v>
      </c>
      <c r="J384" s="10" t="s">
        <v>117</v>
      </c>
    </row>
    <row r="385" spans="1:10">
      <c r="A385" s="247">
        <v>384</v>
      </c>
      <c r="B385" s="10" t="s">
        <v>108</v>
      </c>
      <c r="C385" s="10">
        <v>5</v>
      </c>
      <c r="D385" s="10">
        <v>1</v>
      </c>
      <c r="E385" s="10">
        <v>126</v>
      </c>
      <c r="F385" s="10">
        <v>18</v>
      </c>
      <c r="G385" s="10" t="s">
        <v>109</v>
      </c>
      <c r="H385" s="250" t="s">
        <v>114</v>
      </c>
      <c r="I385" s="10" t="s">
        <v>116</v>
      </c>
      <c r="J385" s="10" t="s">
        <v>117</v>
      </c>
    </row>
    <row r="386" spans="1:10">
      <c r="A386" s="247">
        <v>385</v>
      </c>
      <c r="B386" s="10" t="s">
        <v>108</v>
      </c>
      <c r="C386" s="10">
        <v>5</v>
      </c>
      <c r="D386" s="10">
        <v>1</v>
      </c>
      <c r="E386" s="10">
        <v>127</v>
      </c>
      <c r="F386" s="10">
        <v>18</v>
      </c>
      <c r="G386" s="10" t="s">
        <v>109</v>
      </c>
      <c r="H386" s="250" t="s">
        <v>113</v>
      </c>
      <c r="I386" s="10" t="s">
        <v>116</v>
      </c>
      <c r="J386" s="10" t="s">
        <v>117</v>
      </c>
    </row>
    <row r="387" spans="1:10">
      <c r="A387" s="247">
        <v>386</v>
      </c>
      <c r="B387" s="10" t="s">
        <v>108</v>
      </c>
      <c r="C387" s="10">
        <v>5</v>
      </c>
      <c r="D387" s="10">
        <v>1</v>
      </c>
      <c r="E387" s="10">
        <v>128</v>
      </c>
      <c r="F387" s="10">
        <v>18</v>
      </c>
      <c r="G387" s="10" t="s">
        <v>109</v>
      </c>
      <c r="H387" s="250" t="s">
        <v>114</v>
      </c>
      <c r="I387" s="10" t="s">
        <v>116</v>
      </c>
      <c r="J387" s="10" t="s">
        <v>117</v>
      </c>
    </row>
    <row r="388" spans="1:10">
      <c r="A388" s="247">
        <v>387</v>
      </c>
      <c r="B388" s="10" t="s">
        <v>108</v>
      </c>
      <c r="C388" s="10">
        <v>5</v>
      </c>
      <c r="D388" s="10">
        <v>1</v>
      </c>
      <c r="E388" s="10">
        <v>129</v>
      </c>
      <c r="F388" s="10">
        <v>18</v>
      </c>
      <c r="G388" s="10" t="s">
        <v>109</v>
      </c>
      <c r="H388" s="250" t="s">
        <v>113</v>
      </c>
      <c r="I388" s="10" t="s">
        <v>116</v>
      </c>
      <c r="J388" s="10" t="s">
        <v>117</v>
      </c>
    </row>
    <row r="389" spans="1:10">
      <c r="A389" s="247">
        <v>388</v>
      </c>
      <c r="B389" s="10" t="s">
        <v>108</v>
      </c>
      <c r="C389" s="10">
        <v>5</v>
      </c>
      <c r="D389" s="10">
        <v>1</v>
      </c>
      <c r="E389" s="10">
        <v>130</v>
      </c>
      <c r="F389" s="10">
        <v>18</v>
      </c>
      <c r="G389" s="10" t="s">
        <v>109</v>
      </c>
      <c r="H389" s="250" t="s">
        <v>113</v>
      </c>
      <c r="I389" s="10" t="s">
        <v>116</v>
      </c>
      <c r="J389" s="10" t="s">
        <v>117</v>
      </c>
    </row>
    <row r="390" spans="1:10">
      <c r="A390" s="247">
        <v>389</v>
      </c>
      <c r="B390" s="10" t="s">
        <v>108</v>
      </c>
      <c r="C390" s="10">
        <v>5</v>
      </c>
      <c r="D390" s="10">
        <v>1</v>
      </c>
      <c r="E390" s="10">
        <v>131</v>
      </c>
      <c r="F390" s="10">
        <v>18</v>
      </c>
      <c r="G390" s="10" t="s">
        <v>109</v>
      </c>
      <c r="H390" s="250" t="s">
        <v>113</v>
      </c>
      <c r="I390" s="10" t="s">
        <v>116</v>
      </c>
      <c r="J390" s="10" t="s">
        <v>117</v>
      </c>
    </row>
    <row r="391" spans="1:10">
      <c r="A391" s="247">
        <v>390</v>
      </c>
      <c r="B391" s="10" t="s">
        <v>108</v>
      </c>
      <c r="C391" s="10">
        <v>5</v>
      </c>
      <c r="D391" s="10">
        <v>1</v>
      </c>
      <c r="E391" s="10">
        <v>132</v>
      </c>
      <c r="F391" s="10">
        <v>18</v>
      </c>
      <c r="G391" s="10" t="s">
        <v>109</v>
      </c>
      <c r="H391" s="250" t="s">
        <v>113</v>
      </c>
      <c r="I391" s="10" t="s">
        <v>116</v>
      </c>
      <c r="J391" s="10" t="s">
        <v>117</v>
      </c>
    </row>
    <row r="392" spans="1:10">
      <c r="A392" s="247">
        <v>391</v>
      </c>
      <c r="B392" s="10" t="s">
        <v>108</v>
      </c>
      <c r="C392" s="10">
        <v>5</v>
      </c>
      <c r="D392" s="10">
        <v>1</v>
      </c>
      <c r="E392" s="10">
        <v>133</v>
      </c>
      <c r="F392" s="10">
        <v>18</v>
      </c>
      <c r="G392" s="10" t="s">
        <v>109</v>
      </c>
      <c r="H392" s="250" t="s">
        <v>113</v>
      </c>
      <c r="I392" s="10" t="s">
        <v>116</v>
      </c>
      <c r="J392" s="10" t="s">
        <v>117</v>
      </c>
    </row>
    <row r="393" spans="1:10">
      <c r="A393" s="247">
        <v>392</v>
      </c>
      <c r="B393" s="10" t="s">
        <v>108</v>
      </c>
      <c r="C393" s="10">
        <v>5</v>
      </c>
      <c r="D393" s="10">
        <v>1</v>
      </c>
      <c r="E393" s="10">
        <v>134</v>
      </c>
      <c r="F393" s="10">
        <v>18</v>
      </c>
      <c r="G393" s="10" t="s">
        <v>109</v>
      </c>
      <c r="H393" s="250" t="s">
        <v>113</v>
      </c>
      <c r="I393" s="10" t="s">
        <v>116</v>
      </c>
      <c r="J393" s="10" t="s">
        <v>117</v>
      </c>
    </row>
    <row r="394" spans="1:10">
      <c r="A394" s="247">
        <v>393</v>
      </c>
      <c r="B394" s="10" t="s">
        <v>108</v>
      </c>
      <c r="C394" s="10">
        <v>5</v>
      </c>
      <c r="D394" s="10">
        <v>1</v>
      </c>
      <c r="E394" s="10">
        <v>135</v>
      </c>
      <c r="F394" s="10">
        <v>18</v>
      </c>
      <c r="G394" s="10" t="s">
        <v>109</v>
      </c>
      <c r="H394" s="250" t="s">
        <v>113</v>
      </c>
      <c r="I394" s="10" t="s">
        <v>116</v>
      </c>
      <c r="J394" s="10" t="s">
        <v>117</v>
      </c>
    </row>
    <row r="395" spans="1:10">
      <c r="A395" s="247">
        <v>394</v>
      </c>
      <c r="B395" s="10" t="s">
        <v>108</v>
      </c>
      <c r="C395" s="10">
        <v>5</v>
      </c>
      <c r="D395" s="10">
        <v>1</v>
      </c>
      <c r="E395" s="10">
        <v>136</v>
      </c>
      <c r="F395" s="10">
        <v>18</v>
      </c>
      <c r="G395" s="10" t="s">
        <v>109</v>
      </c>
      <c r="H395" s="250" t="s">
        <v>113</v>
      </c>
      <c r="I395" s="10" t="s">
        <v>116</v>
      </c>
      <c r="J395" s="10" t="s">
        <v>117</v>
      </c>
    </row>
    <row r="396" spans="1:10">
      <c r="A396" s="247">
        <v>395</v>
      </c>
      <c r="B396" s="10" t="s">
        <v>108</v>
      </c>
      <c r="C396" s="10">
        <v>5</v>
      </c>
      <c r="D396" s="10">
        <v>2</v>
      </c>
      <c r="E396" s="10">
        <v>201</v>
      </c>
      <c r="F396" s="10">
        <v>18</v>
      </c>
      <c r="G396" s="10" t="s">
        <v>109</v>
      </c>
      <c r="H396" s="250" t="s">
        <v>115</v>
      </c>
      <c r="I396" s="10" t="s">
        <v>116</v>
      </c>
      <c r="J396" s="10" t="s">
        <v>117</v>
      </c>
    </row>
    <row r="397" spans="1:10">
      <c r="A397" s="247">
        <v>396</v>
      </c>
      <c r="B397" s="10" t="s">
        <v>108</v>
      </c>
      <c r="C397" s="10">
        <v>5</v>
      </c>
      <c r="D397" s="10">
        <v>2</v>
      </c>
      <c r="E397" s="10">
        <v>202</v>
      </c>
      <c r="F397" s="10">
        <v>18</v>
      </c>
      <c r="G397" s="10" t="s">
        <v>109</v>
      </c>
      <c r="H397" s="250" t="s">
        <v>115</v>
      </c>
      <c r="I397" s="10" t="s">
        <v>116</v>
      </c>
      <c r="J397" s="10" t="s">
        <v>117</v>
      </c>
    </row>
    <row r="398" spans="1:10">
      <c r="A398" s="247">
        <v>397</v>
      </c>
      <c r="B398" s="10" t="s">
        <v>108</v>
      </c>
      <c r="C398" s="10">
        <v>5</v>
      </c>
      <c r="D398" s="10">
        <v>2</v>
      </c>
      <c r="E398" s="10">
        <v>203</v>
      </c>
      <c r="F398" s="10">
        <v>18</v>
      </c>
      <c r="G398" s="10" t="s">
        <v>109</v>
      </c>
      <c r="H398" s="250" t="s">
        <v>115</v>
      </c>
      <c r="I398" s="10" t="s">
        <v>116</v>
      </c>
      <c r="J398" s="10" t="s">
        <v>117</v>
      </c>
    </row>
    <row r="399" spans="1:10">
      <c r="A399" s="247">
        <v>398</v>
      </c>
      <c r="B399" s="10" t="s">
        <v>108</v>
      </c>
      <c r="C399" s="10">
        <v>5</v>
      </c>
      <c r="D399" s="10">
        <v>2</v>
      </c>
      <c r="E399" s="10">
        <v>204</v>
      </c>
      <c r="F399" s="10">
        <v>18</v>
      </c>
      <c r="G399" s="10" t="s">
        <v>109</v>
      </c>
      <c r="H399" s="250" t="s">
        <v>115</v>
      </c>
      <c r="I399" s="10" t="s">
        <v>116</v>
      </c>
      <c r="J399" s="10" t="s">
        <v>117</v>
      </c>
    </row>
    <row r="400" spans="1:10">
      <c r="A400" s="247">
        <v>399</v>
      </c>
      <c r="B400" s="10" t="s">
        <v>108</v>
      </c>
      <c r="C400" s="10">
        <v>5</v>
      </c>
      <c r="D400" s="10">
        <v>2</v>
      </c>
      <c r="E400" s="10">
        <v>205</v>
      </c>
      <c r="F400" s="10">
        <v>18</v>
      </c>
      <c r="G400" s="10" t="s">
        <v>109</v>
      </c>
      <c r="H400" s="250" t="s">
        <v>115</v>
      </c>
      <c r="I400" s="10" t="s">
        <v>116</v>
      </c>
      <c r="J400" s="10" t="s">
        <v>117</v>
      </c>
    </row>
    <row r="401" spans="1:10">
      <c r="A401" s="247">
        <v>400</v>
      </c>
      <c r="B401" s="10" t="s">
        <v>108</v>
      </c>
      <c r="C401" s="10">
        <v>5</v>
      </c>
      <c r="D401" s="10">
        <v>2</v>
      </c>
      <c r="E401" s="10">
        <v>206</v>
      </c>
      <c r="F401" s="10">
        <v>18</v>
      </c>
      <c r="G401" s="10" t="s">
        <v>109</v>
      </c>
      <c r="H401" s="250" t="s">
        <v>115</v>
      </c>
      <c r="I401" s="10" t="s">
        <v>116</v>
      </c>
      <c r="J401" s="10" t="s">
        <v>117</v>
      </c>
    </row>
    <row r="402" spans="1:10">
      <c r="A402" s="247">
        <v>401</v>
      </c>
      <c r="B402" s="10" t="s">
        <v>108</v>
      </c>
      <c r="C402" s="10">
        <v>5</v>
      </c>
      <c r="D402" s="10">
        <v>2</v>
      </c>
      <c r="E402" s="10">
        <v>207</v>
      </c>
      <c r="F402" s="10">
        <v>18</v>
      </c>
      <c r="G402" s="10" t="s">
        <v>109</v>
      </c>
      <c r="H402" s="250" t="s">
        <v>115</v>
      </c>
      <c r="I402" s="10" t="s">
        <v>116</v>
      </c>
      <c r="J402" s="10" t="s">
        <v>117</v>
      </c>
    </row>
    <row r="403" spans="1:10">
      <c r="A403" s="247">
        <v>402</v>
      </c>
      <c r="B403" s="10" t="s">
        <v>108</v>
      </c>
      <c r="C403" s="10">
        <v>5</v>
      </c>
      <c r="D403" s="10">
        <v>2</v>
      </c>
      <c r="E403" s="10">
        <v>208</v>
      </c>
      <c r="F403" s="10">
        <v>18</v>
      </c>
      <c r="G403" s="10" t="s">
        <v>109</v>
      </c>
      <c r="H403" s="250" t="s">
        <v>114</v>
      </c>
      <c r="I403" s="10" t="s">
        <v>116</v>
      </c>
      <c r="J403" s="10" t="s">
        <v>117</v>
      </c>
    </row>
    <row r="404" spans="1:10">
      <c r="A404" s="247">
        <v>403</v>
      </c>
      <c r="B404" s="10" t="s">
        <v>108</v>
      </c>
      <c r="C404" s="10">
        <v>5</v>
      </c>
      <c r="D404" s="10">
        <v>2</v>
      </c>
      <c r="E404" s="10">
        <v>209</v>
      </c>
      <c r="F404" s="10">
        <v>18</v>
      </c>
      <c r="G404" s="10" t="s">
        <v>109</v>
      </c>
      <c r="H404" s="250" t="s">
        <v>113</v>
      </c>
      <c r="I404" s="10" t="s">
        <v>116</v>
      </c>
      <c r="J404" s="10" t="s">
        <v>117</v>
      </c>
    </row>
    <row r="405" spans="1:10">
      <c r="A405" s="247">
        <v>404</v>
      </c>
      <c r="B405" s="10" t="s">
        <v>108</v>
      </c>
      <c r="C405" s="10">
        <v>5</v>
      </c>
      <c r="D405" s="10">
        <v>2</v>
      </c>
      <c r="E405" s="10">
        <v>210</v>
      </c>
      <c r="F405" s="10">
        <v>18</v>
      </c>
      <c r="G405" s="10" t="s">
        <v>109</v>
      </c>
      <c r="H405" s="250" t="s">
        <v>114</v>
      </c>
      <c r="I405" s="10" t="s">
        <v>116</v>
      </c>
      <c r="J405" s="10" t="s">
        <v>117</v>
      </c>
    </row>
    <row r="406" spans="1:10">
      <c r="A406" s="247">
        <v>405</v>
      </c>
      <c r="B406" s="10" t="s">
        <v>108</v>
      </c>
      <c r="C406" s="10">
        <v>5</v>
      </c>
      <c r="D406" s="10">
        <v>2</v>
      </c>
      <c r="E406" s="10">
        <v>211</v>
      </c>
      <c r="F406" s="10">
        <v>18</v>
      </c>
      <c r="G406" s="10" t="s">
        <v>109</v>
      </c>
      <c r="H406" s="250" t="s">
        <v>113</v>
      </c>
      <c r="I406" s="10" t="s">
        <v>116</v>
      </c>
      <c r="J406" s="10" t="s">
        <v>117</v>
      </c>
    </row>
    <row r="407" spans="1:10">
      <c r="A407" s="247">
        <v>406</v>
      </c>
      <c r="B407" s="10" t="s">
        <v>108</v>
      </c>
      <c r="C407" s="10">
        <v>5</v>
      </c>
      <c r="D407" s="10">
        <v>2</v>
      </c>
      <c r="E407" s="10">
        <v>212</v>
      </c>
      <c r="F407" s="10">
        <v>18</v>
      </c>
      <c r="G407" s="10" t="s">
        <v>109</v>
      </c>
      <c r="H407" s="250" t="s">
        <v>114</v>
      </c>
      <c r="I407" s="10" t="s">
        <v>116</v>
      </c>
      <c r="J407" s="10" t="s">
        <v>117</v>
      </c>
    </row>
    <row r="408" spans="1:10">
      <c r="A408" s="247">
        <v>407</v>
      </c>
      <c r="B408" s="10" t="s">
        <v>108</v>
      </c>
      <c r="C408" s="10">
        <v>5</v>
      </c>
      <c r="D408" s="10">
        <v>2</v>
      </c>
      <c r="E408" s="10">
        <v>213</v>
      </c>
      <c r="F408" s="10">
        <v>18</v>
      </c>
      <c r="G408" s="10" t="s">
        <v>109</v>
      </c>
      <c r="H408" s="250" t="s">
        <v>113</v>
      </c>
      <c r="I408" s="10" t="s">
        <v>116</v>
      </c>
      <c r="J408" s="10" t="s">
        <v>117</v>
      </c>
    </row>
    <row r="409" spans="1:10">
      <c r="A409" s="247">
        <v>408</v>
      </c>
      <c r="B409" s="10" t="s">
        <v>108</v>
      </c>
      <c r="C409" s="10">
        <v>5</v>
      </c>
      <c r="D409" s="10">
        <v>2</v>
      </c>
      <c r="E409" s="10">
        <v>214</v>
      </c>
      <c r="F409" s="10">
        <v>18</v>
      </c>
      <c r="G409" s="10" t="s">
        <v>109</v>
      </c>
      <c r="H409" s="250" t="s">
        <v>114</v>
      </c>
      <c r="I409" s="10" t="s">
        <v>116</v>
      </c>
      <c r="J409" s="10" t="s">
        <v>117</v>
      </c>
    </row>
    <row r="410" spans="1:10">
      <c r="A410" s="247">
        <v>409</v>
      </c>
      <c r="B410" s="10" t="s">
        <v>108</v>
      </c>
      <c r="C410" s="10">
        <v>5</v>
      </c>
      <c r="D410" s="10">
        <v>2</v>
      </c>
      <c r="E410" s="10">
        <v>215</v>
      </c>
      <c r="F410" s="10">
        <v>18</v>
      </c>
      <c r="G410" s="10" t="s">
        <v>109</v>
      </c>
      <c r="H410" s="250" t="s">
        <v>113</v>
      </c>
      <c r="I410" s="10" t="s">
        <v>116</v>
      </c>
      <c r="J410" s="10" t="s">
        <v>117</v>
      </c>
    </row>
    <row r="411" spans="1:10">
      <c r="A411" s="247">
        <v>410</v>
      </c>
      <c r="B411" s="10" t="s">
        <v>108</v>
      </c>
      <c r="C411" s="10">
        <v>5</v>
      </c>
      <c r="D411" s="10">
        <v>2</v>
      </c>
      <c r="E411" s="10">
        <v>216</v>
      </c>
      <c r="F411" s="10">
        <v>18</v>
      </c>
      <c r="G411" s="10" t="s">
        <v>109</v>
      </c>
      <c r="H411" s="250" t="s">
        <v>114</v>
      </c>
      <c r="I411" s="10" t="s">
        <v>116</v>
      </c>
      <c r="J411" s="10" t="s">
        <v>117</v>
      </c>
    </row>
    <row r="412" spans="1:10">
      <c r="A412" s="247">
        <v>411</v>
      </c>
      <c r="B412" s="10" t="s">
        <v>108</v>
      </c>
      <c r="C412" s="10">
        <v>5</v>
      </c>
      <c r="D412" s="10">
        <v>2</v>
      </c>
      <c r="E412" s="10">
        <v>217</v>
      </c>
      <c r="F412" s="10">
        <v>18</v>
      </c>
      <c r="G412" s="10" t="s">
        <v>109</v>
      </c>
      <c r="H412" s="250" t="s">
        <v>113</v>
      </c>
      <c r="I412" s="10" t="s">
        <v>116</v>
      </c>
      <c r="J412" s="10" t="s">
        <v>117</v>
      </c>
    </row>
    <row r="413" spans="1:10">
      <c r="A413" s="247">
        <v>412</v>
      </c>
      <c r="B413" s="10" t="s">
        <v>108</v>
      </c>
      <c r="C413" s="10">
        <v>5</v>
      </c>
      <c r="D413" s="10">
        <v>2</v>
      </c>
      <c r="E413" s="10">
        <v>218</v>
      </c>
      <c r="F413" s="10">
        <v>18</v>
      </c>
      <c r="G413" s="10" t="s">
        <v>109</v>
      </c>
      <c r="H413" s="250" t="s">
        <v>114</v>
      </c>
      <c r="I413" s="10" t="s">
        <v>116</v>
      </c>
      <c r="J413" s="10" t="s">
        <v>117</v>
      </c>
    </row>
    <row r="414" spans="1:10">
      <c r="A414" s="247">
        <v>413</v>
      </c>
      <c r="B414" s="10" t="s">
        <v>108</v>
      </c>
      <c r="C414" s="10">
        <v>5</v>
      </c>
      <c r="D414" s="10">
        <v>2</v>
      </c>
      <c r="E414" s="10">
        <v>219</v>
      </c>
      <c r="F414" s="10">
        <v>18</v>
      </c>
      <c r="G414" s="10" t="s">
        <v>109</v>
      </c>
      <c r="H414" s="250" t="s">
        <v>113</v>
      </c>
      <c r="I414" s="10" t="s">
        <v>116</v>
      </c>
      <c r="J414" s="10" t="s">
        <v>117</v>
      </c>
    </row>
    <row r="415" spans="1:10">
      <c r="A415" s="247">
        <v>414</v>
      </c>
      <c r="B415" s="10" t="s">
        <v>108</v>
      </c>
      <c r="C415" s="10">
        <v>5</v>
      </c>
      <c r="D415" s="10">
        <v>2</v>
      </c>
      <c r="E415" s="10">
        <v>220</v>
      </c>
      <c r="F415" s="10">
        <v>18</v>
      </c>
      <c r="G415" s="10" t="s">
        <v>109</v>
      </c>
      <c r="H415" s="250" t="s">
        <v>114</v>
      </c>
      <c r="I415" s="10" t="s">
        <v>116</v>
      </c>
      <c r="J415" s="10" t="s">
        <v>117</v>
      </c>
    </row>
    <row r="416" spans="1:10">
      <c r="A416" s="247">
        <v>415</v>
      </c>
      <c r="B416" s="10" t="s">
        <v>108</v>
      </c>
      <c r="C416" s="10">
        <v>5</v>
      </c>
      <c r="D416" s="10">
        <v>2</v>
      </c>
      <c r="E416" s="10">
        <v>221</v>
      </c>
      <c r="F416" s="10">
        <v>18</v>
      </c>
      <c r="G416" s="10" t="s">
        <v>109</v>
      </c>
      <c r="H416" s="250" t="s">
        <v>113</v>
      </c>
      <c r="I416" s="10" t="s">
        <v>116</v>
      </c>
      <c r="J416" s="10" t="s">
        <v>117</v>
      </c>
    </row>
    <row r="417" spans="1:10">
      <c r="A417" s="247">
        <v>416</v>
      </c>
      <c r="B417" s="10" t="s">
        <v>108</v>
      </c>
      <c r="C417" s="10">
        <v>5</v>
      </c>
      <c r="D417" s="10">
        <v>2</v>
      </c>
      <c r="E417" s="10">
        <v>222</v>
      </c>
      <c r="F417" s="10">
        <v>18</v>
      </c>
      <c r="G417" s="10" t="s">
        <v>109</v>
      </c>
      <c r="H417" s="250" t="s">
        <v>114</v>
      </c>
      <c r="I417" s="10" t="s">
        <v>116</v>
      </c>
      <c r="J417" s="10" t="s">
        <v>117</v>
      </c>
    </row>
    <row r="418" spans="1:10">
      <c r="A418" s="247">
        <v>417</v>
      </c>
      <c r="B418" s="10" t="s">
        <v>108</v>
      </c>
      <c r="C418" s="10">
        <v>5</v>
      </c>
      <c r="D418" s="10">
        <v>2</v>
      </c>
      <c r="E418" s="10">
        <v>223</v>
      </c>
      <c r="F418" s="10">
        <v>18</v>
      </c>
      <c r="G418" s="10" t="s">
        <v>109</v>
      </c>
      <c r="H418" s="250" t="s">
        <v>113</v>
      </c>
      <c r="I418" s="10" t="s">
        <v>116</v>
      </c>
      <c r="J418" s="10" t="s">
        <v>117</v>
      </c>
    </row>
    <row r="419" spans="1:10">
      <c r="A419" s="247">
        <v>418</v>
      </c>
      <c r="B419" s="10" t="s">
        <v>108</v>
      </c>
      <c r="C419" s="10">
        <v>5</v>
      </c>
      <c r="D419" s="10">
        <v>2</v>
      </c>
      <c r="E419" s="10">
        <v>224</v>
      </c>
      <c r="F419" s="10">
        <v>18</v>
      </c>
      <c r="G419" s="10" t="s">
        <v>109</v>
      </c>
      <c r="H419" s="250" t="s">
        <v>114</v>
      </c>
      <c r="I419" s="10" t="s">
        <v>116</v>
      </c>
      <c r="J419" s="10" t="s">
        <v>117</v>
      </c>
    </row>
    <row r="420" spans="1:10">
      <c r="A420" s="247">
        <v>419</v>
      </c>
      <c r="B420" s="10" t="s">
        <v>108</v>
      </c>
      <c r="C420" s="10">
        <v>5</v>
      </c>
      <c r="D420" s="10">
        <v>2</v>
      </c>
      <c r="E420" s="10">
        <v>225</v>
      </c>
      <c r="F420" s="10">
        <v>18</v>
      </c>
      <c r="G420" s="10" t="s">
        <v>109</v>
      </c>
      <c r="H420" s="250" t="s">
        <v>113</v>
      </c>
      <c r="I420" s="10" t="s">
        <v>116</v>
      </c>
      <c r="J420" s="10" t="s">
        <v>117</v>
      </c>
    </row>
    <row r="421" spans="1:10">
      <c r="A421" s="247">
        <v>420</v>
      </c>
      <c r="B421" s="10" t="s">
        <v>108</v>
      </c>
      <c r="C421" s="10">
        <v>5</v>
      </c>
      <c r="D421" s="10">
        <v>2</v>
      </c>
      <c r="E421" s="10">
        <v>226</v>
      </c>
      <c r="F421" s="10">
        <v>18</v>
      </c>
      <c r="G421" s="10" t="s">
        <v>109</v>
      </c>
      <c r="H421" s="250" t="s">
        <v>114</v>
      </c>
      <c r="I421" s="10" t="s">
        <v>116</v>
      </c>
      <c r="J421" s="10" t="s">
        <v>117</v>
      </c>
    </row>
    <row r="422" spans="1:10">
      <c r="A422" s="247">
        <v>421</v>
      </c>
      <c r="B422" s="10" t="s">
        <v>108</v>
      </c>
      <c r="C422" s="10">
        <v>5</v>
      </c>
      <c r="D422" s="10">
        <v>2</v>
      </c>
      <c r="E422" s="10">
        <v>227</v>
      </c>
      <c r="F422" s="10">
        <v>18</v>
      </c>
      <c r="G422" s="10" t="s">
        <v>109</v>
      </c>
      <c r="H422" s="250" t="s">
        <v>113</v>
      </c>
      <c r="I422" s="10" t="s">
        <v>116</v>
      </c>
      <c r="J422" s="10" t="s">
        <v>117</v>
      </c>
    </row>
    <row r="423" spans="1:10">
      <c r="A423" s="247">
        <v>422</v>
      </c>
      <c r="B423" s="10" t="s">
        <v>108</v>
      </c>
      <c r="C423" s="10">
        <v>5</v>
      </c>
      <c r="D423" s="10">
        <v>2</v>
      </c>
      <c r="E423" s="10">
        <v>228</v>
      </c>
      <c r="F423" s="10">
        <v>18</v>
      </c>
      <c r="G423" s="10" t="s">
        <v>109</v>
      </c>
      <c r="H423" s="250" t="s">
        <v>114</v>
      </c>
      <c r="I423" s="10" t="s">
        <v>116</v>
      </c>
      <c r="J423" s="10" t="s">
        <v>117</v>
      </c>
    </row>
    <row r="424" spans="1:10">
      <c r="A424" s="247">
        <v>423</v>
      </c>
      <c r="B424" s="10" t="s">
        <v>108</v>
      </c>
      <c r="C424" s="10">
        <v>5</v>
      </c>
      <c r="D424" s="10">
        <v>2</v>
      </c>
      <c r="E424" s="10">
        <v>229</v>
      </c>
      <c r="F424" s="10">
        <v>18</v>
      </c>
      <c r="G424" s="10" t="s">
        <v>109</v>
      </c>
      <c r="H424" s="250" t="s">
        <v>113</v>
      </c>
      <c r="I424" s="10" t="s">
        <v>116</v>
      </c>
      <c r="J424" s="10" t="s">
        <v>117</v>
      </c>
    </row>
    <row r="425" spans="1:10">
      <c r="A425" s="247">
        <v>424</v>
      </c>
      <c r="B425" s="10" t="s">
        <v>108</v>
      </c>
      <c r="C425" s="10">
        <v>5</v>
      </c>
      <c r="D425" s="10">
        <v>2</v>
      </c>
      <c r="E425" s="10">
        <v>230</v>
      </c>
      <c r="F425" s="10">
        <v>18</v>
      </c>
      <c r="G425" s="10" t="s">
        <v>109</v>
      </c>
      <c r="H425" s="250" t="s">
        <v>113</v>
      </c>
      <c r="I425" s="10" t="s">
        <v>116</v>
      </c>
      <c r="J425" s="10" t="s">
        <v>117</v>
      </c>
    </row>
    <row r="426" spans="1:10">
      <c r="A426" s="247">
        <v>425</v>
      </c>
      <c r="B426" s="10" t="s">
        <v>108</v>
      </c>
      <c r="C426" s="10">
        <v>5</v>
      </c>
      <c r="D426" s="10">
        <v>2</v>
      </c>
      <c r="E426" s="10">
        <v>231</v>
      </c>
      <c r="F426" s="10">
        <v>18</v>
      </c>
      <c r="G426" s="10" t="s">
        <v>109</v>
      </c>
      <c r="H426" s="250" t="s">
        <v>113</v>
      </c>
      <c r="I426" s="10" t="s">
        <v>116</v>
      </c>
      <c r="J426" s="10" t="s">
        <v>117</v>
      </c>
    </row>
    <row r="427" spans="1:10">
      <c r="A427" s="247">
        <v>426</v>
      </c>
      <c r="B427" s="10" t="s">
        <v>108</v>
      </c>
      <c r="C427" s="10">
        <v>5</v>
      </c>
      <c r="D427" s="10">
        <v>2</v>
      </c>
      <c r="E427" s="10">
        <v>232</v>
      </c>
      <c r="F427" s="10">
        <v>18</v>
      </c>
      <c r="G427" s="10" t="s">
        <v>109</v>
      </c>
      <c r="H427" s="250" t="s">
        <v>113</v>
      </c>
      <c r="I427" s="10" t="s">
        <v>116</v>
      </c>
      <c r="J427" s="10" t="s">
        <v>117</v>
      </c>
    </row>
    <row r="428" spans="1:10">
      <c r="A428" s="247">
        <v>427</v>
      </c>
      <c r="B428" s="10" t="s">
        <v>108</v>
      </c>
      <c r="C428" s="10">
        <v>5</v>
      </c>
      <c r="D428" s="10">
        <v>2</v>
      </c>
      <c r="E428" s="10">
        <v>233</v>
      </c>
      <c r="F428" s="10">
        <v>18</v>
      </c>
      <c r="G428" s="10" t="s">
        <v>109</v>
      </c>
      <c r="H428" s="250" t="s">
        <v>113</v>
      </c>
      <c r="I428" s="10" t="s">
        <v>116</v>
      </c>
      <c r="J428" s="10" t="s">
        <v>117</v>
      </c>
    </row>
    <row r="429" spans="1:10">
      <c r="A429" s="247">
        <v>428</v>
      </c>
      <c r="B429" s="10" t="s">
        <v>108</v>
      </c>
      <c r="C429" s="10">
        <v>5</v>
      </c>
      <c r="D429" s="10">
        <v>2</v>
      </c>
      <c r="E429" s="10">
        <v>234</v>
      </c>
      <c r="F429" s="10">
        <v>18</v>
      </c>
      <c r="G429" s="10" t="s">
        <v>109</v>
      </c>
      <c r="H429" s="250" t="s">
        <v>113</v>
      </c>
      <c r="I429" s="10" t="s">
        <v>116</v>
      </c>
      <c r="J429" s="10" t="s">
        <v>117</v>
      </c>
    </row>
    <row r="430" spans="1:10">
      <c r="A430" s="247">
        <v>429</v>
      </c>
      <c r="B430" s="10" t="s">
        <v>108</v>
      </c>
      <c r="C430" s="10">
        <v>5</v>
      </c>
      <c r="D430" s="10">
        <v>2</v>
      </c>
      <c r="E430" s="10">
        <v>235</v>
      </c>
      <c r="F430" s="10">
        <v>18</v>
      </c>
      <c r="G430" s="10" t="s">
        <v>109</v>
      </c>
      <c r="H430" s="250" t="s">
        <v>113</v>
      </c>
      <c r="I430" s="10" t="s">
        <v>116</v>
      </c>
      <c r="J430" s="10" t="s">
        <v>117</v>
      </c>
    </row>
    <row r="431" spans="1:10">
      <c r="A431" s="247">
        <v>430</v>
      </c>
      <c r="B431" s="10" t="s">
        <v>108</v>
      </c>
      <c r="C431" s="10">
        <v>5</v>
      </c>
      <c r="D431" s="10">
        <v>2</v>
      </c>
      <c r="E431" s="10">
        <v>236</v>
      </c>
      <c r="F431" s="10">
        <v>18</v>
      </c>
      <c r="G431" s="10" t="s">
        <v>109</v>
      </c>
      <c r="H431" s="250" t="s">
        <v>113</v>
      </c>
      <c r="I431" s="10" t="s">
        <v>116</v>
      </c>
      <c r="J431" s="10" t="s">
        <v>117</v>
      </c>
    </row>
    <row r="432" spans="1:10">
      <c r="A432" s="247">
        <v>431</v>
      </c>
      <c r="B432" s="10" t="s">
        <v>108</v>
      </c>
      <c r="C432" s="10">
        <v>5</v>
      </c>
      <c r="D432" s="10">
        <v>2</v>
      </c>
      <c r="E432" s="10">
        <v>237</v>
      </c>
      <c r="F432" s="10">
        <v>18</v>
      </c>
      <c r="G432" s="10" t="s">
        <v>109</v>
      </c>
      <c r="H432" s="250" t="s">
        <v>113</v>
      </c>
      <c r="I432" s="10" t="s">
        <v>116</v>
      </c>
      <c r="J432" s="10" t="s">
        <v>117</v>
      </c>
    </row>
    <row r="433" spans="1:10">
      <c r="A433" s="247">
        <v>432</v>
      </c>
      <c r="B433" s="10" t="s">
        <v>108</v>
      </c>
      <c r="C433" s="10">
        <v>5</v>
      </c>
      <c r="D433" s="10">
        <v>3</v>
      </c>
      <c r="E433" s="10">
        <v>301</v>
      </c>
      <c r="F433" s="10">
        <v>18</v>
      </c>
      <c r="G433" s="10" t="s">
        <v>109</v>
      </c>
      <c r="H433" s="250" t="s">
        <v>115</v>
      </c>
      <c r="I433" s="10" t="s">
        <v>116</v>
      </c>
      <c r="J433" s="10" t="s">
        <v>117</v>
      </c>
    </row>
    <row r="434" spans="1:10">
      <c r="A434" s="247">
        <v>433</v>
      </c>
      <c r="B434" s="10" t="s">
        <v>108</v>
      </c>
      <c r="C434" s="10">
        <v>5</v>
      </c>
      <c r="D434" s="10">
        <v>3</v>
      </c>
      <c r="E434" s="10">
        <v>302</v>
      </c>
      <c r="F434" s="10">
        <v>18</v>
      </c>
      <c r="G434" s="10" t="s">
        <v>109</v>
      </c>
      <c r="H434" s="250" t="s">
        <v>115</v>
      </c>
      <c r="I434" s="10" t="s">
        <v>116</v>
      </c>
      <c r="J434" s="10" t="s">
        <v>117</v>
      </c>
    </row>
    <row r="435" spans="1:10">
      <c r="A435" s="247">
        <v>434</v>
      </c>
      <c r="B435" s="10" t="s">
        <v>108</v>
      </c>
      <c r="C435" s="10">
        <v>5</v>
      </c>
      <c r="D435" s="10">
        <v>3</v>
      </c>
      <c r="E435" s="10">
        <v>303</v>
      </c>
      <c r="F435" s="10">
        <v>18</v>
      </c>
      <c r="G435" s="10" t="s">
        <v>109</v>
      </c>
      <c r="H435" s="250" t="s">
        <v>115</v>
      </c>
      <c r="I435" s="10" t="s">
        <v>116</v>
      </c>
      <c r="J435" s="10" t="s">
        <v>117</v>
      </c>
    </row>
    <row r="436" spans="1:10">
      <c r="A436" s="247">
        <v>435</v>
      </c>
      <c r="B436" s="10" t="s">
        <v>108</v>
      </c>
      <c r="C436" s="10">
        <v>5</v>
      </c>
      <c r="D436" s="10">
        <v>3</v>
      </c>
      <c r="E436" s="10">
        <v>304</v>
      </c>
      <c r="F436" s="10">
        <v>18</v>
      </c>
      <c r="G436" s="10" t="s">
        <v>109</v>
      </c>
      <c r="H436" s="250" t="s">
        <v>115</v>
      </c>
      <c r="I436" s="10" t="s">
        <v>116</v>
      </c>
      <c r="J436" s="10" t="s">
        <v>117</v>
      </c>
    </row>
    <row r="437" spans="1:10">
      <c r="A437" s="247">
        <v>436</v>
      </c>
      <c r="B437" s="10" t="s">
        <v>108</v>
      </c>
      <c r="C437" s="10">
        <v>5</v>
      </c>
      <c r="D437" s="10">
        <v>3</v>
      </c>
      <c r="E437" s="10">
        <v>305</v>
      </c>
      <c r="F437" s="10">
        <v>18</v>
      </c>
      <c r="G437" s="10" t="s">
        <v>109</v>
      </c>
      <c r="H437" s="250" t="s">
        <v>115</v>
      </c>
      <c r="I437" s="10" t="s">
        <v>116</v>
      </c>
      <c r="J437" s="10" t="s">
        <v>117</v>
      </c>
    </row>
    <row r="438" spans="1:10">
      <c r="A438" s="247">
        <v>437</v>
      </c>
      <c r="B438" s="10" t="s">
        <v>108</v>
      </c>
      <c r="C438" s="10">
        <v>5</v>
      </c>
      <c r="D438" s="10">
        <v>3</v>
      </c>
      <c r="E438" s="10">
        <v>306</v>
      </c>
      <c r="F438" s="10">
        <v>18</v>
      </c>
      <c r="G438" s="10" t="s">
        <v>109</v>
      </c>
      <c r="H438" s="250" t="s">
        <v>115</v>
      </c>
      <c r="I438" s="10" t="s">
        <v>116</v>
      </c>
      <c r="J438" s="10" t="s">
        <v>117</v>
      </c>
    </row>
    <row r="439" spans="1:10">
      <c r="A439" s="247">
        <v>438</v>
      </c>
      <c r="B439" s="10" t="s">
        <v>108</v>
      </c>
      <c r="C439" s="10">
        <v>5</v>
      </c>
      <c r="D439" s="10">
        <v>3</v>
      </c>
      <c r="E439" s="10">
        <v>307</v>
      </c>
      <c r="F439" s="10">
        <v>18</v>
      </c>
      <c r="G439" s="10" t="s">
        <v>109</v>
      </c>
      <c r="H439" s="250" t="s">
        <v>115</v>
      </c>
      <c r="I439" s="10" t="s">
        <v>116</v>
      </c>
      <c r="J439" s="10" t="s">
        <v>117</v>
      </c>
    </row>
    <row r="440" spans="1:10">
      <c r="A440" s="247">
        <v>439</v>
      </c>
      <c r="B440" s="10" t="s">
        <v>108</v>
      </c>
      <c r="C440" s="10">
        <v>5</v>
      </c>
      <c r="D440" s="10">
        <v>3</v>
      </c>
      <c r="E440" s="10">
        <v>308</v>
      </c>
      <c r="F440" s="10">
        <v>18</v>
      </c>
      <c r="G440" s="10" t="s">
        <v>109</v>
      </c>
      <c r="H440" s="250" t="s">
        <v>114</v>
      </c>
      <c r="I440" s="10" t="s">
        <v>116</v>
      </c>
      <c r="J440" s="10" t="s">
        <v>117</v>
      </c>
    </row>
    <row r="441" spans="1:10">
      <c r="A441" s="247">
        <v>440</v>
      </c>
      <c r="B441" s="10" t="s">
        <v>108</v>
      </c>
      <c r="C441" s="10">
        <v>5</v>
      </c>
      <c r="D441" s="10">
        <v>3</v>
      </c>
      <c r="E441" s="10">
        <v>309</v>
      </c>
      <c r="F441" s="10">
        <v>18</v>
      </c>
      <c r="G441" s="10" t="s">
        <v>109</v>
      </c>
      <c r="H441" s="250" t="s">
        <v>113</v>
      </c>
      <c r="I441" s="10" t="s">
        <v>116</v>
      </c>
      <c r="J441" s="10" t="s">
        <v>117</v>
      </c>
    </row>
    <row r="442" spans="1:10">
      <c r="A442" s="247">
        <v>441</v>
      </c>
      <c r="B442" s="10" t="s">
        <v>108</v>
      </c>
      <c r="C442" s="10">
        <v>5</v>
      </c>
      <c r="D442" s="10">
        <v>3</v>
      </c>
      <c r="E442" s="10">
        <v>310</v>
      </c>
      <c r="F442" s="10">
        <v>18</v>
      </c>
      <c r="G442" s="10" t="s">
        <v>109</v>
      </c>
      <c r="H442" s="250" t="s">
        <v>114</v>
      </c>
      <c r="I442" s="10" t="s">
        <v>116</v>
      </c>
      <c r="J442" s="10" t="s">
        <v>117</v>
      </c>
    </row>
    <row r="443" spans="1:10">
      <c r="A443" s="247">
        <v>442</v>
      </c>
      <c r="B443" s="10" t="s">
        <v>108</v>
      </c>
      <c r="C443" s="10">
        <v>5</v>
      </c>
      <c r="D443" s="10">
        <v>3</v>
      </c>
      <c r="E443" s="10">
        <v>311</v>
      </c>
      <c r="F443" s="10">
        <v>18</v>
      </c>
      <c r="G443" s="10" t="s">
        <v>109</v>
      </c>
      <c r="H443" s="250" t="s">
        <v>113</v>
      </c>
      <c r="I443" s="10" t="s">
        <v>116</v>
      </c>
      <c r="J443" s="10" t="s">
        <v>117</v>
      </c>
    </row>
    <row r="444" spans="1:10">
      <c r="A444" s="247">
        <v>443</v>
      </c>
      <c r="B444" s="10" t="s">
        <v>108</v>
      </c>
      <c r="C444" s="10">
        <v>5</v>
      </c>
      <c r="D444" s="10">
        <v>3</v>
      </c>
      <c r="E444" s="10">
        <v>312</v>
      </c>
      <c r="F444" s="10">
        <v>18</v>
      </c>
      <c r="G444" s="10" t="s">
        <v>109</v>
      </c>
      <c r="H444" s="250" t="s">
        <v>114</v>
      </c>
      <c r="I444" s="10" t="s">
        <v>116</v>
      </c>
      <c r="J444" s="10" t="s">
        <v>117</v>
      </c>
    </row>
    <row r="445" spans="1:10">
      <c r="A445" s="247">
        <v>444</v>
      </c>
      <c r="B445" s="10" t="s">
        <v>108</v>
      </c>
      <c r="C445" s="10">
        <v>5</v>
      </c>
      <c r="D445" s="10">
        <v>3</v>
      </c>
      <c r="E445" s="10">
        <v>313</v>
      </c>
      <c r="F445" s="10">
        <v>18</v>
      </c>
      <c r="G445" s="10" t="s">
        <v>109</v>
      </c>
      <c r="H445" s="250" t="s">
        <v>113</v>
      </c>
      <c r="I445" s="10" t="s">
        <v>116</v>
      </c>
      <c r="J445" s="10" t="s">
        <v>117</v>
      </c>
    </row>
    <row r="446" spans="1:10">
      <c r="A446" s="247">
        <v>445</v>
      </c>
      <c r="B446" s="10" t="s">
        <v>108</v>
      </c>
      <c r="C446" s="10">
        <v>5</v>
      </c>
      <c r="D446" s="10">
        <v>3</v>
      </c>
      <c r="E446" s="10">
        <v>314</v>
      </c>
      <c r="F446" s="10">
        <v>18</v>
      </c>
      <c r="G446" s="10" t="s">
        <v>109</v>
      </c>
      <c r="H446" s="250" t="s">
        <v>114</v>
      </c>
      <c r="I446" s="10" t="s">
        <v>116</v>
      </c>
      <c r="J446" s="10" t="s">
        <v>117</v>
      </c>
    </row>
    <row r="447" spans="1:10">
      <c r="A447" s="247">
        <v>446</v>
      </c>
      <c r="B447" s="10" t="s">
        <v>108</v>
      </c>
      <c r="C447" s="10">
        <v>5</v>
      </c>
      <c r="D447" s="10">
        <v>3</v>
      </c>
      <c r="E447" s="10">
        <v>315</v>
      </c>
      <c r="F447" s="10">
        <v>18</v>
      </c>
      <c r="G447" s="10" t="s">
        <v>109</v>
      </c>
      <c r="H447" s="250" t="s">
        <v>113</v>
      </c>
      <c r="I447" s="10" t="s">
        <v>116</v>
      </c>
      <c r="J447" s="10" t="s">
        <v>117</v>
      </c>
    </row>
    <row r="448" spans="1:10">
      <c r="A448" s="247">
        <v>447</v>
      </c>
      <c r="B448" s="10" t="s">
        <v>108</v>
      </c>
      <c r="C448" s="10">
        <v>5</v>
      </c>
      <c r="D448" s="10">
        <v>3</v>
      </c>
      <c r="E448" s="10">
        <v>316</v>
      </c>
      <c r="F448" s="10">
        <v>18</v>
      </c>
      <c r="G448" s="10" t="s">
        <v>109</v>
      </c>
      <c r="H448" s="250" t="s">
        <v>114</v>
      </c>
      <c r="I448" s="10" t="s">
        <v>116</v>
      </c>
      <c r="J448" s="10" t="s">
        <v>117</v>
      </c>
    </row>
    <row r="449" spans="1:10">
      <c r="A449" s="247">
        <v>448</v>
      </c>
      <c r="B449" s="10" t="s">
        <v>108</v>
      </c>
      <c r="C449" s="10">
        <v>5</v>
      </c>
      <c r="D449" s="10">
        <v>3</v>
      </c>
      <c r="E449" s="10">
        <v>317</v>
      </c>
      <c r="F449" s="10">
        <v>18</v>
      </c>
      <c r="G449" s="10" t="s">
        <v>109</v>
      </c>
      <c r="H449" s="250" t="s">
        <v>113</v>
      </c>
      <c r="I449" s="10" t="s">
        <v>116</v>
      </c>
      <c r="J449" s="10" t="s">
        <v>117</v>
      </c>
    </row>
    <row r="450" spans="1:10">
      <c r="A450" s="247">
        <v>449</v>
      </c>
      <c r="B450" s="10" t="s">
        <v>108</v>
      </c>
      <c r="C450" s="10">
        <v>5</v>
      </c>
      <c r="D450" s="10">
        <v>3</v>
      </c>
      <c r="E450" s="10">
        <v>318</v>
      </c>
      <c r="F450" s="10">
        <v>18</v>
      </c>
      <c r="G450" s="10" t="s">
        <v>109</v>
      </c>
      <c r="H450" s="250" t="s">
        <v>114</v>
      </c>
      <c r="I450" s="10" t="s">
        <v>116</v>
      </c>
      <c r="J450" s="10" t="s">
        <v>117</v>
      </c>
    </row>
    <row r="451" spans="1:10">
      <c r="A451" s="247">
        <v>450</v>
      </c>
      <c r="B451" s="10" t="s">
        <v>108</v>
      </c>
      <c r="C451" s="10">
        <v>5</v>
      </c>
      <c r="D451" s="10">
        <v>3</v>
      </c>
      <c r="E451" s="10">
        <v>319</v>
      </c>
      <c r="F451" s="10">
        <v>18</v>
      </c>
      <c r="G451" s="10" t="s">
        <v>109</v>
      </c>
      <c r="H451" s="250" t="s">
        <v>113</v>
      </c>
      <c r="I451" s="10" t="s">
        <v>116</v>
      </c>
      <c r="J451" s="10" t="s">
        <v>117</v>
      </c>
    </row>
    <row r="452" spans="1:10">
      <c r="A452" s="247">
        <v>451</v>
      </c>
      <c r="B452" s="10" t="s">
        <v>108</v>
      </c>
      <c r="C452" s="10">
        <v>5</v>
      </c>
      <c r="D452" s="10">
        <v>3</v>
      </c>
      <c r="E452" s="10">
        <v>320</v>
      </c>
      <c r="F452" s="10">
        <v>18</v>
      </c>
      <c r="G452" s="10" t="s">
        <v>109</v>
      </c>
      <c r="H452" s="250" t="s">
        <v>114</v>
      </c>
      <c r="I452" s="10" t="s">
        <v>116</v>
      </c>
      <c r="J452" s="10" t="s">
        <v>117</v>
      </c>
    </row>
    <row r="453" spans="1:10">
      <c r="A453" s="247">
        <v>452</v>
      </c>
      <c r="B453" s="10" t="s">
        <v>108</v>
      </c>
      <c r="C453" s="10">
        <v>5</v>
      </c>
      <c r="D453" s="10">
        <v>3</v>
      </c>
      <c r="E453" s="10">
        <v>321</v>
      </c>
      <c r="F453" s="10">
        <v>18</v>
      </c>
      <c r="G453" s="10" t="s">
        <v>109</v>
      </c>
      <c r="H453" s="250" t="s">
        <v>113</v>
      </c>
      <c r="I453" s="10" t="s">
        <v>116</v>
      </c>
      <c r="J453" s="10" t="s">
        <v>117</v>
      </c>
    </row>
    <row r="454" spans="1:10">
      <c r="A454" s="247">
        <v>453</v>
      </c>
      <c r="B454" s="10" t="s">
        <v>108</v>
      </c>
      <c r="C454" s="10">
        <v>5</v>
      </c>
      <c r="D454" s="10">
        <v>3</v>
      </c>
      <c r="E454" s="10">
        <v>322</v>
      </c>
      <c r="F454" s="10">
        <v>18</v>
      </c>
      <c r="G454" s="10" t="s">
        <v>109</v>
      </c>
      <c r="H454" s="250" t="s">
        <v>114</v>
      </c>
      <c r="I454" s="10" t="s">
        <v>116</v>
      </c>
      <c r="J454" s="10" t="s">
        <v>117</v>
      </c>
    </row>
    <row r="455" spans="1:10">
      <c r="A455" s="247">
        <v>454</v>
      </c>
      <c r="B455" s="10" t="s">
        <v>108</v>
      </c>
      <c r="C455" s="10">
        <v>5</v>
      </c>
      <c r="D455" s="10">
        <v>3</v>
      </c>
      <c r="E455" s="10">
        <v>323</v>
      </c>
      <c r="F455" s="10">
        <v>18</v>
      </c>
      <c r="G455" s="10" t="s">
        <v>109</v>
      </c>
      <c r="H455" s="250" t="s">
        <v>113</v>
      </c>
      <c r="I455" s="10" t="s">
        <v>116</v>
      </c>
      <c r="J455" s="10" t="s">
        <v>117</v>
      </c>
    </row>
    <row r="456" spans="1:10">
      <c r="A456" s="247">
        <v>455</v>
      </c>
      <c r="B456" s="10" t="s">
        <v>108</v>
      </c>
      <c r="C456" s="10">
        <v>5</v>
      </c>
      <c r="D456" s="10">
        <v>3</v>
      </c>
      <c r="E456" s="10">
        <v>324</v>
      </c>
      <c r="F456" s="10">
        <v>18</v>
      </c>
      <c r="G456" s="10" t="s">
        <v>109</v>
      </c>
      <c r="H456" s="250" t="s">
        <v>114</v>
      </c>
      <c r="I456" s="10" t="s">
        <v>116</v>
      </c>
      <c r="J456" s="10" t="s">
        <v>117</v>
      </c>
    </row>
    <row r="457" spans="1:10">
      <c r="A457" s="247">
        <v>456</v>
      </c>
      <c r="B457" s="10" t="s">
        <v>108</v>
      </c>
      <c r="C457" s="10">
        <v>5</v>
      </c>
      <c r="D457" s="10">
        <v>3</v>
      </c>
      <c r="E457" s="10">
        <v>325</v>
      </c>
      <c r="F457" s="10">
        <v>18</v>
      </c>
      <c r="G457" s="10" t="s">
        <v>109</v>
      </c>
      <c r="H457" s="250" t="s">
        <v>113</v>
      </c>
      <c r="I457" s="10" t="s">
        <v>116</v>
      </c>
      <c r="J457" s="10" t="s">
        <v>117</v>
      </c>
    </row>
    <row r="458" spans="1:10">
      <c r="A458" s="247">
        <v>457</v>
      </c>
      <c r="B458" s="10" t="s">
        <v>108</v>
      </c>
      <c r="C458" s="10">
        <v>5</v>
      </c>
      <c r="D458" s="10">
        <v>3</v>
      </c>
      <c r="E458" s="10">
        <v>326</v>
      </c>
      <c r="F458" s="10">
        <v>18</v>
      </c>
      <c r="G458" s="10" t="s">
        <v>109</v>
      </c>
      <c r="H458" s="250" t="s">
        <v>114</v>
      </c>
      <c r="I458" s="10" t="s">
        <v>116</v>
      </c>
      <c r="J458" s="10" t="s">
        <v>117</v>
      </c>
    </row>
    <row r="459" spans="1:10">
      <c r="A459" s="247">
        <v>458</v>
      </c>
      <c r="B459" s="10" t="s">
        <v>108</v>
      </c>
      <c r="C459" s="10">
        <v>5</v>
      </c>
      <c r="D459" s="10">
        <v>3</v>
      </c>
      <c r="E459" s="10">
        <v>327</v>
      </c>
      <c r="F459" s="10">
        <v>18</v>
      </c>
      <c r="G459" s="10" t="s">
        <v>109</v>
      </c>
      <c r="H459" s="250" t="s">
        <v>113</v>
      </c>
      <c r="I459" s="10" t="s">
        <v>116</v>
      </c>
      <c r="J459" s="10" t="s">
        <v>117</v>
      </c>
    </row>
    <row r="460" spans="1:10">
      <c r="A460" s="247">
        <v>459</v>
      </c>
      <c r="B460" s="10" t="s">
        <v>108</v>
      </c>
      <c r="C460" s="10">
        <v>5</v>
      </c>
      <c r="D460" s="10">
        <v>3</v>
      </c>
      <c r="E460" s="10">
        <v>328</v>
      </c>
      <c r="F460" s="10">
        <v>18</v>
      </c>
      <c r="G460" s="10" t="s">
        <v>109</v>
      </c>
      <c r="H460" s="250" t="s">
        <v>114</v>
      </c>
      <c r="I460" s="10" t="s">
        <v>116</v>
      </c>
      <c r="J460" s="10" t="s">
        <v>117</v>
      </c>
    </row>
    <row r="461" spans="1:10">
      <c r="A461" s="247">
        <v>460</v>
      </c>
      <c r="B461" s="10" t="s">
        <v>108</v>
      </c>
      <c r="C461" s="10">
        <v>5</v>
      </c>
      <c r="D461" s="10">
        <v>3</v>
      </c>
      <c r="E461" s="10">
        <v>329</v>
      </c>
      <c r="F461" s="10">
        <v>18</v>
      </c>
      <c r="G461" s="10" t="s">
        <v>109</v>
      </c>
      <c r="H461" s="250" t="s">
        <v>113</v>
      </c>
      <c r="I461" s="10" t="s">
        <v>116</v>
      </c>
      <c r="J461" s="10" t="s">
        <v>117</v>
      </c>
    </row>
    <row r="462" spans="1:10">
      <c r="A462" s="247">
        <v>461</v>
      </c>
      <c r="B462" s="10" t="s">
        <v>108</v>
      </c>
      <c r="C462" s="10">
        <v>5</v>
      </c>
      <c r="D462" s="10">
        <v>3</v>
      </c>
      <c r="E462" s="10">
        <v>330</v>
      </c>
      <c r="F462" s="10">
        <v>18</v>
      </c>
      <c r="G462" s="10" t="s">
        <v>109</v>
      </c>
      <c r="H462" s="250" t="s">
        <v>113</v>
      </c>
      <c r="I462" s="10" t="s">
        <v>116</v>
      </c>
      <c r="J462" s="10" t="s">
        <v>117</v>
      </c>
    </row>
    <row r="463" spans="1:10">
      <c r="A463" s="247">
        <v>462</v>
      </c>
      <c r="B463" s="10" t="s">
        <v>108</v>
      </c>
      <c r="C463" s="10">
        <v>5</v>
      </c>
      <c r="D463" s="10">
        <v>3</v>
      </c>
      <c r="E463" s="10">
        <v>331</v>
      </c>
      <c r="F463" s="10">
        <v>18</v>
      </c>
      <c r="G463" s="10" t="s">
        <v>109</v>
      </c>
      <c r="H463" s="250" t="s">
        <v>113</v>
      </c>
      <c r="I463" s="10" t="s">
        <v>116</v>
      </c>
      <c r="J463" s="10" t="s">
        <v>117</v>
      </c>
    </row>
    <row r="464" spans="1:10">
      <c r="A464" s="247">
        <v>463</v>
      </c>
      <c r="B464" s="10" t="s">
        <v>108</v>
      </c>
      <c r="C464" s="10">
        <v>5</v>
      </c>
      <c r="D464" s="10">
        <v>3</v>
      </c>
      <c r="E464" s="10">
        <v>332</v>
      </c>
      <c r="F464" s="10">
        <v>18</v>
      </c>
      <c r="G464" s="10" t="s">
        <v>109</v>
      </c>
      <c r="H464" s="250" t="s">
        <v>113</v>
      </c>
      <c r="I464" s="10" t="s">
        <v>116</v>
      </c>
      <c r="J464" s="10" t="s">
        <v>117</v>
      </c>
    </row>
    <row r="465" spans="1:10">
      <c r="A465" s="247">
        <v>464</v>
      </c>
      <c r="B465" s="10" t="s">
        <v>108</v>
      </c>
      <c r="C465" s="10">
        <v>5</v>
      </c>
      <c r="D465" s="10">
        <v>3</v>
      </c>
      <c r="E465" s="10">
        <v>333</v>
      </c>
      <c r="F465" s="10">
        <v>18</v>
      </c>
      <c r="G465" s="10" t="s">
        <v>109</v>
      </c>
      <c r="H465" s="250" t="s">
        <v>113</v>
      </c>
      <c r="I465" s="10" t="s">
        <v>116</v>
      </c>
      <c r="J465" s="10" t="s">
        <v>117</v>
      </c>
    </row>
    <row r="466" spans="1:10">
      <c r="A466" s="247">
        <v>465</v>
      </c>
      <c r="B466" s="10" t="s">
        <v>108</v>
      </c>
      <c r="C466" s="10">
        <v>5</v>
      </c>
      <c r="D466" s="10">
        <v>3</v>
      </c>
      <c r="E466" s="10">
        <v>334</v>
      </c>
      <c r="F466" s="10">
        <v>18</v>
      </c>
      <c r="G466" s="10" t="s">
        <v>109</v>
      </c>
      <c r="H466" s="250" t="s">
        <v>113</v>
      </c>
      <c r="I466" s="10" t="s">
        <v>116</v>
      </c>
      <c r="J466" s="10" t="s">
        <v>117</v>
      </c>
    </row>
    <row r="467" spans="1:10">
      <c r="A467" s="247">
        <v>466</v>
      </c>
      <c r="B467" s="10" t="s">
        <v>108</v>
      </c>
      <c r="C467" s="10">
        <v>5</v>
      </c>
      <c r="D467" s="10">
        <v>3</v>
      </c>
      <c r="E467" s="10">
        <v>335</v>
      </c>
      <c r="F467" s="10">
        <v>18</v>
      </c>
      <c r="G467" s="10" t="s">
        <v>109</v>
      </c>
      <c r="H467" s="250" t="s">
        <v>113</v>
      </c>
      <c r="I467" s="10" t="s">
        <v>116</v>
      </c>
      <c r="J467" s="10" t="s">
        <v>117</v>
      </c>
    </row>
    <row r="468" spans="1:10">
      <c r="A468" s="247">
        <v>467</v>
      </c>
      <c r="B468" s="10" t="s">
        <v>108</v>
      </c>
      <c r="C468" s="10">
        <v>5</v>
      </c>
      <c r="D468" s="10">
        <v>3</v>
      </c>
      <c r="E468" s="10">
        <v>336</v>
      </c>
      <c r="F468" s="10">
        <v>18</v>
      </c>
      <c r="G468" s="10" t="s">
        <v>109</v>
      </c>
      <c r="H468" s="250" t="s">
        <v>113</v>
      </c>
      <c r="I468" s="10" t="s">
        <v>116</v>
      </c>
      <c r="J468" s="10" t="s">
        <v>117</v>
      </c>
    </row>
    <row r="469" spans="1:10">
      <c r="A469" s="247">
        <v>468</v>
      </c>
      <c r="B469" s="10" t="s">
        <v>108</v>
      </c>
      <c r="C469" s="10">
        <v>5</v>
      </c>
      <c r="D469" s="10">
        <v>3</v>
      </c>
      <c r="E469" s="10">
        <v>337</v>
      </c>
      <c r="F469" s="10">
        <v>18</v>
      </c>
      <c r="G469" s="10" t="s">
        <v>109</v>
      </c>
      <c r="H469" s="250" t="s">
        <v>113</v>
      </c>
      <c r="I469" s="10" t="s">
        <v>116</v>
      </c>
      <c r="J469" s="10" t="s">
        <v>117</v>
      </c>
    </row>
    <row r="470" spans="1:10">
      <c r="A470" s="247">
        <v>469</v>
      </c>
      <c r="B470" s="10" t="s">
        <v>108</v>
      </c>
      <c r="C470" s="10">
        <v>6</v>
      </c>
      <c r="D470" s="10">
        <v>1</v>
      </c>
      <c r="E470" s="10">
        <v>101</v>
      </c>
      <c r="F470" s="10">
        <v>18</v>
      </c>
      <c r="G470" s="10" t="s">
        <v>109</v>
      </c>
      <c r="H470" s="166" t="s">
        <v>110</v>
      </c>
      <c r="I470" s="10" t="s">
        <v>111</v>
      </c>
      <c r="J470" s="10" t="s">
        <v>112</v>
      </c>
    </row>
    <row r="471" spans="1:10">
      <c r="A471" s="247">
        <v>470</v>
      </c>
      <c r="B471" s="10" t="s">
        <v>108</v>
      </c>
      <c r="C471" s="10">
        <v>6</v>
      </c>
      <c r="D471" s="10">
        <v>1</v>
      </c>
      <c r="E471" s="10">
        <v>102</v>
      </c>
      <c r="F471" s="10">
        <v>18</v>
      </c>
      <c r="G471" s="10" t="s">
        <v>109</v>
      </c>
      <c r="H471" s="166" t="s">
        <v>115</v>
      </c>
      <c r="I471" s="10" t="s">
        <v>111</v>
      </c>
      <c r="J471" s="10" t="s">
        <v>112</v>
      </c>
    </row>
    <row r="472" spans="1:10">
      <c r="A472" s="247">
        <v>471</v>
      </c>
      <c r="B472" s="10" t="s">
        <v>108</v>
      </c>
      <c r="C472" s="10">
        <v>6</v>
      </c>
      <c r="D472" s="10">
        <v>1</v>
      </c>
      <c r="E472" s="10">
        <v>103</v>
      </c>
      <c r="F472" s="10">
        <v>18</v>
      </c>
      <c r="G472" s="10" t="s">
        <v>109</v>
      </c>
      <c r="H472" s="166" t="s">
        <v>110</v>
      </c>
      <c r="I472" s="10" t="s">
        <v>111</v>
      </c>
      <c r="J472" s="10" t="s">
        <v>112</v>
      </c>
    </row>
    <row r="473" spans="1:10">
      <c r="A473" s="247">
        <v>472</v>
      </c>
      <c r="B473" s="10" t="s">
        <v>108</v>
      </c>
      <c r="C473" s="10">
        <v>6</v>
      </c>
      <c r="D473" s="10">
        <v>1</v>
      </c>
      <c r="E473" s="10">
        <v>104</v>
      </c>
      <c r="F473" s="10">
        <v>18</v>
      </c>
      <c r="G473" s="10" t="s">
        <v>109</v>
      </c>
      <c r="H473" s="166" t="s">
        <v>115</v>
      </c>
      <c r="I473" s="10" t="s">
        <v>111</v>
      </c>
      <c r="J473" s="10" t="s">
        <v>112</v>
      </c>
    </row>
    <row r="474" spans="1:10">
      <c r="A474" s="247">
        <v>473</v>
      </c>
      <c r="B474" s="10" t="s">
        <v>108</v>
      </c>
      <c r="C474" s="10">
        <v>6</v>
      </c>
      <c r="D474" s="10">
        <v>1</v>
      </c>
      <c r="E474" s="10">
        <v>105</v>
      </c>
      <c r="F474" s="10">
        <v>18</v>
      </c>
      <c r="G474" s="10" t="s">
        <v>109</v>
      </c>
      <c r="H474" s="166" t="s">
        <v>110</v>
      </c>
      <c r="I474" s="10" t="s">
        <v>111</v>
      </c>
      <c r="J474" s="10" t="s">
        <v>112</v>
      </c>
    </row>
    <row r="475" spans="1:10">
      <c r="A475" s="247">
        <v>474</v>
      </c>
      <c r="B475" s="10" t="s">
        <v>108</v>
      </c>
      <c r="C475" s="10">
        <v>6</v>
      </c>
      <c r="D475" s="10">
        <v>1</v>
      </c>
      <c r="E475" s="10">
        <v>106</v>
      </c>
      <c r="F475" s="10">
        <v>18</v>
      </c>
      <c r="G475" s="10" t="s">
        <v>109</v>
      </c>
      <c r="H475" s="166" t="s">
        <v>115</v>
      </c>
      <c r="I475" s="10" t="s">
        <v>111</v>
      </c>
      <c r="J475" s="10" t="s">
        <v>112</v>
      </c>
    </row>
    <row r="476" spans="1:10">
      <c r="A476" s="247">
        <v>475</v>
      </c>
      <c r="B476" s="10" t="s">
        <v>108</v>
      </c>
      <c r="C476" s="10">
        <v>6</v>
      </c>
      <c r="D476" s="10">
        <v>1</v>
      </c>
      <c r="E476" s="10">
        <v>107</v>
      </c>
      <c r="F476" s="10">
        <v>18</v>
      </c>
      <c r="G476" s="10" t="s">
        <v>109</v>
      </c>
      <c r="H476" s="166" t="s">
        <v>110</v>
      </c>
      <c r="I476" s="10" t="s">
        <v>111</v>
      </c>
      <c r="J476" s="10" t="s">
        <v>112</v>
      </c>
    </row>
    <row r="477" spans="1:10">
      <c r="A477" s="247">
        <v>476</v>
      </c>
      <c r="B477" s="10" t="s">
        <v>108</v>
      </c>
      <c r="C477" s="10">
        <v>6</v>
      </c>
      <c r="D477" s="10">
        <v>1</v>
      </c>
      <c r="E477" s="10">
        <v>108</v>
      </c>
      <c r="F477" s="10">
        <v>18</v>
      </c>
      <c r="G477" s="10" t="s">
        <v>109</v>
      </c>
      <c r="H477" s="166" t="s">
        <v>115</v>
      </c>
      <c r="I477" s="10" t="s">
        <v>111</v>
      </c>
      <c r="J477" s="10" t="s">
        <v>112</v>
      </c>
    </row>
    <row r="478" spans="1:10">
      <c r="A478" s="247">
        <v>477</v>
      </c>
      <c r="B478" s="10" t="s">
        <v>108</v>
      </c>
      <c r="C478" s="10">
        <v>6</v>
      </c>
      <c r="D478" s="10">
        <v>1</v>
      </c>
      <c r="E478" s="10">
        <v>109</v>
      </c>
      <c r="F478" s="10">
        <v>18</v>
      </c>
      <c r="G478" s="10" t="s">
        <v>109</v>
      </c>
      <c r="H478" s="166" t="s">
        <v>110</v>
      </c>
      <c r="I478" s="10" t="s">
        <v>111</v>
      </c>
      <c r="J478" s="10" t="s">
        <v>112</v>
      </c>
    </row>
    <row r="479" spans="1:10">
      <c r="A479" s="247">
        <v>478</v>
      </c>
      <c r="B479" s="10" t="s">
        <v>108</v>
      </c>
      <c r="C479" s="10">
        <v>6</v>
      </c>
      <c r="D479" s="10">
        <v>1</v>
      </c>
      <c r="E479" s="10">
        <v>110</v>
      </c>
      <c r="F479" s="10">
        <v>18</v>
      </c>
      <c r="G479" s="10" t="s">
        <v>109</v>
      </c>
      <c r="H479" s="166" t="s">
        <v>115</v>
      </c>
      <c r="I479" s="10" t="s">
        <v>111</v>
      </c>
      <c r="J479" s="10" t="s">
        <v>112</v>
      </c>
    </row>
    <row r="480" spans="1:10">
      <c r="A480" s="247">
        <v>479</v>
      </c>
      <c r="B480" s="10" t="s">
        <v>108</v>
      </c>
      <c r="C480" s="10">
        <v>6</v>
      </c>
      <c r="D480" s="10">
        <v>1</v>
      </c>
      <c r="E480" s="10">
        <v>111</v>
      </c>
      <c r="F480" s="10">
        <v>18</v>
      </c>
      <c r="G480" s="10" t="s">
        <v>109</v>
      </c>
      <c r="H480" s="166" t="s">
        <v>110</v>
      </c>
      <c r="I480" s="10" t="s">
        <v>111</v>
      </c>
      <c r="J480" s="10" t="s">
        <v>112</v>
      </c>
    </row>
    <row r="481" spans="1:10">
      <c r="A481" s="247">
        <v>480</v>
      </c>
      <c r="B481" s="10" t="s">
        <v>108</v>
      </c>
      <c r="C481" s="10">
        <v>6</v>
      </c>
      <c r="D481" s="10">
        <v>1</v>
      </c>
      <c r="E481" s="10">
        <v>112</v>
      </c>
      <c r="F481" s="10">
        <v>18</v>
      </c>
      <c r="G481" s="10" t="s">
        <v>109</v>
      </c>
      <c r="H481" s="166" t="s">
        <v>115</v>
      </c>
      <c r="I481" s="10" t="s">
        <v>111</v>
      </c>
      <c r="J481" s="10" t="s">
        <v>112</v>
      </c>
    </row>
    <row r="482" spans="1:10">
      <c r="A482" s="247">
        <v>481</v>
      </c>
      <c r="B482" s="10" t="s">
        <v>108</v>
      </c>
      <c r="C482" s="10">
        <v>6</v>
      </c>
      <c r="D482" s="10">
        <v>1</v>
      </c>
      <c r="E482" s="10">
        <v>113</v>
      </c>
      <c r="F482" s="10">
        <v>18</v>
      </c>
      <c r="G482" s="10" t="s">
        <v>109</v>
      </c>
      <c r="H482" s="166" t="s">
        <v>110</v>
      </c>
      <c r="I482" s="10" t="s">
        <v>111</v>
      </c>
      <c r="J482" s="10" t="s">
        <v>112</v>
      </c>
    </row>
    <row r="483" spans="1:10">
      <c r="A483" s="247">
        <v>482</v>
      </c>
      <c r="B483" s="10" t="s">
        <v>108</v>
      </c>
      <c r="C483" s="10">
        <v>6</v>
      </c>
      <c r="D483" s="10">
        <v>1</v>
      </c>
      <c r="E483" s="10">
        <v>114</v>
      </c>
      <c r="F483" s="10">
        <v>18</v>
      </c>
      <c r="G483" s="10" t="s">
        <v>109</v>
      </c>
      <c r="H483" s="166" t="s">
        <v>115</v>
      </c>
      <c r="I483" s="10" t="s">
        <v>111</v>
      </c>
      <c r="J483" s="10" t="s">
        <v>112</v>
      </c>
    </row>
    <row r="484" spans="1:10">
      <c r="A484" s="247">
        <v>483</v>
      </c>
      <c r="B484" s="10" t="s">
        <v>108</v>
      </c>
      <c r="C484" s="10">
        <v>6</v>
      </c>
      <c r="D484" s="10">
        <v>1</v>
      </c>
      <c r="E484" s="10">
        <v>115</v>
      </c>
      <c r="F484" s="10">
        <v>18</v>
      </c>
      <c r="G484" s="10" t="s">
        <v>109</v>
      </c>
      <c r="H484" s="166" t="s">
        <v>110</v>
      </c>
      <c r="I484" s="10" t="s">
        <v>111</v>
      </c>
      <c r="J484" s="10" t="s">
        <v>112</v>
      </c>
    </row>
    <row r="485" spans="1:10">
      <c r="A485" s="247">
        <v>484</v>
      </c>
      <c r="B485" s="10" t="s">
        <v>108</v>
      </c>
      <c r="C485" s="10">
        <v>6</v>
      </c>
      <c r="D485" s="10">
        <v>1</v>
      </c>
      <c r="E485" s="10">
        <v>116</v>
      </c>
      <c r="F485" s="10">
        <v>18</v>
      </c>
      <c r="G485" s="10" t="s">
        <v>109</v>
      </c>
      <c r="H485" s="166" t="s">
        <v>115</v>
      </c>
      <c r="I485" s="10" t="s">
        <v>111</v>
      </c>
      <c r="J485" s="10" t="s">
        <v>112</v>
      </c>
    </row>
    <row r="486" spans="1:10">
      <c r="A486" s="247">
        <v>485</v>
      </c>
      <c r="B486" s="10" t="s">
        <v>108</v>
      </c>
      <c r="C486" s="10">
        <v>6</v>
      </c>
      <c r="D486" s="10">
        <v>1</v>
      </c>
      <c r="E486" s="10">
        <v>117</v>
      </c>
      <c r="F486" s="10">
        <v>18</v>
      </c>
      <c r="G486" s="10" t="s">
        <v>109</v>
      </c>
      <c r="H486" s="166" t="s">
        <v>110</v>
      </c>
      <c r="I486" s="10" t="s">
        <v>111</v>
      </c>
      <c r="J486" s="10" t="s">
        <v>112</v>
      </c>
    </row>
    <row r="487" spans="1:10">
      <c r="A487" s="247">
        <v>486</v>
      </c>
      <c r="B487" s="10" t="s">
        <v>108</v>
      </c>
      <c r="C487" s="10">
        <v>6</v>
      </c>
      <c r="D487" s="10">
        <v>1</v>
      </c>
      <c r="E487" s="10">
        <v>118</v>
      </c>
      <c r="F487" s="10">
        <v>18</v>
      </c>
      <c r="G487" s="10" t="s">
        <v>109</v>
      </c>
      <c r="H487" s="166" t="s">
        <v>115</v>
      </c>
      <c r="I487" s="10" t="s">
        <v>111</v>
      </c>
      <c r="J487" s="10" t="s">
        <v>112</v>
      </c>
    </row>
    <row r="488" spans="1:10">
      <c r="A488" s="247">
        <v>487</v>
      </c>
      <c r="B488" s="10" t="s">
        <v>108</v>
      </c>
      <c r="C488" s="10">
        <v>6</v>
      </c>
      <c r="D488" s="10">
        <v>1</v>
      </c>
      <c r="E488" s="10">
        <v>119</v>
      </c>
      <c r="F488" s="10">
        <v>18</v>
      </c>
      <c r="G488" s="10" t="s">
        <v>109</v>
      </c>
      <c r="H488" s="166" t="s">
        <v>110</v>
      </c>
      <c r="I488" s="10" t="s">
        <v>111</v>
      </c>
      <c r="J488" s="10" t="s">
        <v>112</v>
      </c>
    </row>
    <row r="489" spans="1:10">
      <c r="A489" s="247">
        <v>488</v>
      </c>
      <c r="B489" s="10" t="s">
        <v>108</v>
      </c>
      <c r="C489" s="10">
        <v>6</v>
      </c>
      <c r="D489" s="10">
        <v>1</v>
      </c>
      <c r="E489" s="10">
        <v>121</v>
      </c>
      <c r="F489" s="10">
        <v>18</v>
      </c>
      <c r="G489" s="10" t="s">
        <v>109</v>
      </c>
      <c r="H489" s="166" t="s">
        <v>110</v>
      </c>
      <c r="I489" s="10" t="s">
        <v>111</v>
      </c>
      <c r="J489" s="10" t="s">
        <v>112</v>
      </c>
    </row>
    <row r="490" spans="1:10">
      <c r="A490" s="247">
        <v>489</v>
      </c>
      <c r="B490" s="10" t="s">
        <v>108</v>
      </c>
      <c r="C490" s="10">
        <v>6</v>
      </c>
      <c r="D490" s="10">
        <v>1</v>
      </c>
      <c r="E490" s="10" t="s">
        <v>118</v>
      </c>
      <c r="F490" s="10">
        <v>18</v>
      </c>
      <c r="G490" s="10" t="s">
        <v>109</v>
      </c>
      <c r="H490" s="166" t="s">
        <v>113</v>
      </c>
      <c r="I490" s="10" t="s">
        <v>111</v>
      </c>
      <c r="J490" s="10" t="s">
        <v>112</v>
      </c>
    </row>
    <row r="491" spans="1:10">
      <c r="A491" s="247">
        <v>490</v>
      </c>
      <c r="B491" s="10" t="s">
        <v>108</v>
      </c>
      <c r="C491" s="10">
        <v>6</v>
      </c>
      <c r="D491" s="10">
        <v>1</v>
      </c>
      <c r="E491" s="10" t="s">
        <v>119</v>
      </c>
      <c r="F491" s="10">
        <v>18</v>
      </c>
      <c r="G491" s="10" t="s">
        <v>109</v>
      </c>
      <c r="H491" s="166" t="s">
        <v>113</v>
      </c>
      <c r="I491" s="10" t="s">
        <v>111</v>
      </c>
      <c r="J491" s="10" t="s">
        <v>112</v>
      </c>
    </row>
    <row r="492" spans="1:10">
      <c r="A492" s="247">
        <v>491</v>
      </c>
      <c r="B492" s="10" t="s">
        <v>108</v>
      </c>
      <c r="C492" s="10">
        <v>6</v>
      </c>
      <c r="D492" s="10">
        <v>1</v>
      </c>
      <c r="E492" s="10" t="s">
        <v>120</v>
      </c>
      <c r="F492" s="10">
        <v>18</v>
      </c>
      <c r="G492" s="10" t="s">
        <v>109</v>
      </c>
      <c r="H492" s="166" t="s">
        <v>113</v>
      </c>
      <c r="I492" s="10" t="s">
        <v>111</v>
      </c>
      <c r="J492" s="10" t="s">
        <v>112</v>
      </c>
    </row>
    <row r="493" spans="1:10">
      <c r="A493" s="247">
        <v>492</v>
      </c>
      <c r="B493" s="10" t="s">
        <v>108</v>
      </c>
      <c r="C493" s="10">
        <v>6</v>
      </c>
      <c r="D493" s="10">
        <v>2</v>
      </c>
      <c r="E493" s="10">
        <v>201</v>
      </c>
      <c r="F493" s="10">
        <v>18</v>
      </c>
      <c r="G493" s="10" t="s">
        <v>109</v>
      </c>
      <c r="H493" s="166" t="s">
        <v>113</v>
      </c>
      <c r="I493" s="10" t="s">
        <v>111</v>
      </c>
      <c r="J493" s="10" t="s">
        <v>112</v>
      </c>
    </row>
    <row r="494" spans="1:10">
      <c r="A494" s="247">
        <v>493</v>
      </c>
      <c r="B494" s="10" t="s">
        <v>108</v>
      </c>
      <c r="C494" s="10">
        <v>6</v>
      </c>
      <c r="D494" s="10">
        <v>2</v>
      </c>
      <c r="E494" s="10">
        <v>202</v>
      </c>
      <c r="F494" s="10">
        <v>18</v>
      </c>
      <c r="G494" s="10" t="s">
        <v>109</v>
      </c>
      <c r="H494" s="166" t="s">
        <v>113</v>
      </c>
      <c r="I494" s="10" t="s">
        <v>111</v>
      </c>
      <c r="J494" s="10" t="s">
        <v>112</v>
      </c>
    </row>
    <row r="495" spans="1:10">
      <c r="A495" s="247">
        <v>494</v>
      </c>
      <c r="B495" s="10" t="s">
        <v>108</v>
      </c>
      <c r="C495" s="10">
        <v>6</v>
      </c>
      <c r="D495" s="10">
        <v>2</v>
      </c>
      <c r="E495" s="10">
        <v>203</v>
      </c>
      <c r="F495" s="10">
        <v>18</v>
      </c>
      <c r="G495" s="10" t="s">
        <v>109</v>
      </c>
      <c r="H495" s="166" t="s">
        <v>113</v>
      </c>
      <c r="I495" s="10" t="s">
        <v>111</v>
      </c>
      <c r="J495" s="10" t="s">
        <v>112</v>
      </c>
    </row>
    <row r="496" spans="1:10">
      <c r="A496" s="247">
        <v>495</v>
      </c>
      <c r="B496" s="10" t="s">
        <v>108</v>
      </c>
      <c r="C496" s="10">
        <v>6</v>
      </c>
      <c r="D496" s="10">
        <v>2</v>
      </c>
      <c r="E496" s="10">
        <v>204</v>
      </c>
      <c r="F496" s="10">
        <v>18</v>
      </c>
      <c r="G496" s="10" t="s">
        <v>109</v>
      </c>
      <c r="H496" s="166" t="s">
        <v>113</v>
      </c>
      <c r="I496" s="10" t="s">
        <v>111</v>
      </c>
      <c r="J496" s="10" t="s">
        <v>112</v>
      </c>
    </row>
    <row r="497" spans="1:10">
      <c r="A497" s="247">
        <v>496</v>
      </c>
      <c r="B497" s="10" t="s">
        <v>108</v>
      </c>
      <c r="C497" s="10">
        <v>6</v>
      </c>
      <c r="D497" s="10">
        <v>2</v>
      </c>
      <c r="E497" s="10">
        <v>205</v>
      </c>
      <c r="F497" s="10">
        <v>18</v>
      </c>
      <c r="G497" s="10" t="s">
        <v>109</v>
      </c>
      <c r="H497" s="166" t="s">
        <v>113</v>
      </c>
      <c r="I497" s="10" t="s">
        <v>111</v>
      </c>
      <c r="J497" s="10" t="s">
        <v>112</v>
      </c>
    </row>
    <row r="498" spans="1:10">
      <c r="A498" s="247">
        <v>497</v>
      </c>
      <c r="B498" s="10" t="s">
        <v>108</v>
      </c>
      <c r="C498" s="10">
        <v>6</v>
      </c>
      <c r="D498" s="10">
        <v>2</v>
      </c>
      <c r="E498" s="10">
        <v>206</v>
      </c>
      <c r="F498" s="10">
        <v>18</v>
      </c>
      <c r="G498" s="10" t="s">
        <v>109</v>
      </c>
      <c r="H498" s="166" t="s">
        <v>113</v>
      </c>
      <c r="I498" s="10" t="s">
        <v>111</v>
      </c>
      <c r="J498" s="10" t="s">
        <v>112</v>
      </c>
    </row>
    <row r="499" spans="1:10">
      <c r="A499" s="247">
        <v>498</v>
      </c>
      <c r="B499" s="10" t="s">
        <v>108</v>
      </c>
      <c r="C499" s="10">
        <v>6</v>
      </c>
      <c r="D499" s="10">
        <v>2</v>
      </c>
      <c r="E499" s="10">
        <v>207</v>
      </c>
      <c r="F499" s="10">
        <v>18</v>
      </c>
      <c r="G499" s="10" t="s">
        <v>109</v>
      </c>
      <c r="H499" s="166" t="s">
        <v>110</v>
      </c>
      <c r="I499" s="10" t="s">
        <v>111</v>
      </c>
      <c r="J499" s="10" t="s">
        <v>112</v>
      </c>
    </row>
    <row r="500" spans="1:10">
      <c r="A500" s="247">
        <v>499</v>
      </c>
      <c r="B500" s="10" t="s">
        <v>108</v>
      </c>
      <c r="C500" s="10">
        <v>6</v>
      </c>
      <c r="D500" s="10">
        <v>2</v>
      </c>
      <c r="E500" s="10">
        <v>208</v>
      </c>
      <c r="F500" s="10">
        <v>18</v>
      </c>
      <c r="G500" s="10" t="s">
        <v>109</v>
      </c>
      <c r="H500" s="166" t="s">
        <v>115</v>
      </c>
      <c r="I500" s="10" t="s">
        <v>111</v>
      </c>
      <c r="J500" s="10" t="s">
        <v>112</v>
      </c>
    </row>
    <row r="501" spans="1:10">
      <c r="A501" s="247">
        <v>500</v>
      </c>
      <c r="B501" s="10" t="s">
        <v>108</v>
      </c>
      <c r="C501" s="10">
        <v>6</v>
      </c>
      <c r="D501" s="10">
        <v>2</v>
      </c>
      <c r="E501" s="10">
        <v>209</v>
      </c>
      <c r="F501" s="10">
        <v>18</v>
      </c>
      <c r="G501" s="10" t="s">
        <v>109</v>
      </c>
      <c r="H501" s="166" t="s">
        <v>110</v>
      </c>
      <c r="I501" s="10" t="s">
        <v>111</v>
      </c>
      <c r="J501" s="10" t="s">
        <v>112</v>
      </c>
    </row>
    <row r="502" spans="1:10">
      <c r="A502" s="247">
        <v>501</v>
      </c>
      <c r="B502" s="10" t="s">
        <v>108</v>
      </c>
      <c r="C502" s="10">
        <v>6</v>
      </c>
      <c r="D502" s="10">
        <v>2</v>
      </c>
      <c r="E502" s="10">
        <v>210</v>
      </c>
      <c r="F502" s="10">
        <v>18</v>
      </c>
      <c r="G502" s="10" t="s">
        <v>109</v>
      </c>
      <c r="H502" s="166" t="s">
        <v>115</v>
      </c>
      <c r="I502" s="10" t="s">
        <v>111</v>
      </c>
      <c r="J502" s="10" t="s">
        <v>112</v>
      </c>
    </row>
    <row r="503" spans="1:10">
      <c r="A503" s="247">
        <v>502</v>
      </c>
      <c r="B503" s="10" t="s">
        <v>108</v>
      </c>
      <c r="C503" s="10">
        <v>6</v>
      </c>
      <c r="D503" s="10">
        <v>2</v>
      </c>
      <c r="E503" s="10">
        <v>211</v>
      </c>
      <c r="F503" s="10">
        <v>18</v>
      </c>
      <c r="G503" s="10" t="s">
        <v>109</v>
      </c>
      <c r="H503" s="166" t="s">
        <v>110</v>
      </c>
      <c r="I503" s="10" t="s">
        <v>111</v>
      </c>
      <c r="J503" s="10" t="s">
        <v>112</v>
      </c>
    </row>
    <row r="504" spans="1:10">
      <c r="A504" s="247">
        <v>503</v>
      </c>
      <c r="B504" s="10" t="s">
        <v>108</v>
      </c>
      <c r="C504" s="10">
        <v>6</v>
      </c>
      <c r="D504" s="10">
        <v>2</v>
      </c>
      <c r="E504" s="10">
        <v>212</v>
      </c>
      <c r="F504" s="10">
        <v>18</v>
      </c>
      <c r="G504" s="10" t="s">
        <v>109</v>
      </c>
      <c r="H504" s="166" t="s">
        <v>115</v>
      </c>
      <c r="I504" s="10" t="s">
        <v>111</v>
      </c>
      <c r="J504" s="10" t="s">
        <v>112</v>
      </c>
    </row>
    <row r="505" spans="1:10">
      <c r="A505" s="247">
        <v>504</v>
      </c>
      <c r="B505" s="10" t="s">
        <v>108</v>
      </c>
      <c r="C505" s="10">
        <v>6</v>
      </c>
      <c r="D505" s="10">
        <v>2</v>
      </c>
      <c r="E505" s="10">
        <v>213</v>
      </c>
      <c r="F505" s="10">
        <v>18</v>
      </c>
      <c r="G505" s="10" t="s">
        <v>109</v>
      </c>
      <c r="H505" s="166" t="s">
        <v>110</v>
      </c>
      <c r="I505" s="10" t="s">
        <v>111</v>
      </c>
      <c r="J505" s="10" t="s">
        <v>112</v>
      </c>
    </row>
    <row r="506" spans="1:10">
      <c r="A506" s="247">
        <v>505</v>
      </c>
      <c r="B506" s="10" t="s">
        <v>108</v>
      </c>
      <c r="C506" s="10">
        <v>6</v>
      </c>
      <c r="D506" s="10">
        <v>2</v>
      </c>
      <c r="E506" s="10">
        <v>214</v>
      </c>
      <c r="F506" s="10">
        <v>18</v>
      </c>
      <c r="G506" s="10" t="s">
        <v>109</v>
      </c>
      <c r="H506" s="166" t="s">
        <v>115</v>
      </c>
      <c r="I506" s="10" t="s">
        <v>111</v>
      </c>
      <c r="J506" s="10" t="s">
        <v>112</v>
      </c>
    </row>
    <row r="507" spans="1:10">
      <c r="A507" s="247">
        <v>506</v>
      </c>
      <c r="B507" s="10" t="s">
        <v>108</v>
      </c>
      <c r="C507" s="10">
        <v>6</v>
      </c>
      <c r="D507" s="10">
        <v>2</v>
      </c>
      <c r="E507" s="10">
        <v>215</v>
      </c>
      <c r="F507" s="10">
        <v>18</v>
      </c>
      <c r="G507" s="10" t="s">
        <v>109</v>
      </c>
      <c r="H507" s="166" t="s">
        <v>110</v>
      </c>
      <c r="I507" s="10" t="s">
        <v>111</v>
      </c>
      <c r="J507" s="10" t="s">
        <v>112</v>
      </c>
    </row>
    <row r="508" spans="1:10">
      <c r="A508" s="247">
        <v>507</v>
      </c>
      <c r="B508" s="10" t="s">
        <v>108</v>
      </c>
      <c r="C508" s="10">
        <v>6</v>
      </c>
      <c r="D508" s="10">
        <v>2</v>
      </c>
      <c r="E508" s="10">
        <v>216</v>
      </c>
      <c r="F508" s="10">
        <v>18</v>
      </c>
      <c r="G508" s="10" t="s">
        <v>109</v>
      </c>
      <c r="H508" s="166" t="s">
        <v>115</v>
      </c>
      <c r="I508" s="10" t="s">
        <v>111</v>
      </c>
      <c r="J508" s="10" t="s">
        <v>112</v>
      </c>
    </row>
    <row r="509" spans="1:10">
      <c r="A509" s="247">
        <v>508</v>
      </c>
      <c r="B509" s="10" t="s">
        <v>108</v>
      </c>
      <c r="C509" s="10">
        <v>6</v>
      </c>
      <c r="D509" s="10">
        <v>2</v>
      </c>
      <c r="E509" s="10">
        <v>217</v>
      </c>
      <c r="F509" s="10">
        <v>18</v>
      </c>
      <c r="G509" s="10" t="s">
        <v>109</v>
      </c>
      <c r="H509" s="166" t="s">
        <v>110</v>
      </c>
      <c r="I509" s="10" t="s">
        <v>111</v>
      </c>
      <c r="J509" s="10" t="s">
        <v>112</v>
      </c>
    </row>
    <row r="510" spans="1:10">
      <c r="A510" s="247">
        <v>509</v>
      </c>
      <c r="B510" s="10" t="s">
        <v>108</v>
      </c>
      <c r="C510" s="10">
        <v>6</v>
      </c>
      <c r="D510" s="10">
        <v>2</v>
      </c>
      <c r="E510" s="10">
        <v>218</v>
      </c>
      <c r="F510" s="10">
        <v>18</v>
      </c>
      <c r="G510" s="10" t="s">
        <v>109</v>
      </c>
      <c r="H510" s="166" t="s">
        <v>115</v>
      </c>
      <c r="I510" s="10" t="s">
        <v>111</v>
      </c>
      <c r="J510" s="10" t="s">
        <v>112</v>
      </c>
    </row>
    <row r="511" spans="1:10">
      <c r="A511" s="247">
        <v>510</v>
      </c>
      <c r="B511" s="10" t="s">
        <v>108</v>
      </c>
      <c r="C511" s="10">
        <v>6</v>
      </c>
      <c r="D511" s="10">
        <v>2</v>
      </c>
      <c r="E511" s="10">
        <v>219</v>
      </c>
      <c r="F511" s="10">
        <v>18</v>
      </c>
      <c r="G511" s="10" t="s">
        <v>109</v>
      </c>
      <c r="H511" s="166" t="s">
        <v>110</v>
      </c>
      <c r="I511" s="10" t="s">
        <v>111</v>
      </c>
      <c r="J511" s="10" t="s">
        <v>112</v>
      </c>
    </row>
    <row r="512" spans="1:10">
      <c r="A512" s="247">
        <v>511</v>
      </c>
      <c r="B512" s="10" t="s">
        <v>108</v>
      </c>
      <c r="C512" s="10">
        <v>6</v>
      </c>
      <c r="D512" s="10">
        <v>2</v>
      </c>
      <c r="E512" s="10">
        <v>220</v>
      </c>
      <c r="F512" s="10">
        <v>18</v>
      </c>
      <c r="G512" s="10" t="s">
        <v>109</v>
      </c>
      <c r="H512" s="166" t="s">
        <v>115</v>
      </c>
      <c r="I512" s="10" t="s">
        <v>111</v>
      </c>
      <c r="J512" s="10" t="s">
        <v>112</v>
      </c>
    </row>
    <row r="513" spans="1:10">
      <c r="A513" s="247">
        <v>512</v>
      </c>
      <c r="B513" s="10" t="s">
        <v>108</v>
      </c>
      <c r="C513" s="10">
        <v>6</v>
      </c>
      <c r="D513" s="10">
        <v>2</v>
      </c>
      <c r="E513" s="10">
        <v>221</v>
      </c>
      <c r="F513" s="10">
        <v>18</v>
      </c>
      <c r="G513" s="10" t="s">
        <v>109</v>
      </c>
      <c r="H513" s="166" t="s">
        <v>110</v>
      </c>
      <c r="I513" s="10" t="s">
        <v>111</v>
      </c>
      <c r="J513" s="10" t="s">
        <v>112</v>
      </c>
    </row>
    <row r="514" spans="1:10">
      <c r="A514" s="247">
        <v>513</v>
      </c>
      <c r="B514" s="10" t="s">
        <v>108</v>
      </c>
      <c r="C514" s="10">
        <v>6</v>
      </c>
      <c r="D514" s="10">
        <v>2</v>
      </c>
      <c r="E514" s="10">
        <v>222</v>
      </c>
      <c r="F514" s="10">
        <v>18</v>
      </c>
      <c r="G514" s="10" t="s">
        <v>109</v>
      </c>
      <c r="H514" s="166" t="s">
        <v>115</v>
      </c>
      <c r="I514" s="10" t="s">
        <v>111</v>
      </c>
      <c r="J514" s="10" t="s">
        <v>112</v>
      </c>
    </row>
    <row r="515" spans="1:10">
      <c r="A515" s="247">
        <v>514</v>
      </c>
      <c r="B515" s="10" t="s">
        <v>108</v>
      </c>
      <c r="C515" s="10">
        <v>6</v>
      </c>
      <c r="D515" s="10">
        <v>2</v>
      </c>
      <c r="E515" s="10">
        <v>223</v>
      </c>
      <c r="F515" s="10">
        <v>18</v>
      </c>
      <c r="G515" s="10" t="s">
        <v>109</v>
      </c>
      <c r="H515" s="166" t="s">
        <v>110</v>
      </c>
      <c r="I515" s="10" t="s">
        <v>111</v>
      </c>
      <c r="J515" s="10" t="s">
        <v>112</v>
      </c>
    </row>
    <row r="516" spans="1:10">
      <c r="A516" s="247">
        <v>515</v>
      </c>
      <c r="B516" s="10" t="s">
        <v>108</v>
      </c>
      <c r="C516" s="10">
        <v>6</v>
      </c>
      <c r="D516" s="10">
        <v>2</v>
      </c>
      <c r="E516" s="10">
        <v>224</v>
      </c>
      <c r="F516" s="10">
        <v>18</v>
      </c>
      <c r="G516" s="10" t="s">
        <v>109</v>
      </c>
      <c r="H516" s="166" t="s">
        <v>115</v>
      </c>
      <c r="I516" s="10" t="s">
        <v>111</v>
      </c>
      <c r="J516" s="10" t="s">
        <v>112</v>
      </c>
    </row>
    <row r="517" spans="1:10">
      <c r="A517" s="247">
        <v>516</v>
      </c>
      <c r="B517" s="10" t="s">
        <v>108</v>
      </c>
      <c r="C517" s="10">
        <v>6</v>
      </c>
      <c r="D517" s="10">
        <v>2</v>
      </c>
      <c r="E517" s="10">
        <v>225</v>
      </c>
      <c r="F517" s="10">
        <v>18</v>
      </c>
      <c r="G517" s="10" t="s">
        <v>109</v>
      </c>
      <c r="H517" s="166" t="s">
        <v>110</v>
      </c>
      <c r="I517" s="10" t="s">
        <v>111</v>
      </c>
      <c r="J517" s="10" t="s">
        <v>112</v>
      </c>
    </row>
    <row r="518" spans="1:10">
      <c r="A518" s="247">
        <v>517</v>
      </c>
      <c r="B518" s="10" t="s">
        <v>108</v>
      </c>
      <c r="C518" s="10">
        <v>6</v>
      </c>
      <c r="D518" s="10">
        <v>2</v>
      </c>
      <c r="E518" s="10">
        <v>226</v>
      </c>
      <c r="F518" s="10">
        <v>18</v>
      </c>
      <c r="G518" s="10" t="s">
        <v>109</v>
      </c>
      <c r="H518" s="166" t="s">
        <v>115</v>
      </c>
      <c r="I518" s="10" t="s">
        <v>111</v>
      </c>
      <c r="J518" s="10" t="s">
        <v>112</v>
      </c>
    </row>
    <row r="519" spans="1:10">
      <c r="A519" s="247">
        <v>518</v>
      </c>
      <c r="B519" s="10" t="s">
        <v>108</v>
      </c>
      <c r="C519" s="10">
        <v>6</v>
      </c>
      <c r="D519" s="10">
        <v>2</v>
      </c>
      <c r="E519" s="10">
        <v>227</v>
      </c>
      <c r="F519" s="10">
        <v>18</v>
      </c>
      <c r="G519" s="10" t="s">
        <v>109</v>
      </c>
      <c r="H519" s="166" t="s">
        <v>110</v>
      </c>
      <c r="I519" s="10" t="s">
        <v>111</v>
      </c>
      <c r="J519" s="10" t="s">
        <v>112</v>
      </c>
    </row>
    <row r="520" spans="1:10">
      <c r="A520" s="247">
        <v>519</v>
      </c>
      <c r="B520" s="10" t="s">
        <v>108</v>
      </c>
      <c r="C520" s="10">
        <v>6</v>
      </c>
      <c r="D520" s="10">
        <v>2</v>
      </c>
      <c r="E520" s="10">
        <v>228</v>
      </c>
      <c r="F520" s="10">
        <v>18</v>
      </c>
      <c r="G520" s="10" t="s">
        <v>109</v>
      </c>
      <c r="H520" s="166" t="s">
        <v>115</v>
      </c>
      <c r="I520" s="10" t="s">
        <v>111</v>
      </c>
      <c r="J520" s="10" t="s">
        <v>112</v>
      </c>
    </row>
    <row r="521" spans="1:10">
      <c r="A521" s="247">
        <v>520</v>
      </c>
      <c r="B521" s="10" t="s">
        <v>108</v>
      </c>
      <c r="C521" s="10">
        <v>6</v>
      </c>
      <c r="D521" s="10">
        <v>2</v>
      </c>
      <c r="E521" s="10">
        <v>229</v>
      </c>
      <c r="F521" s="10">
        <v>18</v>
      </c>
      <c r="G521" s="10" t="s">
        <v>109</v>
      </c>
      <c r="H521" s="166" t="s">
        <v>110</v>
      </c>
      <c r="I521" s="10" t="s">
        <v>111</v>
      </c>
      <c r="J521" s="10" t="s">
        <v>112</v>
      </c>
    </row>
    <row r="522" spans="1:10">
      <c r="A522" s="247">
        <v>521</v>
      </c>
      <c r="B522" s="10" t="s">
        <v>108</v>
      </c>
      <c r="C522" s="10">
        <v>6</v>
      </c>
      <c r="D522" s="10">
        <v>2</v>
      </c>
      <c r="E522" s="10">
        <v>230</v>
      </c>
      <c r="F522" s="10">
        <v>18</v>
      </c>
      <c r="G522" s="10" t="s">
        <v>109</v>
      </c>
      <c r="H522" s="166" t="s">
        <v>115</v>
      </c>
      <c r="I522" s="10" t="s">
        <v>111</v>
      </c>
      <c r="J522" s="10" t="s">
        <v>112</v>
      </c>
    </row>
    <row r="523" spans="1:10">
      <c r="A523" s="247">
        <v>522</v>
      </c>
      <c r="B523" s="10" t="s">
        <v>108</v>
      </c>
      <c r="C523" s="10">
        <v>6</v>
      </c>
      <c r="D523" s="10">
        <v>2</v>
      </c>
      <c r="E523" s="10">
        <v>231</v>
      </c>
      <c r="F523" s="10">
        <v>18</v>
      </c>
      <c r="G523" s="10" t="s">
        <v>109</v>
      </c>
      <c r="H523" s="166" t="s">
        <v>110</v>
      </c>
      <c r="I523" s="10" t="s">
        <v>111</v>
      </c>
      <c r="J523" s="10" t="s">
        <v>112</v>
      </c>
    </row>
    <row r="524" spans="1:10">
      <c r="A524" s="247">
        <v>523</v>
      </c>
      <c r="B524" s="10" t="s">
        <v>108</v>
      </c>
      <c r="C524" s="10">
        <v>6</v>
      </c>
      <c r="D524" s="10">
        <v>2</v>
      </c>
      <c r="E524" s="10">
        <v>232</v>
      </c>
      <c r="F524" s="10">
        <v>18</v>
      </c>
      <c r="G524" s="10" t="s">
        <v>109</v>
      </c>
      <c r="H524" s="166" t="s">
        <v>115</v>
      </c>
      <c r="I524" s="10" t="s">
        <v>111</v>
      </c>
      <c r="J524" s="10" t="s">
        <v>112</v>
      </c>
    </row>
    <row r="525" spans="1:10">
      <c r="A525" s="247">
        <v>524</v>
      </c>
      <c r="B525" s="10" t="s">
        <v>108</v>
      </c>
      <c r="C525" s="10">
        <v>6</v>
      </c>
      <c r="D525" s="10">
        <v>2</v>
      </c>
      <c r="E525" s="10">
        <v>233</v>
      </c>
      <c r="F525" s="10">
        <v>18</v>
      </c>
      <c r="G525" s="10" t="s">
        <v>109</v>
      </c>
      <c r="H525" s="166" t="s">
        <v>110</v>
      </c>
      <c r="I525" s="10" t="s">
        <v>111</v>
      </c>
      <c r="J525" s="10" t="s">
        <v>112</v>
      </c>
    </row>
    <row r="526" spans="1:10">
      <c r="A526" s="247">
        <v>525</v>
      </c>
      <c r="B526" s="10" t="s">
        <v>108</v>
      </c>
      <c r="C526" s="10">
        <v>6</v>
      </c>
      <c r="D526" s="10">
        <v>2</v>
      </c>
      <c r="E526" s="10">
        <v>234</v>
      </c>
      <c r="F526" s="10">
        <v>18</v>
      </c>
      <c r="G526" s="10" t="s">
        <v>109</v>
      </c>
      <c r="H526" s="166" t="s">
        <v>115</v>
      </c>
      <c r="I526" s="10" t="s">
        <v>111</v>
      </c>
      <c r="J526" s="10" t="s">
        <v>112</v>
      </c>
    </row>
    <row r="527" spans="1:10">
      <c r="A527" s="247">
        <v>526</v>
      </c>
      <c r="B527" s="10" t="s">
        <v>108</v>
      </c>
      <c r="C527" s="10">
        <v>6</v>
      </c>
      <c r="D527" s="10">
        <v>2</v>
      </c>
      <c r="E527" s="10">
        <v>235</v>
      </c>
      <c r="F527" s="10">
        <v>18</v>
      </c>
      <c r="G527" s="10" t="s">
        <v>109</v>
      </c>
      <c r="H527" s="166" t="s">
        <v>110</v>
      </c>
      <c r="I527" s="10" t="s">
        <v>111</v>
      </c>
      <c r="J527" s="10" t="s">
        <v>112</v>
      </c>
    </row>
    <row r="528" spans="1:10">
      <c r="A528" s="247">
        <v>527</v>
      </c>
      <c r="B528" s="10" t="s">
        <v>108</v>
      </c>
      <c r="C528" s="10">
        <v>6</v>
      </c>
      <c r="D528" s="10">
        <v>2</v>
      </c>
      <c r="E528" s="10">
        <v>236</v>
      </c>
      <c r="F528" s="10">
        <v>18</v>
      </c>
      <c r="G528" s="10" t="s">
        <v>109</v>
      </c>
      <c r="H528" s="166" t="s">
        <v>115</v>
      </c>
      <c r="I528" s="10" t="s">
        <v>111</v>
      </c>
      <c r="J528" s="10" t="s">
        <v>112</v>
      </c>
    </row>
    <row r="529" spans="1:10">
      <c r="A529" s="247">
        <v>528</v>
      </c>
      <c r="B529" s="10" t="s">
        <v>108</v>
      </c>
      <c r="C529" s="10">
        <v>6</v>
      </c>
      <c r="D529" s="10">
        <v>2</v>
      </c>
      <c r="E529" s="10">
        <v>237</v>
      </c>
      <c r="F529" s="10">
        <v>18</v>
      </c>
      <c r="G529" s="10" t="s">
        <v>109</v>
      </c>
      <c r="H529" s="166" t="s">
        <v>110</v>
      </c>
      <c r="I529" s="10" t="s">
        <v>111</v>
      </c>
      <c r="J529" s="10" t="s">
        <v>112</v>
      </c>
    </row>
    <row r="530" spans="1:10">
      <c r="A530" s="247">
        <v>529</v>
      </c>
      <c r="B530" s="10" t="s">
        <v>108</v>
      </c>
      <c r="C530" s="10">
        <v>6</v>
      </c>
      <c r="D530" s="10">
        <v>2</v>
      </c>
      <c r="E530" s="10">
        <v>238</v>
      </c>
      <c r="F530" s="10">
        <v>18</v>
      </c>
      <c r="G530" s="10" t="s">
        <v>109</v>
      </c>
      <c r="H530" s="166" t="s">
        <v>115</v>
      </c>
      <c r="I530" s="10" t="s">
        <v>111</v>
      </c>
      <c r="J530" s="10" t="s">
        <v>112</v>
      </c>
    </row>
    <row r="531" spans="1:10">
      <c r="A531" s="247">
        <v>530</v>
      </c>
      <c r="B531" s="10" t="s">
        <v>108</v>
      </c>
      <c r="C531" s="10">
        <v>6</v>
      </c>
      <c r="D531" s="10">
        <v>2</v>
      </c>
      <c r="E531" s="10">
        <v>239</v>
      </c>
      <c r="F531" s="10">
        <v>18</v>
      </c>
      <c r="G531" s="10" t="s">
        <v>109</v>
      </c>
      <c r="H531" s="166" t="s">
        <v>110</v>
      </c>
      <c r="I531" s="10" t="s">
        <v>111</v>
      </c>
      <c r="J531" s="10" t="s">
        <v>112</v>
      </c>
    </row>
    <row r="532" spans="1:10">
      <c r="A532" s="247">
        <v>531</v>
      </c>
      <c r="B532" s="10" t="s">
        <v>108</v>
      </c>
      <c r="C532" s="10">
        <v>6</v>
      </c>
      <c r="D532" s="10">
        <v>2</v>
      </c>
      <c r="E532" s="10">
        <v>241</v>
      </c>
      <c r="F532" s="10">
        <v>18</v>
      </c>
      <c r="G532" s="10" t="s">
        <v>109</v>
      </c>
      <c r="H532" s="166" t="s">
        <v>110</v>
      </c>
      <c r="I532" s="10" t="s">
        <v>111</v>
      </c>
      <c r="J532" s="10" t="s">
        <v>112</v>
      </c>
    </row>
    <row r="533" spans="1:10">
      <c r="A533" s="247">
        <v>532</v>
      </c>
      <c r="B533" s="10" t="s">
        <v>108</v>
      </c>
      <c r="C533" s="10">
        <v>6</v>
      </c>
      <c r="D533" s="10">
        <v>3</v>
      </c>
      <c r="E533" s="10">
        <v>301</v>
      </c>
      <c r="F533" s="10">
        <v>18</v>
      </c>
      <c r="G533" s="10" t="s">
        <v>109</v>
      </c>
      <c r="H533" s="166" t="s">
        <v>113</v>
      </c>
      <c r="I533" s="10" t="s">
        <v>111</v>
      </c>
      <c r="J533" s="10" t="s">
        <v>112</v>
      </c>
    </row>
    <row r="534" spans="1:10">
      <c r="A534" s="247">
        <v>533</v>
      </c>
      <c r="B534" s="10" t="s">
        <v>108</v>
      </c>
      <c r="C534" s="10">
        <v>6</v>
      </c>
      <c r="D534" s="10">
        <v>3</v>
      </c>
      <c r="E534" s="10">
        <v>302</v>
      </c>
      <c r="F534" s="10">
        <v>18</v>
      </c>
      <c r="G534" s="10" t="s">
        <v>109</v>
      </c>
      <c r="H534" s="166" t="s">
        <v>113</v>
      </c>
      <c r="I534" s="10" t="s">
        <v>111</v>
      </c>
      <c r="J534" s="10" t="s">
        <v>112</v>
      </c>
    </row>
    <row r="535" spans="1:10">
      <c r="A535" s="247">
        <v>534</v>
      </c>
      <c r="B535" s="10" t="s">
        <v>108</v>
      </c>
      <c r="C535" s="10">
        <v>6</v>
      </c>
      <c r="D535" s="10">
        <v>3</v>
      </c>
      <c r="E535" s="10">
        <v>303</v>
      </c>
      <c r="F535" s="10">
        <v>18</v>
      </c>
      <c r="G535" s="10" t="s">
        <v>109</v>
      </c>
      <c r="H535" s="166" t="s">
        <v>113</v>
      </c>
      <c r="I535" s="10" t="s">
        <v>111</v>
      </c>
      <c r="J535" s="10" t="s">
        <v>112</v>
      </c>
    </row>
    <row r="536" spans="1:10">
      <c r="A536" s="247">
        <v>535</v>
      </c>
      <c r="B536" s="10" t="s">
        <v>108</v>
      </c>
      <c r="C536" s="10">
        <v>6</v>
      </c>
      <c r="D536" s="10">
        <v>3</v>
      </c>
      <c r="E536" s="10">
        <v>304</v>
      </c>
      <c r="F536" s="10">
        <v>18</v>
      </c>
      <c r="G536" s="10" t="s">
        <v>109</v>
      </c>
      <c r="H536" s="166" t="s">
        <v>113</v>
      </c>
      <c r="I536" s="10" t="s">
        <v>111</v>
      </c>
      <c r="J536" s="10" t="s">
        <v>112</v>
      </c>
    </row>
    <row r="537" spans="1:10">
      <c r="A537" s="247">
        <v>536</v>
      </c>
      <c r="B537" s="10" t="s">
        <v>108</v>
      </c>
      <c r="C537" s="10">
        <v>6</v>
      </c>
      <c r="D537" s="10">
        <v>3</v>
      </c>
      <c r="E537" s="10">
        <v>305</v>
      </c>
      <c r="F537" s="10">
        <v>18</v>
      </c>
      <c r="G537" s="10" t="s">
        <v>109</v>
      </c>
      <c r="H537" s="166" t="s">
        <v>113</v>
      </c>
      <c r="I537" s="10" t="s">
        <v>111</v>
      </c>
      <c r="J537" s="10" t="s">
        <v>112</v>
      </c>
    </row>
    <row r="538" spans="1:10">
      <c r="A538" s="247">
        <v>537</v>
      </c>
      <c r="B538" s="10" t="s">
        <v>108</v>
      </c>
      <c r="C538" s="10">
        <v>6</v>
      </c>
      <c r="D538" s="10">
        <v>3</v>
      </c>
      <c r="E538" s="10">
        <v>306</v>
      </c>
      <c r="F538" s="10">
        <v>18</v>
      </c>
      <c r="G538" s="10" t="s">
        <v>109</v>
      </c>
      <c r="H538" s="166" t="s">
        <v>113</v>
      </c>
      <c r="I538" s="10" t="s">
        <v>111</v>
      </c>
      <c r="J538" s="10" t="s">
        <v>112</v>
      </c>
    </row>
    <row r="539" spans="1:10">
      <c r="A539" s="247">
        <v>538</v>
      </c>
      <c r="B539" s="10" t="s">
        <v>108</v>
      </c>
      <c r="C539" s="10">
        <v>6</v>
      </c>
      <c r="D539" s="10">
        <v>3</v>
      </c>
      <c r="E539" s="10">
        <v>307</v>
      </c>
      <c r="F539" s="10">
        <v>18</v>
      </c>
      <c r="G539" s="10" t="s">
        <v>109</v>
      </c>
      <c r="H539" s="166" t="s">
        <v>110</v>
      </c>
      <c r="I539" s="10" t="s">
        <v>111</v>
      </c>
      <c r="J539" s="10" t="s">
        <v>112</v>
      </c>
    </row>
    <row r="540" spans="1:10">
      <c r="A540" s="247">
        <v>539</v>
      </c>
      <c r="B540" s="10" t="s">
        <v>108</v>
      </c>
      <c r="C540" s="10">
        <v>6</v>
      </c>
      <c r="D540" s="10">
        <v>3</v>
      </c>
      <c r="E540" s="10">
        <v>308</v>
      </c>
      <c r="F540" s="10">
        <v>18</v>
      </c>
      <c r="G540" s="10" t="s">
        <v>109</v>
      </c>
      <c r="H540" s="166" t="s">
        <v>115</v>
      </c>
      <c r="I540" s="10" t="s">
        <v>111</v>
      </c>
      <c r="J540" s="10" t="s">
        <v>112</v>
      </c>
    </row>
    <row r="541" spans="1:10">
      <c r="A541" s="247">
        <v>540</v>
      </c>
      <c r="B541" s="10" t="s">
        <v>108</v>
      </c>
      <c r="C541" s="10">
        <v>6</v>
      </c>
      <c r="D541" s="10">
        <v>3</v>
      </c>
      <c r="E541" s="10">
        <v>309</v>
      </c>
      <c r="F541" s="10">
        <v>18</v>
      </c>
      <c r="G541" s="10" t="s">
        <v>109</v>
      </c>
      <c r="H541" s="166" t="s">
        <v>110</v>
      </c>
      <c r="I541" s="10" t="s">
        <v>111</v>
      </c>
      <c r="J541" s="10" t="s">
        <v>112</v>
      </c>
    </row>
    <row r="542" spans="1:10">
      <c r="A542" s="247">
        <v>541</v>
      </c>
      <c r="B542" s="10" t="s">
        <v>108</v>
      </c>
      <c r="C542" s="10">
        <v>6</v>
      </c>
      <c r="D542" s="10">
        <v>3</v>
      </c>
      <c r="E542" s="10">
        <v>310</v>
      </c>
      <c r="F542" s="10">
        <v>18</v>
      </c>
      <c r="G542" s="10" t="s">
        <v>109</v>
      </c>
      <c r="H542" s="166" t="s">
        <v>115</v>
      </c>
      <c r="I542" s="10" t="s">
        <v>111</v>
      </c>
      <c r="J542" s="10" t="s">
        <v>112</v>
      </c>
    </row>
    <row r="543" spans="1:10">
      <c r="A543" s="247">
        <v>542</v>
      </c>
      <c r="B543" s="10" t="s">
        <v>108</v>
      </c>
      <c r="C543" s="10">
        <v>6</v>
      </c>
      <c r="D543" s="10">
        <v>3</v>
      </c>
      <c r="E543" s="10">
        <v>311</v>
      </c>
      <c r="F543" s="10">
        <v>18</v>
      </c>
      <c r="G543" s="10" t="s">
        <v>109</v>
      </c>
      <c r="H543" s="166" t="s">
        <v>110</v>
      </c>
      <c r="I543" s="10" t="s">
        <v>111</v>
      </c>
      <c r="J543" s="10" t="s">
        <v>112</v>
      </c>
    </row>
    <row r="544" spans="1:10">
      <c r="A544" s="247">
        <v>543</v>
      </c>
      <c r="B544" s="10" t="s">
        <v>108</v>
      </c>
      <c r="C544" s="10">
        <v>6</v>
      </c>
      <c r="D544" s="10">
        <v>3</v>
      </c>
      <c r="E544" s="10">
        <v>312</v>
      </c>
      <c r="F544" s="10">
        <v>18</v>
      </c>
      <c r="G544" s="10" t="s">
        <v>109</v>
      </c>
      <c r="H544" s="166" t="s">
        <v>115</v>
      </c>
      <c r="I544" s="10" t="s">
        <v>111</v>
      </c>
      <c r="J544" s="10" t="s">
        <v>112</v>
      </c>
    </row>
    <row r="545" spans="1:10">
      <c r="A545" s="247">
        <v>544</v>
      </c>
      <c r="B545" s="10" t="s">
        <v>108</v>
      </c>
      <c r="C545" s="10">
        <v>6</v>
      </c>
      <c r="D545" s="10">
        <v>3</v>
      </c>
      <c r="E545" s="10">
        <v>313</v>
      </c>
      <c r="F545" s="10">
        <v>18</v>
      </c>
      <c r="G545" s="10" t="s">
        <v>109</v>
      </c>
      <c r="H545" s="166" t="s">
        <v>110</v>
      </c>
      <c r="I545" s="10" t="s">
        <v>111</v>
      </c>
      <c r="J545" s="10" t="s">
        <v>112</v>
      </c>
    </row>
    <row r="546" spans="1:10">
      <c r="A546" s="247">
        <v>545</v>
      </c>
      <c r="B546" s="10" t="s">
        <v>108</v>
      </c>
      <c r="C546" s="10">
        <v>6</v>
      </c>
      <c r="D546" s="10">
        <v>3</v>
      </c>
      <c r="E546" s="10">
        <v>314</v>
      </c>
      <c r="F546" s="10">
        <v>18</v>
      </c>
      <c r="G546" s="10" t="s">
        <v>109</v>
      </c>
      <c r="H546" s="166" t="s">
        <v>115</v>
      </c>
      <c r="I546" s="10" t="s">
        <v>111</v>
      </c>
      <c r="J546" s="10" t="s">
        <v>112</v>
      </c>
    </row>
    <row r="547" spans="1:10">
      <c r="A547" s="247">
        <v>546</v>
      </c>
      <c r="B547" s="10" t="s">
        <v>108</v>
      </c>
      <c r="C547" s="10">
        <v>6</v>
      </c>
      <c r="D547" s="10">
        <v>3</v>
      </c>
      <c r="E547" s="10">
        <v>315</v>
      </c>
      <c r="F547" s="10">
        <v>18</v>
      </c>
      <c r="G547" s="10" t="s">
        <v>109</v>
      </c>
      <c r="H547" s="166" t="s">
        <v>110</v>
      </c>
      <c r="I547" s="10" t="s">
        <v>111</v>
      </c>
      <c r="J547" s="10" t="s">
        <v>112</v>
      </c>
    </row>
    <row r="548" spans="1:10">
      <c r="A548" s="247">
        <v>547</v>
      </c>
      <c r="B548" s="10" t="s">
        <v>108</v>
      </c>
      <c r="C548" s="10">
        <v>6</v>
      </c>
      <c r="D548" s="10">
        <v>3</v>
      </c>
      <c r="E548" s="10">
        <v>316</v>
      </c>
      <c r="F548" s="10">
        <v>18</v>
      </c>
      <c r="G548" s="10" t="s">
        <v>109</v>
      </c>
      <c r="H548" s="166" t="s">
        <v>115</v>
      </c>
      <c r="I548" s="10" t="s">
        <v>111</v>
      </c>
      <c r="J548" s="10" t="s">
        <v>112</v>
      </c>
    </row>
    <row r="549" spans="1:10">
      <c r="A549" s="247">
        <v>548</v>
      </c>
      <c r="B549" s="10" t="s">
        <v>108</v>
      </c>
      <c r="C549" s="10">
        <v>6</v>
      </c>
      <c r="D549" s="10">
        <v>3</v>
      </c>
      <c r="E549" s="10">
        <v>317</v>
      </c>
      <c r="F549" s="10">
        <v>18</v>
      </c>
      <c r="G549" s="10" t="s">
        <v>109</v>
      </c>
      <c r="H549" s="166" t="s">
        <v>110</v>
      </c>
      <c r="I549" s="10" t="s">
        <v>111</v>
      </c>
      <c r="J549" s="10" t="s">
        <v>112</v>
      </c>
    </row>
    <row r="550" spans="1:10">
      <c r="A550" s="247">
        <v>549</v>
      </c>
      <c r="B550" s="10" t="s">
        <v>108</v>
      </c>
      <c r="C550" s="10">
        <v>6</v>
      </c>
      <c r="D550" s="10">
        <v>3</v>
      </c>
      <c r="E550" s="10">
        <v>318</v>
      </c>
      <c r="F550" s="10">
        <v>18</v>
      </c>
      <c r="G550" s="10" t="s">
        <v>109</v>
      </c>
      <c r="H550" s="166" t="s">
        <v>115</v>
      </c>
      <c r="I550" s="10" t="s">
        <v>111</v>
      </c>
      <c r="J550" s="10" t="s">
        <v>112</v>
      </c>
    </row>
    <row r="551" spans="1:10">
      <c r="A551" s="247">
        <v>550</v>
      </c>
      <c r="B551" s="10" t="s">
        <v>108</v>
      </c>
      <c r="C551" s="10">
        <v>6</v>
      </c>
      <c r="D551" s="10">
        <v>3</v>
      </c>
      <c r="E551" s="10">
        <v>319</v>
      </c>
      <c r="F551" s="10">
        <v>18</v>
      </c>
      <c r="G551" s="10" t="s">
        <v>109</v>
      </c>
      <c r="H551" s="166" t="s">
        <v>110</v>
      </c>
      <c r="I551" s="10" t="s">
        <v>111</v>
      </c>
      <c r="J551" s="10" t="s">
        <v>112</v>
      </c>
    </row>
    <row r="552" spans="1:10">
      <c r="A552" s="247">
        <v>551</v>
      </c>
      <c r="B552" s="10" t="s">
        <v>108</v>
      </c>
      <c r="C552" s="10">
        <v>6</v>
      </c>
      <c r="D552" s="10">
        <v>3</v>
      </c>
      <c r="E552" s="10">
        <v>320</v>
      </c>
      <c r="F552" s="10">
        <v>18</v>
      </c>
      <c r="G552" s="10" t="s">
        <v>109</v>
      </c>
      <c r="H552" s="166" t="s">
        <v>115</v>
      </c>
      <c r="I552" s="10" t="s">
        <v>111</v>
      </c>
      <c r="J552" s="10" t="s">
        <v>112</v>
      </c>
    </row>
    <row r="553" spans="1:10">
      <c r="A553" s="247">
        <v>552</v>
      </c>
      <c r="B553" s="10" t="s">
        <v>108</v>
      </c>
      <c r="C553" s="10">
        <v>6</v>
      </c>
      <c r="D553" s="10">
        <v>3</v>
      </c>
      <c r="E553" s="10">
        <v>321</v>
      </c>
      <c r="F553" s="10">
        <v>18</v>
      </c>
      <c r="G553" s="10" t="s">
        <v>109</v>
      </c>
      <c r="H553" s="166" t="s">
        <v>110</v>
      </c>
      <c r="I553" s="10" t="s">
        <v>111</v>
      </c>
      <c r="J553" s="10" t="s">
        <v>112</v>
      </c>
    </row>
    <row r="554" spans="1:10">
      <c r="A554" s="247">
        <v>553</v>
      </c>
      <c r="B554" s="10" t="s">
        <v>108</v>
      </c>
      <c r="C554" s="10">
        <v>6</v>
      </c>
      <c r="D554" s="10">
        <v>3</v>
      </c>
      <c r="E554" s="10">
        <v>322</v>
      </c>
      <c r="F554" s="10">
        <v>18</v>
      </c>
      <c r="G554" s="10" t="s">
        <v>109</v>
      </c>
      <c r="H554" s="166" t="s">
        <v>115</v>
      </c>
      <c r="I554" s="10" t="s">
        <v>111</v>
      </c>
      <c r="J554" s="10" t="s">
        <v>112</v>
      </c>
    </row>
    <row r="555" spans="1:10">
      <c r="A555" s="247">
        <v>554</v>
      </c>
      <c r="B555" s="10" t="s">
        <v>108</v>
      </c>
      <c r="C555" s="10">
        <v>6</v>
      </c>
      <c r="D555" s="10">
        <v>3</v>
      </c>
      <c r="E555" s="10">
        <v>323</v>
      </c>
      <c r="F555" s="10">
        <v>18</v>
      </c>
      <c r="G555" s="10" t="s">
        <v>109</v>
      </c>
      <c r="H555" s="166" t="s">
        <v>110</v>
      </c>
      <c r="I555" s="10" t="s">
        <v>111</v>
      </c>
      <c r="J555" s="10" t="s">
        <v>112</v>
      </c>
    </row>
    <row r="556" spans="1:10">
      <c r="A556" s="247">
        <v>555</v>
      </c>
      <c r="B556" s="10" t="s">
        <v>108</v>
      </c>
      <c r="C556" s="10">
        <v>6</v>
      </c>
      <c r="D556" s="10">
        <v>3</v>
      </c>
      <c r="E556" s="10">
        <v>324</v>
      </c>
      <c r="F556" s="10">
        <v>18</v>
      </c>
      <c r="G556" s="10" t="s">
        <v>109</v>
      </c>
      <c r="H556" s="166" t="s">
        <v>115</v>
      </c>
      <c r="I556" s="10" t="s">
        <v>111</v>
      </c>
      <c r="J556" s="10" t="s">
        <v>112</v>
      </c>
    </row>
    <row r="557" spans="1:10">
      <c r="A557" s="247">
        <v>556</v>
      </c>
      <c r="B557" s="10" t="s">
        <v>108</v>
      </c>
      <c r="C557" s="10">
        <v>6</v>
      </c>
      <c r="D557" s="10">
        <v>3</v>
      </c>
      <c r="E557" s="10">
        <v>325</v>
      </c>
      <c r="F557" s="10">
        <v>18</v>
      </c>
      <c r="G557" s="10" t="s">
        <v>109</v>
      </c>
      <c r="H557" s="166" t="s">
        <v>110</v>
      </c>
      <c r="I557" s="10" t="s">
        <v>111</v>
      </c>
      <c r="J557" s="10" t="s">
        <v>112</v>
      </c>
    </row>
    <row r="558" spans="1:10">
      <c r="A558" s="247">
        <v>557</v>
      </c>
      <c r="B558" s="10" t="s">
        <v>108</v>
      </c>
      <c r="C558" s="10">
        <v>6</v>
      </c>
      <c r="D558" s="10">
        <v>3</v>
      </c>
      <c r="E558" s="10">
        <v>326</v>
      </c>
      <c r="F558" s="10">
        <v>18</v>
      </c>
      <c r="G558" s="10" t="s">
        <v>109</v>
      </c>
      <c r="H558" s="166" t="s">
        <v>115</v>
      </c>
      <c r="I558" s="10" t="s">
        <v>111</v>
      </c>
      <c r="J558" s="10" t="s">
        <v>112</v>
      </c>
    </row>
    <row r="559" spans="1:10">
      <c r="A559" s="247">
        <v>558</v>
      </c>
      <c r="B559" s="10" t="s">
        <v>108</v>
      </c>
      <c r="C559" s="10">
        <v>6</v>
      </c>
      <c r="D559" s="10">
        <v>3</v>
      </c>
      <c r="E559" s="10">
        <v>327</v>
      </c>
      <c r="F559" s="10">
        <v>18</v>
      </c>
      <c r="G559" s="10" t="s">
        <v>109</v>
      </c>
      <c r="H559" s="166" t="s">
        <v>110</v>
      </c>
      <c r="I559" s="10" t="s">
        <v>111</v>
      </c>
      <c r="J559" s="10" t="s">
        <v>112</v>
      </c>
    </row>
    <row r="560" spans="1:10">
      <c r="A560" s="247">
        <v>559</v>
      </c>
      <c r="B560" s="10" t="s">
        <v>108</v>
      </c>
      <c r="C560" s="10">
        <v>6</v>
      </c>
      <c r="D560" s="10">
        <v>3</v>
      </c>
      <c r="E560" s="10">
        <v>328</v>
      </c>
      <c r="F560" s="10">
        <v>18</v>
      </c>
      <c r="G560" s="10" t="s">
        <v>109</v>
      </c>
      <c r="H560" s="166" t="s">
        <v>115</v>
      </c>
      <c r="I560" s="10" t="s">
        <v>111</v>
      </c>
      <c r="J560" s="10" t="s">
        <v>112</v>
      </c>
    </row>
    <row r="561" spans="1:10">
      <c r="A561" s="247">
        <v>560</v>
      </c>
      <c r="B561" s="10" t="s">
        <v>108</v>
      </c>
      <c r="C561" s="10">
        <v>6</v>
      </c>
      <c r="D561" s="10">
        <v>3</v>
      </c>
      <c r="E561" s="10">
        <v>329</v>
      </c>
      <c r="F561" s="10">
        <v>18</v>
      </c>
      <c r="G561" s="10" t="s">
        <v>109</v>
      </c>
      <c r="H561" s="166" t="s">
        <v>110</v>
      </c>
      <c r="I561" s="10" t="s">
        <v>111</v>
      </c>
      <c r="J561" s="10" t="s">
        <v>112</v>
      </c>
    </row>
    <row r="562" spans="1:10">
      <c r="A562" s="247">
        <v>561</v>
      </c>
      <c r="B562" s="10" t="s">
        <v>108</v>
      </c>
      <c r="C562" s="10">
        <v>6</v>
      </c>
      <c r="D562" s="10">
        <v>3</v>
      </c>
      <c r="E562" s="10">
        <v>330</v>
      </c>
      <c r="F562" s="10">
        <v>18</v>
      </c>
      <c r="G562" s="10" t="s">
        <v>109</v>
      </c>
      <c r="H562" s="166" t="s">
        <v>115</v>
      </c>
      <c r="I562" s="10" t="s">
        <v>111</v>
      </c>
      <c r="J562" s="10" t="s">
        <v>112</v>
      </c>
    </row>
    <row r="563" spans="1:10">
      <c r="A563" s="247">
        <v>562</v>
      </c>
      <c r="B563" s="10" t="s">
        <v>108</v>
      </c>
      <c r="C563" s="10">
        <v>6</v>
      </c>
      <c r="D563" s="10">
        <v>3</v>
      </c>
      <c r="E563" s="10">
        <v>331</v>
      </c>
      <c r="F563" s="10">
        <v>18</v>
      </c>
      <c r="G563" s="10" t="s">
        <v>109</v>
      </c>
      <c r="H563" s="166" t="s">
        <v>110</v>
      </c>
      <c r="I563" s="10" t="s">
        <v>111</v>
      </c>
      <c r="J563" s="10" t="s">
        <v>112</v>
      </c>
    </row>
    <row r="564" spans="1:10">
      <c r="A564" s="247">
        <v>563</v>
      </c>
      <c r="B564" s="10" t="s">
        <v>108</v>
      </c>
      <c r="C564" s="10">
        <v>6</v>
      </c>
      <c r="D564" s="10">
        <v>3</v>
      </c>
      <c r="E564" s="10">
        <v>332</v>
      </c>
      <c r="F564" s="10">
        <v>18</v>
      </c>
      <c r="G564" s="10" t="s">
        <v>109</v>
      </c>
      <c r="H564" s="166" t="s">
        <v>115</v>
      </c>
      <c r="I564" s="10" t="s">
        <v>111</v>
      </c>
      <c r="J564" s="10" t="s">
        <v>112</v>
      </c>
    </row>
    <row r="565" spans="1:10">
      <c r="A565" s="247">
        <v>564</v>
      </c>
      <c r="B565" s="10" t="s">
        <v>108</v>
      </c>
      <c r="C565" s="10">
        <v>6</v>
      </c>
      <c r="D565" s="10">
        <v>3</v>
      </c>
      <c r="E565" s="10">
        <v>333</v>
      </c>
      <c r="F565" s="10">
        <v>18</v>
      </c>
      <c r="G565" s="10" t="s">
        <v>109</v>
      </c>
      <c r="H565" s="166" t="s">
        <v>110</v>
      </c>
      <c r="I565" s="10" t="s">
        <v>111</v>
      </c>
      <c r="J565" s="10" t="s">
        <v>112</v>
      </c>
    </row>
    <row r="566" spans="1:10">
      <c r="A566" s="247">
        <v>565</v>
      </c>
      <c r="B566" s="10" t="s">
        <v>108</v>
      </c>
      <c r="C566" s="10">
        <v>6</v>
      </c>
      <c r="D566" s="10">
        <v>3</v>
      </c>
      <c r="E566" s="10">
        <v>334</v>
      </c>
      <c r="F566" s="10">
        <v>18</v>
      </c>
      <c r="G566" s="10" t="s">
        <v>109</v>
      </c>
      <c r="H566" s="166" t="s">
        <v>115</v>
      </c>
      <c r="I566" s="10" t="s">
        <v>111</v>
      </c>
      <c r="J566" s="10" t="s">
        <v>112</v>
      </c>
    </row>
    <row r="567" spans="1:10">
      <c r="A567" s="247">
        <v>566</v>
      </c>
      <c r="B567" s="10" t="s">
        <v>108</v>
      </c>
      <c r="C567" s="10">
        <v>6</v>
      </c>
      <c r="D567" s="10">
        <v>3</v>
      </c>
      <c r="E567" s="10">
        <v>335</v>
      </c>
      <c r="F567" s="10">
        <v>18</v>
      </c>
      <c r="G567" s="10" t="s">
        <v>109</v>
      </c>
      <c r="H567" s="166" t="s">
        <v>110</v>
      </c>
      <c r="I567" s="10" t="s">
        <v>111</v>
      </c>
      <c r="J567" s="10" t="s">
        <v>112</v>
      </c>
    </row>
    <row r="568" spans="1:10">
      <c r="A568" s="247">
        <v>567</v>
      </c>
      <c r="B568" s="10" t="s">
        <v>108</v>
      </c>
      <c r="C568" s="10">
        <v>6</v>
      </c>
      <c r="D568" s="10">
        <v>3</v>
      </c>
      <c r="E568" s="10">
        <v>336</v>
      </c>
      <c r="F568" s="10">
        <v>18</v>
      </c>
      <c r="G568" s="10" t="s">
        <v>109</v>
      </c>
      <c r="H568" s="166" t="s">
        <v>115</v>
      </c>
      <c r="I568" s="10" t="s">
        <v>111</v>
      </c>
      <c r="J568" s="10" t="s">
        <v>112</v>
      </c>
    </row>
    <row r="569" spans="1:10">
      <c r="A569" s="247">
        <v>568</v>
      </c>
      <c r="B569" s="10" t="s">
        <v>108</v>
      </c>
      <c r="C569" s="10">
        <v>6</v>
      </c>
      <c r="D569" s="10">
        <v>3</v>
      </c>
      <c r="E569" s="10">
        <v>337</v>
      </c>
      <c r="F569" s="10">
        <v>18</v>
      </c>
      <c r="G569" s="10" t="s">
        <v>109</v>
      </c>
      <c r="H569" s="166" t="s">
        <v>110</v>
      </c>
      <c r="I569" s="10" t="s">
        <v>111</v>
      </c>
      <c r="J569" s="10" t="s">
        <v>112</v>
      </c>
    </row>
    <row r="570" spans="1:10">
      <c r="A570" s="247">
        <v>569</v>
      </c>
      <c r="B570" s="10" t="s">
        <v>108</v>
      </c>
      <c r="C570" s="10">
        <v>6</v>
      </c>
      <c r="D570" s="10">
        <v>3</v>
      </c>
      <c r="E570" s="10">
        <v>338</v>
      </c>
      <c r="F570" s="10">
        <v>18</v>
      </c>
      <c r="G570" s="10" t="s">
        <v>109</v>
      </c>
      <c r="H570" s="166" t="s">
        <v>115</v>
      </c>
      <c r="I570" s="10" t="s">
        <v>111</v>
      </c>
      <c r="J570" s="10" t="s">
        <v>112</v>
      </c>
    </row>
    <row r="571" spans="1:10">
      <c r="A571" s="247">
        <v>570</v>
      </c>
      <c r="B571" s="10" t="s">
        <v>108</v>
      </c>
      <c r="C571" s="10">
        <v>6</v>
      </c>
      <c r="D571" s="10">
        <v>3</v>
      </c>
      <c r="E571" s="10">
        <v>339</v>
      </c>
      <c r="F571" s="10">
        <v>18</v>
      </c>
      <c r="G571" s="10" t="s">
        <v>109</v>
      </c>
      <c r="H571" s="166" t="s">
        <v>110</v>
      </c>
      <c r="I571" s="10" t="s">
        <v>111</v>
      </c>
      <c r="J571" s="10" t="s">
        <v>112</v>
      </c>
    </row>
    <row r="572" spans="1:10">
      <c r="A572" s="247">
        <v>571</v>
      </c>
      <c r="B572" s="10" t="s">
        <v>108</v>
      </c>
      <c r="C572" s="10">
        <v>6</v>
      </c>
      <c r="D572" s="10">
        <v>3</v>
      </c>
      <c r="E572" s="10">
        <v>341</v>
      </c>
      <c r="F572" s="10">
        <v>18</v>
      </c>
      <c r="G572" s="10" t="s">
        <v>109</v>
      </c>
      <c r="H572" s="166" t="s">
        <v>110</v>
      </c>
      <c r="I572" s="10" t="s">
        <v>111</v>
      </c>
      <c r="J572" s="10" t="s">
        <v>112</v>
      </c>
    </row>
    <row r="573" spans="1:10">
      <c r="A573" s="247">
        <v>572</v>
      </c>
      <c r="B573" s="10" t="s">
        <v>108</v>
      </c>
      <c r="C573" s="10">
        <v>7</v>
      </c>
      <c r="D573" s="10">
        <v>1</v>
      </c>
      <c r="E573" s="10">
        <v>101</v>
      </c>
      <c r="F573" s="10">
        <v>18</v>
      </c>
      <c r="G573" s="10" t="s">
        <v>109</v>
      </c>
      <c r="H573" s="250" t="s">
        <v>115</v>
      </c>
      <c r="I573" s="10" t="s">
        <v>111</v>
      </c>
      <c r="J573" s="10" t="s">
        <v>112</v>
      </c>
    </row>
    <row r="574" spans="1:10">
      <c r="A574" s="247">
        <v>573</v>
      </c>
      <c r="B574" s="10" t="s">
        <v>108</v>
      </c>
      <c r="C574" s="10">
        <v>7</v>
      </c>
      <c r="D574" s="10">
        <v>1</v>
      </c>
      <c r="E574" s="10">
        <v>102</v>
      </c>
      <c r="F574" s="10">
        <v>18</v>
      </c>
      <c r="G574" s="10" t="s">
        <v>109</v>
      </c>
      <c r="H574" s="250" t="s">
        <v>110</v>
      </c>
      <c r="I574" s="10" t="s">
        <v>111</v>
      </c>
      <c r="J574" s="10" t="s">
        <v>112</v>
      </c>
    </row>
    <row r="575" spans="1:10">
      <c r="A575" s="247">
        <v>574</v>
      </c>
      <c r="B575" s="10" t="s">
        <v>108</v>
      </c>
      <c r="C575" s="10">
        <v>7</v>
      </c>
      <c r="D575" s="10">
        <v>1</v>
      </c>
      <c r="E575" s="10">
        <v>103</v>
      </c>
      <c r="F575" s="10">
        <v>18</v>
      </c>
      <c r="G575" s="10" t="s">
        <v>109</v>
      </c>
      <c r="H575" s="250" t="s">
        <v>115</v>
      </c>
      <c r="I575" s="10" t="s">
        <v>111</v>
      </c>
      <c r="J575" s="10" t="s">
        <v>112</v>
      </c>
    </row>
    <row r="576" spans="1:10">
      <c r="A576" s="247">
        <v>575</v>
      </c>
      <c r="B576" s="10" t="s">
        <v>108</v>
      </c>
      <c r="C576" s="10">
        <v>7</v>
      </c>
      <c r="D576" s="10">
        <v>1</v>
      </c>
      <c r="E576" s="10">
        <v>104</v>
      </c>
      <c r="F576" s="10">
        <v>18</v>
      </c>
      <c r="G576" s="10" t="s">
        <v>109</v>
      </c>
      <c r="H576" s="250" t="s">
        <v>110</v>
      </c>
      <c r="I576" s="10" t="s">
        <v>111</v>
      </c>
      <c r="J576" s="10" t="s">
        <v>112</v>
      </c>
    </row>
    <row r="577" spans="1:10">
      <c r="A577" s="247">
        <v>576</v>
      </c>
      <c r="B577" s="10" t="s">
        <v>108</v>
      </c>
      <c r="C577" s="10">
        <v>7</v>
      </c>
      <c r="D577" s="10">
        <v>1</v>
      </c>
      <c r="E577" s="10">
        <v>105</v>
      </c>
      <c r="F577" s="10">
        <v>18</v>
      </c>
      <c r="G577" s="10" t="s">
        <v>109</v>
      </c>
      <c r="H577" s="250" t="s">
        <v>115</v>
      </c>
      <c r="I577" s="10" t="s">
        <v>111</v>
      </c>
      <c r="J577" s="10" t="s">
        <v>112</v>
      </c>
    </row>
    <row r="578" spans="1:10">
      <c r="A578" s="247">
        <v>577</v>
      </c>
      <c r="B578" s="10" t="s">
        <v>108</v>
      </c>
      <c r="C578" s="10">
        <v>7</v>
      </c>
      <c r="D578" s="10">
        <v>1</v>
      </c>
      <c r="E578" s="10">
        <v>106</v>
      </c>
      <c r="F578" s="10">
        <v>18</v>
      </c>
      <c r="G578" s="10" t="s">
        <v>109</v>
      </c>
      <c r="H578" s="250" t="s">
        <v>110</v>
      </c>
      <c r="I578" s="10" t="s">
        <v>111</v>
      </c>
      <c r="J578" s="10" t="s">
        <v>112</v>
      </c>
    </row>
    <row r="579" spans="1:10">
      <c r="A579" s="247">
        <v>578</v>
      </c>
      <c r="B579" s="10" t="s">
        <v>108</v>
      </c>
      <c r="C579" s="10">
        <v>7</v>
      </c>
      <c r="D579" s="10">
        <v>1</v>
      </c>
      <c r="E579" s="10">
        <v>107</v>
      </c>
      <c r="F579" s="10">
        <v>18</v>
      </c>
      <c r="G579" s="10" t="s">
        <v>109</v>
      </c>
      <c r="H579" s="250" t="s">
        <v>115</v>
      </c>
      <c r="I579" s="10" t="s">
        <v>111</v>
      </c>
      <c r="J579" s="10" t="s">
        <v>112</v>
      </c>
    </row>
    <row r="580" spans="1:10">
      <c r="A580" s="247">
        <v>579</v>
      </c>
      <c r="B580" s="10" t="s">
        <v>108</v>
      </c>
      <c r="C580" s="10">
        <v>7</v>
      </c>
      <c r="D580" s="10">
        <v>1</v>
      </c>
      <c r="E580" s="10">
        <v>108</v>
      </c>
      <c r="F580" s="10">
        <v>18</v>
      </c>
      <c r="G580" s="10" t="s">
        <v>109</v>
      </c>
      <c r="H580" s="250" t="s">
        <v>110</v>
      </c>
      <c r="I580" s="10" t="s">
        <v>111</v>
      </c>
      <c r="J580" s="10" t="s">
        <v>112</v>
      </c>
    </row>
    <row r="581" spans="1:10">
      <c r="A581" s="247">
        <v>580</v>
      </c>
      <c r="B581" s="10" t="s">
        <v>108</v>
      </c>
      <c r="C581" s="10">
        <v>7</v>
      </c>
      <c r="D581" s="10">
        <v>1</v>
      </c>
      <c r="E581" s="10">
        <v>109</v>
      </c>
      <c r="F581" s="10">
        <v>18</v>
      </c>
      <c r="G581" s="10" t="s">
        <v>109</v>
      </c>
      <c r="H581" s="250" t="s">
        <v>115</v>
      </c>
      <c r="I581" s="10" t="s">
        <v>111</v>
      </c>
      <c r="J581" s="10" t="s">
        <v>112</v>
      </c>
    </row>
    <row r="582" spans="1:10">
      <c r="A582" s="247">
        <v>581</v>
      </c>
      <c r="B582" s="10" t="s">
        <v>108</v>
      </c>
      <c r="C582" s="10">
        <v>7</v>
      </c>
      <c r="D582" s="10">
        <v>1</v>
      </c>
      <c r="E582" s="10">
        <v>110</v>
      </c>
      <c r="F582" s="10">
        <v>18</v>
      </c>
      <c r="G582" s="10" t="s">
        <v>109</v>
      </c>
      <c r="H582" s="250" t="s">
        <v>110</v>
      </c>
      <c r="I582" s="10" t="s">
        <v>111</v>
      </c>
      <c r="J582" s="10" t="s">
        <v>112</v>
      </c>
    </row>
    <row r="583" spans="1:10">
      <c r="A583" s="247">
        <v>582</v>
      </c>
      <c r="B583" s="10" t="s">
        <v>108</v>
      </c>
      <c r="C583" s="10">
        <v>7</v>
      </c>
      <c r="D583" s="10">
        <v>1</v>
      </c>
      <c r="E583" s="10">
        <v>111</v>
      </c>
      <c r="F583" s="10">
        <v>18</v>
      </c>
      <c r="G583" s="10" t="s">
        <v>109</v>
      </c>
      <c r="H583" s="250" t="s">
        <v>115</v>
      </c>
      <c r="I583" s="10" t="s">
        <v>111</v>
      </c>
      <c r="J583" s="10" t="s">
        <v>112</v>
      </c>
    </row>
    <row r="584" spans="1:10">
      <c r="A584" s="247">
        <v>583</v>
      </c>
      <c r="B584" s="10" t="s">
        <v>108</v>
      </c>
      <c r="C584" s="10">
        <v>7</v>
      </c>
      <c r="D584" s="10">
        <v>1</v>
      </c>
      <c r="E584" s="10">
        <v>112</v>
      </c>
      <c r="F584" s="10">
        <v>18</v>
      </c>
      <c r="G584" s="10" t="s">
        <v>109</v>
      </c>
      <c r="H584" s="250" t="s">
        <v>110</v>
      </c>
      <c r="I584" s="10" t="s">
        <v>111</v>
      </c>
      <c r="J584" s="10" t="s">
        <v>112</v>
      </c>
    </row>
    <row r="585" spans="1:10">
      <c r="A585" s="247">
        <v>584</v>
      </c>
      <c r="B585" s="10" t="s">
        <v>108</v>
      </c>
      <c r="C585" s="10">
        <v>7</v>
      </c>
      <c r="D585" s="10">
        <v>1</v>
      </c>
      <c r="E585" s="10">
        <v>113</v>
      </c>
      <c r="F585" s="10">
        <v>18</v>
      </c>
      <c r="G585" s="10" t="s">
        <v>109</v>
      </c>
      <c r="H585" s="250" t="s">
        <v>115</v>
      </c>
      <c r="I585" s="10" t="s">
        <v>111</v>
      </c>
      <c r="J585" s="10" t="s">
        <v>112</v>
      </c>
    </row>
    <row r="586" spans="1:10">
      <c r="A586" s="247">
        <v>585</v>
      </c>
      <c r="B586" s="10" t="s">
        <v>108</v>
      </c>
      <c r="C586" s="10">
        <v>7</v>
      </c>
      <c r="D586" s="10">
        <v>1</v>
      </c>
      <c r="E586" s="10">
        <v>114</v>
      </c>
      <c r="F586" s="10">
        <v>18</v>
      </c>
      <c r="G586" s="10" t="s">
        <v>109</v>
      </c>
      <c r="H586" s="250" t="s">
        <v>110</v>
      </c>
      <c r="I586" s="10" t="s">
        <v>111</v>
      </c>
      <c r="J586" s="10" t="s">
        <v>112</v>
      </c>
    </row>
    <row r="587" spans="1:10">
      <c r="A587" s="247">
        <v>586</v>
      </c>
      <c r="B587" s="10" t="s">
        <v>108</v>
      </c>
      <c r="C587" s="10">
        <v>7</v>
      </c>
      <c r="D587" s="10">
        <v>1</v>
      </c>
      <c r="E587" s="10">
        <v>115</v>
      </c>
      <c r="F587" s="10">
        <v>18</v>
      </c>
      <c r="G587" s="10" t="s">
        <v>109</v>
      </c>
      <c r="H587" s="250" t="s">
        <v>115</v>
      </c>
      <c r="I587" s="10" t="s">
        <v>111</v>
      </c>
      <c r="J587" s="10" t="s">
        <v>112</v>
      </c>
    </row>
    <row r="588" spans="1:10">
      <c r="A588" s="247">
        <v>587</v>
      </c>
      <c r="B588" s="10" t="s">
        <v>108</v>
      </c>
      <c r="C588" s="10">
        <v>7</v>
      </c>
      <c r="D588" s="10">
        <v>1</v>
      </c>
      <c r="E588" s="10">
        <v>116</v>
      </c>
      <c r="F588" s="10">
        <v>18</v>
      </c>
      <c r="G588" s="10" t="s">
        <v>109</v>
      </c>
      <c r="H588" s="250" t="s">
        <v>110</v>
      </c>
      <c r="I588" s="10" t="s">
        <v>111</v>
      </c>
      <c r="J588" s="10" t="s">
        <v>112</v>
      </c>
    </row>
    <row r="589" spans="1:10">
      <c r="A589" s="247">
        <v>588</v>
      </c>
      <c r="B589" s="10" t="s">
        <v>108</v>
      </c>
      <c r="C589" s="10">
        <v>7</v>
      </c>
      <c r="D589" s="10">
        <v>1</v>
      </c>
      <c r="E589" s="10">
        <v>117</v>
      </c>
      <c r="F589" s="10">
        <v>18</v>
      </c>
      <c r="G589" s="10" t="s">
        <v>109</v>
      </c>
      <c r="H589" s="250" t="s">
        <v>115</v>
      </c>
      <c r="I589" s="10" t="s">
        <v>111</v>
      </c>
      <c r="J589" s="10" t="s">
        <v>112</v>
      </c>
    </row>
    <row r="590" spans="1:10">
      <c r="A590" s="247">
        <v>589</v>
      </c>
      <c r="B590" s="10" t="s">
        <v>108</v>
      </c>
      <c r="C590" s="10">
        <v>7</v>
      </c>
      <c r="D590" s="10">
        <v>1</v>
      </c>
      <c r="E590" s="10">
        <v>118</v>
      </c>
      <c r="F590" s="10">
        <v>18</v>
      </c>
      <c r="G590" s="10" t="s">
        <v>109</v>
      </c>
      <c r="H590" s="250" t="s">
        <v>110</v>
      </c>
      <c r="I590" s="10" t="s">
        <v>111</v>
      </c>
      <c r="J590" s="10" t="s">
        <v>112</v>
      </c>
    </row>
    <row r="591" spans="1:10">
      <c r="A591" s="247">
        <v>590</v>
      </c>
      <c r="B591" s="10" t="s">
        <v>108</v>
      </c>
      <c r="C591" s="10">
        <v>7</v>
      </c>
      <c r="D591" s="10">
        <v>1</v>
      </c>
      <c r="E591" s="10">
        <v>119</v>
      </c>
      <c r="F591" s="10">
        <v>18</v>
      </c>
      <c r="G591" s="10" t="s">
        <v>109</v>
      </c>
      <c r="H591" s="250" t="s">
        <v>115</v>
      </c>
      <c r="I591" s="10" t="s">
        <v>111</v>
      </c>
      <c r="J591" s="10" t="s">
        <v>112</v>
      </c>
    </row>
    <row r="592" spans="1:10">
      <c r="A592" s="247">
        <v>591</v>
      </c>
      <c r="B592" s="10" t="s">
        <v>108</v>
      </c>
      <c r="C592" s="10">
        <v>7</v>
      </c>
      <c r="D592" s="10">
        <v>1</v>
      </c>
      <c r="E592" s="10">
        <v>121</v>
      </c>
      <c r="F592" s="10">
        <v>18</v>
      </c>
      <c r="G592" s="10" t="s">
        <v>109</v>
      </c>
      <c r="H592" s="250" t="s">
        <v>115</v>
      </c>
      <c r="I592" s="10" t="s">
        <v>111</v>
      </c>
      <c r="J592" s="10" t="s">
        <v>112</v>
      </c>
    </row>
    <row r="593" spans="1:10">
      <c r="A593" s="247">
        <v>592</v>
      </c>
      <c r="B593" s="10" t="s">
        <v>108</v>
      </c>
      <c r="C593" s="10">
        <v>7</v>
      </c>
      <c r="D593" s="10">
        <v>1</v>
      </c>
      <c r="E593" s="10" t="s">
        <v>118</v>
      </c>
      <c r="F593" s="10">
        <v>18</v>
      </c>
      <c r="G593" s="10" t="s">
        <v>109</v>
      </c>
      <c r="H593" s="250" t="s">
        <v>114</v>
      </c>
      <c r="I593" s="10" t="s">
        <v>111</v>
      </c>
      <c r="J593" s="10" t="s">
        <v>112</v>
      </c>
    </row>
    <row r="594" spans="1:10">
      <c r="A594" s="247">
        <v>593</v>
      </c>
      <c r="B594" s="10" t="s">
        <v>108</v>
      </c>
      <c r="C594" s="10">
        <v>7</v>
      </c>
      <c r="D594" s="10">
        <v>1</v>
      </c>
      <c r="E594" s="10" t="s">
        <v>119</v>
      </c>
      <c r="F594" s="10">
        <v>18</v>
      </c>
      <c r="G594" s="10" t="s">
        <v>109</v>
      </c>
      <c r="H594" s="250" t="s">
        <v>114</v>
      </c>
      <c r="I594" s="10" t="s">
        <v>111</v>
      </c>
      <c r="J594" s="10" t="s">
        <v>112</v>
      </c>
    </row>
    <row r="595" spans="1:10">
      <c r="A595" s="247">
        <v>594</v>
      </c>
      <c r="B595" s="10" t="s">
        <v>108</v>
      </c>
      <c r="C595" s="10">
        <v>7</v>
      </c>
      <c r="D595" s="10">
        <v>1</v>
      </c>
      <c r="E595" s="10" t="s">
        <v>120</v>
      </c>
      <c r="F595" s="10">
        <v>18</v>
      </c>
      <c r="G595" s="10" t="s">
        <v>109</v>
      </c>
      <c r="H595" s="250" t="s">
        <v>114</v>
      </c>
      <c r="I595" s="10" t="s">
        <v>111</v>
      </c>
      <c r="J595" s="10" t="s">
        <v>112</v>
      </c>
    </row>
    <row r="596" spans="1:10">
      <c r="A596" s="247">
        <v>595</v>
      </c>
      <c r="B596" s="10" t="s">
        <v>108</v>
      </c>
      <c r="C596" s="10">
        <v>7</v>
      </c>
      <c r="D596" s="10">
        <v>2</v>
      </c>
      <c r="E596" s="10">
        <v>201</v>
      </c>
      <c r="F596" s="10">
        <v>18</v>
      </c>
      <c r="G596" s="10" t="s">
        <v>109</v>
      </c>
      <c r="H596" s="250" t="s">
        <v>114</v>
      </c>
      <c r="I596" s="10" t="s">
        <v>111</v>
      </c>
      <c r="J596" s="10" t="s">
        <v>112</v>
      </c>
    </row>
    <row r="597" spans="1:10">
      <c r="A597" s="247">
        <v>596</v>
      </c>
      <c r="B597" s="10" t="s">
        <v>108</v>
      </c>
      <c r="C597" s="10">
        <v>7</v>
      </c>
      <c r="D597" s="10">
        <v>2</v>
      </c>
      <c r="E597" s="10">
        <v>202</v>
      </c>
      <c r="F597" s="10">
        <v>18</v>
      </c>
      <c r="G597" s="10" t="s">
        <v>109</v>
      </c>
      <c r="H597" s="250" t="s">
        <v>114</v>
      </c>
      <c r="I597" s="10" t="s">
        <v>111</v>
      </c>
      <c r="J597" s="10" t="s">
        <v>112</v>
      </c>
    </row>
    <row r="598" spans="1:10">
      <c r="A598" s="247">
        <v>597</v>
      </c>
      <c r="B598" s="10" t="s">
        <v>108</v>
      </c>
      <c r="C598" s="10">
        <v>7</v>
      </c>
      <c r="D598" s="10">
        <v>2</v>
      </c>
      <c r="E598" s="10">
        <v>203</v>
      </c>
      <c r="F598" s="10">
        <v>18</v>
      </c>
      <c r="G598" s="10" t="s">
        <v>109</v>
      </c>
      <c r="H598" s="250" t="s">
        <v>114</v>
      </c>
      <c r="I598" s="10" t="s">
        <v>111</v>
      </c>
      <c r="J598" s="10" t="s">
        <v>112</v>
      </c>
    </row>
    <row r="599" spans="1:10">
      <c r="A599" s="247">
        <v>598</v>
      </c>
      <c r="B599" s="10" t="s">
        <v>108</v>
      </c>
      <c r="C599" s="10">
        <v>7</v>
      </c>
      <c r="D599" s="10">
        <v>2</v>
      </c>
      <c r="E599" s="10">
        <v>204</v>
      </c>
      <c r="F599" s="10">
        <v>18</v>
      </c>
      <c r="G599" s="10" t="s">
        <v>109</v>
      </c>
      <c r="H599" s="250" t="s">
        <v>114</v>
      </c>
      <c r="I599" s="10" t="s">
        <v>111</v>
      </c>
      <c r="J599" s="10" t="s">
        <v>112</v>
      </c>
    </row>
    <row r="600" spans="1:10">
      <c r="A600" s="247">
        <v>599</v>
      </c>
      <c r="B600" s="10" t="s">
        <v>108</v>
      </c>
      <c r="C600" s="10">
        <v>7</v>
      </c>
      <c r="D600" s="10">
        <v>2</v>
      </c>
      <c r="E600" s="10">
        <v>205</v>
      </c>
      <c r="F600" s="10">
        <v>18</v>
      </c>
      <c r="G600" s="10" t="s">
        <v>109</v>
      </c>
      <c r="H600" s="250" t="s">
        <v>114</v>
      </c>
      <c r="I600" s="10" t="s">
        <v>111</v>
      </c>
      <c r="J600" s="10" t="s">
        <v>112</v>
      </c>
    </row>
    <row r="601" spans="1:10">
      <c r="A601" s="247">
        <v>600</v>
      </c>
      <c r="B601" s="10" t="s">
        <v>108</v>
      </c>
      <c r="C601" s="10">
        <v>7</v>
      </c>
      <c r="D601" s="10">
        <v>2</v>
      </c>
      <c r="E601" s="10">
        <v>206</v>
      </c>
      <c r="F601" s="10">
        <v>18</v>
      </c>
      <c r="G601" s="10" t="s">
        <v>109</v>
      </c>
      <c r="H601" s="250" t="s">
        <v>114</v>
      </c>
      <c r="I601" s="10" t="s">
        <v>111</v>
      </c>
      <c r="J601" s="10" t="s">
        <v>112</v>
      </c>
    </row>
    <row r="602" spans="1:10">
      <c r="A602" s="247">
        <v>601</v>
      </c>
      <c r="B602" s="10" t="s">
        <v>108</v>
      </c>
      <c r="C602" s="10">
        <v>7</v>
      </c>
      <c r="D602" s="10">
        <v>2</v>
      </c>
      <c r="E602" s="10">
        <v>207</v>
      </c>
      <c r="F602" s="10">
        <v>18</v>
      </c>
      <c r="G602" s="10" t="s">
        <v>109</v>
      </c>
      <c r="H602" s="250" t="s">
        <v>115</v>
      </c>
      <c r="I602" s="10" t="s">
        <v>111</v>
      </c>
      <c r="J602" s="10" t="s">
        <v>112</v>
      </c>
    </row>
    <row r="603" spans="1:10">
      <c r="A603" s="247">
        <v>602</v>
      </c>
      <c r="B603" s="10" t="s">
        <v>108</v>
      </c>
      <c r="C603" s="10">
        <v>7</v>
      </c>
      <c r="D603" s="10">
        <v>2</v>
      </c>
      <c r="E603" s="10">
        <v>208</v>
      </c>
      <c r="F603" s="10">
        <v>18</v>
      </c>
      <c r="G603" s="10" t="s">
        <v>109</v>
      </c>
      <c r="H603" s="250" t="s">
        <v>110</v>
      </c>
      <c r="I603" s="10" t="s">
        <v>111</v>
      </c>
      <c r="J603" s="10" t="s">
        <v>112</v>
      </c>
    </row>
    <row r="604" spans="1:10">
      <c r="A604" s="247">
        <v>603</v>
      </c>
      <c r="B604" s="10" t="s">
        <v>108</v>
      </c>
      <c r="C604" s="10">
        <v>7</v>
      </c>
      <c r="D604" s="10">
        <v>2</v>
      </c>
      <c r="E604" s="10">
        <v>209</v>
      </c>
      <c r="F604" s="10">
        <v>18</v>
      </c>
      <c r="G604" s="10" t="s">
        <v>109</v>
      </c>
      <c r="H604" s="250" t="s">
        <v>115</v>
      </c>
      <c r="I604" s="10" t="s">
        <v>111</v>
      </c>
      <c r="J604" s="10" t="s">
        <v>112</v>
      </c>
    </row>
    <row r="605" spans="1:10">
      <c r="A605" s="247">
        <v>604</v>
      </c>
      <c r="B605" s="10" t="s">
        <v>108</v>
      </c>
      <c r="C605" s="10">
        <v>7</v>
      </c>
      <c r="D605" s="10">
        <v>2</v>
      </c>
      <c r="E605" s="10">
        <v>210</v>
      </c>
      <c r="F605" s="10">
        <v>18</v>
      </c>
      <c r="G605" s="10" t="s">
        <v>109</v>
      </c>
      <c r="H605" s="250" t="s">
        <v>110</v>
      </c>
      <c r="I605" s="10" t="s">
        <v>111</v>
      </c>
      <c r="J605" s="10" t="s">
        <v>112</v>
      </c>
    </row>
    <row r="606" spans="1:10">
      <c r="A606" s="247">
        <v>605</v>
      </c>
      <c r="B606" s="10" t="s">
        <v>108</v>
      </c>
      <c r="C606" s="10">
        <v>7</v>
      </c>
      <c r="D606" s="10">
        <v>2</v>
      </c>
      <c r="E606" s="10">
        <v>211</v>
      </c>
      <c r="F606" s="10">
        <v>18</v>
      </c>
      <c r="G606" s="10" t="s">
        <v>109</v>
      </c>
      <c r="H606" s="250" t="s">
        <v>115</v>
      </c>
      <c r="I606" s="10" t="s">
        <v>111</v>
      </c>
      <c r="J606" s="10" t="s">
        <v>112</v>
      </c>
    </row>
    <row r="607" spans="1:10">
      <c r="A607" s="247">
        <v>606</v>
      </c>
      <c r="B607" s="10" t="s">
        <v>108</v>
      </c>
      <c r="C607" s="10">
        <v>7</v>
      </c>
      <c r="D607" s="10">
        <v>2</v>
      </c>
      <c r="E607" s="10">
        <v>212</v>
      </c>
      <c r="F607" s="10">
        <v>18</v>
      </c>
      <c r="G607" s="10" t="s">
        <v>109</v>
      </c>
      <c r="H607" s="250" t="s">
        <v>110</v>
      </c>
      <c r="I607" s="10" t="s">
        <v>111</v>
      </c>
      <c r="J607" s="10" t="s">
        <v>112</v>
      </c>
    </row>
    <row r="608" spans="1:10">
      <c r="A608" s="247">
        <v>607</v>
      </c>
      <c r="B608" s="10" t="s">
        <v>108</v>
      </c>
      <c r="C608" s="10">
        <v>7</v>
      </c>
      <c r="D608" s="10">
        <v>2</v>
      </c>
      <c r="E608" s="10">
        <v>213</v>
      </c>
      <c r="F608" s="10">
        <v>18</v>
      </c>
      <c r="G608" s="10" t="s">
        <v>109</v>
      </c>
      <c r="H608" s="250" t="s">
        <v>115</v>
      </c>
      <c r="I608" s="10" t="s">
        <v>111</v>
      </c>
      <c r="J608" s="10" t="s">
        <v>112</v>
      </c>
    </row>
    <row r="609" spans="1:10">
      <c r="A609" s="247">
        <v>608</v>
      </c>
      <c r="B609" s="10" t="s">
        <v>108</v>
      </c>
      <c r="C609" s="10">
        <v>7</v>
      </c>
      <c r="D609" s="10">
        <v>2</v>
      </c>
      <c r="E609" s="10">
        <v>214</v>
      </c>
      <c r="F609" s="10">
        <v>18</v>
      </c>
      <c r="G609" s="10" t="s">
        <v>109</v>
      </c>
      <c r="H609" s="250" t="s">
        <v>110</v>
      </c>
      <c r="I609" s="10" t="s">
        <v>111</v>
      </c>
      <c r="J609" s="10" t="s">
        <v>112</v>
      </c>
    </row>
    <row r="610" spans="1:10">
      <c r="A610" s="247">
        <v>609</v>
      </c>
      <c r="B610" s="10" t="s">
        <v>108</v>
      </c>
      <c r="C610" s="10">
        <v>7</v>
      </c>
      <c r="D610" s="10">
        <v>2</v>
      </c>
      <c r="E610" s="10">
        <v>215</v>
      </c>
      <c r="F610" s="10">
        <v>18</v>
      </c>
      <c r="G610" s="10" t="s">
        <v>109</v>
      </c>
      <c r="H610" s="250" t="s">
        <v>115</v>
      </c>
      <c r="I610" s="10" t="s">
        <v>111</v>
      </c>
      <c r="J610" s="10" t="s">
        <v>112</v>
      </c>
    </row>
    <row r="611" spans="1:10">
      <c r="A611" s="247">
        <v>610</v>
      </c>
      <c r="B611" s="10" t="s">
        <v>108</v>
      </c>
      <c r="C611" s="10">
        <v>7</v>
      </c>
      <c r="D611" s="10">
        <v>2</v>
      </c>
      <c r="E611" s="10">
        <v>216</v>
      </c>
      <c r="F611" s="10">
        <v>18</v>
      </c>
      <c r="G611" s="10" t="s">
        <v>109</v>
      </c>
      <c r="H611" s="250" t="s">
        <v>110</v>
      </c>
      <c r="I611" s="10" t="s">
        <v>111</v>
      </c>
      <c r="J611" s="10" t="s">
        <v>112</v>
      </c>
    </row>
    <row r="612" spans="1:10">
      <c r="A612" s="247">
        <v>611</v>
      </c>
      <c r="B612" s="10" t="s">
        <v>108</v>
      </c>
      <c r="C612" s="10">
        <v>7</v>
      </c>
      <c r="D612" s="10">
        <v>2</v>
      </c>
      <c r="E612" s="10">
        <v>217</v>
      </c>
      <c r="F612" s="10">
        <v>18</v>
      </c>
      <c r="G612" s="10" t="s">
        <v>109</v>
      </c>
      <c r="H612" s="250" t="s">
        <v>115</v>
      </c>
      <c r="I612" s="10" t="s">
        <v>111</v>
      </c>
      <c r="J612" s="10" t="s">
        <v>112</v>
      </c>
    </row>
    <row r="613" spans="1:10">
      <c r="A613" s="247">
        <v>612</v>
      </c>
      <c r="B613" s="10" t="s">
        <v>108</v>
      </c>
      <c r="C613" s="10">
        <v>7</v>
      </c>
      <c r="D613" s="10">
        <v>2</v>
      </c>
      <c r="E613" s="10">
        <v>218</v>
      </c>
      <c r="F613" s="10">
        <v>18</v>
      </c>
      <c r="G613" s="10" t="s">
        <v>109</v>
      </c>
      <c r="H613" s="250" t="s">
        <v>110</v>
      </c>
      <c r="I613" s="10" t="s">
        <v>111</v>
      </c>
      <c r="J613" s="10" t="s">
        <v>112</v>
      </c>
    </row>
    <row r="614" spans="1:10">
      <c r="A614" s="247">
        <v>613</v>
      </c>
      <c r="B614" s="10" t="s">
        <v>108</v>
      </c>
      <c r="C614" s="10">
        <v>7</v>
      </c>
      <c r="D614" s="10">
        <v>2</v>
      </c>
      <c r="E614" s="10">
        <v>219</v>
      </c>
      <c r="F614" s="10">
        <v>18</v>
      </c>
      <c r="G614" s="10" t="s">
        <v>109</v>
      </c>
      <c r="H614" s="250" t="s">
        <v>115</v>
      </c>
      <c r="I614" s="10" t="s">
        <v>111</v>
      </c>
      <c r="J614" s="10" t="s">
        <v>112</v>
      </c>
    </row>
    <row r="615" spans="1:10">
      <c r="A615" s="247">
        <v>614</v>
      </c>
      <c r="B615" s="10" t="s">
        <v>108</v>
      </c>
      <c r="C615" s="10">
        <v>7</v>
      </c>
      <c r="D615" s="10">
        <v>2</v>
      </c>
      <c r="E615" s="10">
        <v>220</v>
      </c>
      <c r="F615" s="10">
        <v>18</v>
      </c>
      <c r="G615" s="10" t="s">
        <v>109</v>
      </c>
      <c r="H615" s="250" t="s">
        <v>110</v>
      </c>
      <c r="I615" s="10" t="s">
        <v>111</v>
      </c>
      <c r="J615" s="10" t="s">
        <v>112</v>
      </c>
    </row>
    <row r="616" spans="1:10">
      <c r="A616" s="247">
        <v>615</v>
      </c>
      <c r="B616" s="10" t="s">
        <v>108</v>
      </c>
      <c r="C616" s="10">
        <v>7</v>
      </c>
      <c r="D616" s="10">
        <v>2</v>
      </c>
      <c r="E616" s="10">
        <v>221</v>
      </c>
      <c r="F616" s="10">
        <v>18</v>
      </c>
      <c r="G616" s="10" t="s">
        <v>109</v>
      </c>
      <c r="H616" s="250" t="s">
        <v>115</v>
      </c>
      <c r="I616" s="10" t="s">
        <v>111</v>
      </c>
      <c r="J616" s="10" t="s">
        <v>112</v>
      </c>
    </row>
    <row r="617" spans="1:10">
      <c r="A617" s="247">
        <v>616</v>
      </c>
      <c r="B617" s="10" t="s">
        <v>108</v>
      </c>
      <c r="C617" s="10">
        <v>7</v>
      </c>
      <c r="D617" s="10">
        <v>2</v>
      </c>
      <c r="E617" s="10">
        <v>222</v>
      </c>
      <c r="F617" s="10">
        <v>18</v>
      </c>
      <c r="G617" s="10" t="s">
        <v>109</v>
      </c>
      <c r="H617" s="250" t="s">
        <v>110</v>
      </c>
      <c r="I617" s="10" t="s">
        <v>111</v>
      </c>
      <c r="J617" s="10" t="s">
        <v>112</v>
      </c>
    </row>
    <row r="618" spans="1:10">
      <c r="A618" s="247">
        <v>617</v>
      </c>
      <c r="B618" s="10" t="s">
        <v>108</v>
      </c>
      <c r="C618" s="10">
        <v>7</v>
      </c>
      <c r="D618" s="10">
        <v>2</v>
      </c>
      <c r="E618" s="10">
        <v>223</v>
      </c>
      <c r="F618" s="10">
        <v>18</v>
      </c>
      <c r="G618" s="10" t="s">
        <v>109</v>
      </c>
      <c r="H618" s="250" t="s">
        <v>115</v>
      </c>
      <c r="I618" s="10" t="s">
        <v>111</v>
      </c>
      <c r="J618" s="10" t="s">
        <v>112</v>
      </c>
    </row>
    <row r="619" spans="1:10">
      <c r="A619" s="247">
        <v>618</v>
      </c>
      <c r="B619" s="10" t="s">
        <v>108</v>
      </c>
      <c r="C619" s="10">
        <v>7</v>
      </c>
      <c r="D619" s="10">
        <v>2</v>
      </c>
      <c r="E619" s="10">
        <v>224</v>
      </c>
      <c r="F619" s="10">
        <v>18</v>
      </c>
      <c r="G619" s="10" t="s">
        <v>109</v>
      </c>
      <c r="H619" s="250" t="s">
        <v>110</v>
      </c>
      <c r="I619" s="10" t="s">
        <v>111</v>
      </c>
      <c r="J619" s="10" t="s">
        <v>112</v>
      </c>
    </row>
    <row r="620" spans="1:10">
      <c r="A620" s="247">
        <v>619</v>
      </c>
      <c r="B620" s="10" t="s">
        <v>108</v>
      </c>
      <c r="C620" s="10">
        <v>7</v>
      </c>
      <c r="D620" s="10">
        <v>2</v>
      </c>
      <c r="E620" s="10">
        <v>225</v>
      </c>
      <c r="F620" s="10">
        <v>18</v>
      </c>
      <c r="G620" s="10" t="s">
        <v>109</v>
      </c>
      <c r="H620" s="250" t="s">
        <v>115</v>
      </c>
      <c r="I620" s="10" t="s">
        <v>111</v>
      </c>
      <c r="J620" s="10" t="s">
        <v>112</v>
      </c>
    </row>
    <row r="621" spans="1:10">
      <c r="A621" s="247">
        <v>620</v>
      </c>
      <c r="B621" s="10" t="s">
        <v>108</v>
      </c>
      <c r="C621" s="10">
        <v>7</v>
      </c>
      <c r="D621" s="10">
        <v>2</v>
      </c>
      <c r="E621" s="10">
        <v>226</v>
      </c>
      <c r="F621" s="10">
        <v>18</v>
      </c>
      <c r="G621" s="10" t="s">
        <v>109</v>
      </c>
      <c r="H621" s="250" t="s">
        <v>110</v>
      </c>
      <c r="I621" s="10" t="s">
        <v>111</v>
      </c>
      <c r="J621" s="10" t="s">
        <v>112</v>
      </c>
    </row>
    <row r="622" spans="1:10">
      <c r="A622" s="247">
        <v>621</v>
      </c>
      <c r="B622" s="10" t="s">
        <v>108</v>
      </c>
      <c r="C622" s="10">
        <v>7</v>
      </c>
      <c r="D622" s="10">
        <v>2</v>
      </c>
      <c r="E622" s="10">
        <v>227</v>
      </c>
      <c r="F622" s="10">
        <v>18</v>
      </c>
      <c r="G622" s="10" t="s">
        <v>109</v>
      </c>
      <c r="H622" s="250" t="s">
        <v>110</v>
      </c>
      <c r="I622" s="10" t="s">
        <v>111</v>
      </c>
      <c r="J622" s="10" t="s">
        <v>112</v>
      </c>
    </row>
    <row r="623" spans="1:10">
      <c r="A623" s="247">
        <v>622</v>
      </c>
      <c r="B623" s="10" t="s">
        <v>108</v>
      </c>
      <c r="C623" s="10">
        <v>7</v>
      </c>
      <c r="D623" s="10">
        <v>2</v>
      </c>
      <c r="E623" s="10">
        <v>228</v>
      </c>
      <c r="F623" s="10">
        <v>18</v>
      </c>
      <c r="G623" s="10" t="s">
        <v>109</v>
      </c>
      <c r="H623" s="250" t="s">
        <v>110</v>
      </c>
      <c r="I623" s="10" t="s">
        <v>111</v>
      </c>
      <c r="J623" s="10" t="s">
        <v>112</v>
      </c>
    </row>
    <row r="624" spans="1:10">
      <c r="A624" s="247">
        <v>623</v>
      </c>
      <c r="B624" s="10" t="s">
        <v>108</v>
      </c>
      <c r="C624" s="10">
        <v>7</v>
      </c>
      <c r="D624" s="10">
        <v>2</v>
      </c>
      <c r="E624" s="10">
        <v>229</v>
      </c>
      <c r="F624" s="10">
        <v>18</v>
      </c>
      <c r="G624" s="10" t="s">
        <v>109</v>
      </c>
      <c r="H624" s="250" t="s">
        <v>115</v>
      </c>
      <c r="I624" s="10" t="s">
        <v>111</v>
      </c>
      <c r="J624" s="10" t="s">
        <v>112</v>
      </c>
    </row>
    <row r="625" spans="1:10">
      <c r="A625" s="247">
        <v>624</v>
      </c>
      <c r="B625" s="10" t="s">
        <v>108</v>
      </c>
      <c r="C625" s="10">
        <v>7</v>
      </c>
      <c r="D625" s="10">
        <v>2</v>
      </c>
      <c r="E625" s="10">
        <v>230</v>
      </c>
      <c r="F625" s="10">
        <v>18</v>
      </c>
      <c r="G625" s="10" t="s">
        <v>109</v>
      </c>
      <c r="H625" s="250" t="s">
        <v>110</v>
      </c>
      <c r="I625" s="10" t="s">
        <v>111</v>
      </c>
      <c r="J625" s="10" t="s">
        <v>112</v>
      </c>
    </row>
    <row r="626" spans="1:10">
      <c r="A626" s="247">
        <v>625</v>
      </c>
      <c r="B626" s="10" t="s">
        <v>108</v>
      </c>
      <c r="C626" s="10">
        <v>7</v>
      </c>
      <c r="D626" s="10">
        <v>2</v>
      </c>
      <c r="E626" s="10">
        <v>231</v>
      </c>
      <c r="F626" s="10">
        <v>18</v>
      </c>
      <c r="G626" s="10" t="s">
        <v>109</v>
      </c>
      <c r="H626" s="250" t="s">
        <v>115</v>
      </c>
      <c r="I626" s="10" t="s">
        <v>111</v>
      </c>
      <c r="J626" s="10" t="s">
        <v>112</v>
      </c>
    </row>
    <row r="627" spans="1:10">
      <c r="A627" s="247">
        <v>626</v>
      </c>
      <c r="B627" s="10" t="s">
        <v>108</v>
      </c>
      <c r="C627" s="10">
        <v>7</v>
      </c>
      <c r="D627" s="10">
        <v>2</v>
      </c>
      <c r="E627" s="10">
        <v>232</v>
      </c>
      <c r="F627" s="10">
        <v>18</v>
      </c>
      <c r="G627" s="10" t="s">
        <v>109</v>
      </c>
      <c r="H627" s="250" t="s">
        <v>110</v>
      </c>
      <c r="I627" s="10" t="s">
        <v>111</v>
      </c>
      <c r="J627" s="10" t="s">
        <v>112</v>
      </c>
    </row>
    <row r="628" spans="1:10">
      <c r="A628" s="247">
        <v>627</v>
      </c>
      <c r="B628" s="10" t="s">
        <v>108</v>
      </c>
      <c r="C628" s="10">
        <v>7</v>
      </c>
      <c r="D628" s="10">
        <v>2</v>
      </c>
      <c r="E628" s="10">
        <v>233</v>
      </c>
      <c r="F628" s="10">
        <v>18</v>
      </c>
      <c r="G628" s="10" t="s">
        <v>109</v>
      </c>
      <c r="H628" s="250" t="s">
        <v>115</v>
      </c>
      <c r="I628" s="10" t="s">
        <v>111</v>
      </c>
      <c r="J628" s="10" t="s">
        <v>112</v>
      </c>
    </row>
    <row r="629" spans="1:10">
      <c r="A629" s="247">
        <v>628</v>
      </c>
      <c r="B629" s="10" t="s">
        <v>108</v>
      </c>
      <c r="C629" s="10">
        <v>7</v>
      </c>
      <c r="D629" s="10">
        <v>2</v>
      </c>
      <c r="E629" s="10">
        <v>234</v>
      </c>
      <c r="F629" s="10">
        <v>18</v>
      </c>
      <c r="G629" s="10" t="s">
        <v>109</v>
      </c>
      <c r="H629" s="250" t="s">
        <v>110</v>
      </c>
      <c r="I629" s="10" t="s">
        <v>111</v>
      </c>
      <c r="J629" s="10" t="s">
        <v>112</v>
      </c>
    </row>
    <row r="630" spans="1:10">
      <c r="A630" s="247">
        <v>629</v>
      </c>
      <c r="B630" s="10" t="s">
        <v>108</v>
      </c>
      <c r="C630" s="10">
        <v>7</v>
      </c>
      <c r="D630" s="10">
        <v>2</v>
      </c>
      <c r="E630" s="10">
        <v>235</v>
      </c>
      <c r="F630" s="10">
        <v>18</v>
      </c>
      <c r="G630" s="10" t="s">
        <v>109</v>
      </c>
      <c r="H630" s="250" t="s">
        <v>115</v>
      </c>
      <c r="I630" s="10" t="s">
        <v>111</v>
      </c>
      <c r="J630" s="10" t="s">
        <v>112</v>
      </c>
    </row>
    <row r="631" spans="1:10">
      <c r="A631" s="247">
        <v>630</v>
      </c>
      <c r="B631" s="10" t="s">
        <v>108</v>
      </c>
      <c r="C631" s="10">
        <v>7</v>
      </c>
      <c r="D631" s="10">
        <v>2</v>
      </c>
      <c r="E631" s="10">
        <v>236</v>
      </c>
      <c r="F631" s="10">
        <v>18</v>
      </c>
      <c r="G631" s="10" t="s">
        <v>109</v>
      </c>
      <c r="H631" s="250" t="s">
        <v>110</v>
      </c>
      <c r="I631" s="10" t="s">
        <v>111</v>
      </c>
      <c r="J631" s="10" t="s">
        <v>112</v>
      </c>
    </row>
    <row r="632" spans="1:10">
      <c r="A632" s="247">
        <v>631</v>
      </c>
      <c r="B632" s="10" t="s">
        <v>108</v>
      </c>
      <c r="C632" s="10">
        <v>7</v>
      </c>
      <c r="D632" s="10">
        <v>2</v>
      </c>
      <c r="E632" s="10">
        <v>237</v>
      </c>
      <c r="F632" s="10">
        <v>18</v>
      </c>
      <c r="G632" s="10" t="s">
        <v>109</v>
      </c>
      <c r="H632" s="250" t="s">
        <v>115</v>
      </c>
      <c r="I632" s="10" t="s">
        <v>111</v>
      </c>
      <c r="J632" s="10" t="s">
        <v>112</v>
      </c>
    </row>
    <row r="633" spans="1:10">
      <c r="A633" s="247">
        <v>632</v>
      </c>
      <c r="B633" s="10" t="s">
        <v>108</v>
      </c>
      <c r="C633" s="10">
        <v>7</v>
      </c>
      <c r="D633" s="10">
        <v>2</v>
      </c>
      <c r="E633" s="10">
        <v>238</v>
      </c>
      <c r="F633" s="10">
        <v>18</v>
      </c>
      <c r="G633" s="10" t="s">
        <v>109</v>
      </c>
      <c r="H633" s="250" t="s">
        <v>110</v>
      </c>
      <c r="I633" s="10" t="s">
        <v>111</v>
      </c>
      <c r="J633" s="10" t="s">
        <v>112</v>
      </c>
    </row>
    <row r="634" spans="1:10">
      <c r="A634" s="247">
        <v>633</v>
      </c>
      <c r="B634" s="10" t="s">
        <v>108</v>
      </c>
      <c r="C634" s="10">
        <v>7</v>
      </c>
      <c r="D634" s="10">
        <v>2</v>
      </c>
      <c r="E634" s="10">
        <v>239</v>
      </c>
      <c r="F634" s="10">
        <v>18</v>
      </c>
      <c r="G634" s="10" t="s">
        <v>109</v>
      </c>
      <c r="H634" s="250" t="s">
        <v>115</v>
      </c>
      <c r="I634" s="10" t="s">
        <v>111</v>
      </c>
      <c r="J634" s="10" t="s">
        <v>112</v>
      </c>
    </row>
    <row r="635" spans="1:10">
      <c r="A635" s="247">
        <v>634</v>
      </c>
      <c r="B635" s="10" t="s">
        <v>108</v>
      </c>
      <c r="C635" s="10">
        <v>7</v>
      </c>
      <c r="D635" s="10">
        <v>2</v>
      </c>
      <c r="E635" s="10">
        <v>241</v>
      </c>
      <c r="F635" s="10">
        <v>18</v>
      </c>
      <c r="G635" s="10" t="s">
        <v>109</v>
      </c>
      <c r="H635" s="250" t="s">
        <v>115</v>
      </c>
      <c r="I635" s="10" t="s">
        <v>111</v>
      </c>
      <c r="J635" s="10" t="s">
        <v>112</v>
      </c>
    </row>
    <row r="636" spans="1:10">
      <c r="A636" s="247">
        <v>635</v>
      </c>
      <c r="B636" s="10" t="s">
        <v>108</v>
      </c>
      <c r="C636" s="10">
        <v>7</v>
      </c>
      <c r="D636" s="10">
        <v>3</v>
      </c>
      <c r="E636" s="10">
        <v>301</v>
      </c>
      <c r="F636" s="10">
        <v>18</v>
      </c>
      <c r="G636" s="10" t="s">
        <v>109</v>
      </c>
      <c r="H636" s="250" t="s">
        <v>114</v>
      </c>
      <c r="I636" s="10" t="s">
        <v>111</v>
      </c>
      <c r="J636" s="10" t="s">
        <v>112</v>
      </c>
    </row>
    <row r="637" spans="1:10">
      <c r="A637" s="247">
        <v>636</v>
      </c>
      <c r="B637" s="10" t="s">
        <v>108</v>
      </c>
      <c r="C637" s="10">
        <v>7</v>
      </c>
      <c r="D637" s="10">
        <v>3</v>
      </c>
      <c r="E637" s="10">
        <v>302</v>
      </c>
      <c r="F637" s="10">
        <v>18</v>
      </c>
      <c r="G637" s="10" t="s">
        <v>109</v>
      </c>
      <c r="H637" s="250" t="s">
        <v>114</v>
      </c>
      <c r="I637" s="10" t="s">
        <v>111</v>
      </c>
      <c r="J637" s="10" t="s">
        <v>112</v>
      </c>
    </row>
    <row r="638" spans="1:10">
      <c r="A638" s="247">
        <v>637</v>
      </c>
      <c r="B638" s="10" t="s">
        <v>108</v>
      </c>
      <c r="C638" s="10">
        <v>7</v>
      </c>
      <c r="D638" s="10">
        <v>3</v>
      </c>
      <c r="E638" s="10">
        <v>303</v>
      </c>
      <c r="F638" s="10">
        <v>18</v>
      </c>
      <c r="G638" s="10" t="s">
        <v>109</v>
      </c>
      <c r="H638" s="250" t="s">
        <v>114</v>
      </c>
      <c r="I638" s="10" t="s">
        <v>111</v>
      </c>
      <c r="J638" s="10" t="s">
        <v>112</v>
      </c>
    </row>
    <row r="639" spans="1:10">
      <c r="A639" s="247">
        <v>638</v>
      </c>
      <c r="B639" s="10" t="s">
        <v>108</v>
      </c>
      <c r="C639" s="10">
        <v>7</v>
      </c>
      <c r="D639" s="10">
        <v>3</v>
      </c>
      <c r="E639" s="10">
        <v>304</v>
      </c>
      <c r="F639" s="10">
        <v>18</v>
      </c>
      <c r="G639" s="10" t="s">
        <v>109</v>
      </c>
      <c r="H639" s="250" t="s">
        <v>114</v>
      </c>
      <c r="I639" s="10" t="s">
        <v>111</v>
      </c>
      <c r="J639" s="10" t="s">
        <v>112</v>
      </c>
    </row>
    <row r="640" spans="1:10">
      <c r="A640" s="247">
        <v>639</v>
      </c>
      <c r="B640" s="10" t="s">
        <v>108</v>
      </c>
      <c r="C640" s="10">
        <v>7</v>
      </c>
      <c r="D640" s="10">
        <v>3</v>
      </c>
      <c r="E640" s="10">
        <v>305</v>
      </c>
      <c r="F640" s="10">
        <v>18</v>
      </c>
      <c r="G640" s="10" t="s">
        <v>109</v>
      </c>
      <c r="H640" s="250" t="s">
        <v>114</v>
      </c>
      <c r="I640" s="10" t="s">
        <v>111</v>
      </c>
      <c r="J640" s="10" t="s">
        <v>112</v>
      </c>
    </row>
    <row r="641" spans="1:10">
      <c r="A641" s="247">
        <v>640</v>
      </c>
      <c r="B641" s="10" t="s">
        <v>108</v>
      </c>
      <c r="C641" s="10">
        <v>7</v>
      </c>
      <c r="D641" s="10">
        <v>3</v>
      </c>
      <c r="E641" s="10">
        <v>306</v>
      </c>
      <c r="F641" s="10">
        <v>18</v>
      </c>
      <c r="G641" s="10" t="s">
        <v>109</v>
      </c>
      <c r="H641" s="250" t="s">
        <v>114</v>
      </c>
      <c r="I641" s="10" t="s">
        <v>111</v>
      </c>
      <c r="J641" s="10" t="s">
        <v>112</v>
      </c>
    </row>
    <row r="642" spans="1:10">
      <c r="A642" s="247">
        <v>641</v>
      </c>
      <c r="B642" s="10" t="s">
        <v>108</v>
      </c>
      <c r="C642" s="10">
        <v>7</v>
      </c>
      <c r="D642" s="10">
        <v>3</v>
      </c>
      <c r="E642" s="10">
        <v>307</v>
      </c>
      <c r="F642" s="10">
        <v>18</v>
      </c>
      <c r="G642" s="10" t="s">
        <v>109</v>
      </c>
      <c r="H642" s="250" t="s">
        <v>115</v>
      </c>
      <c r="I642" s="10" t="s">
        <v>111</v>
      </c>
      <c r="J642" s="10" t="s">
        <v>112</v>
      </c>
    </row>
    <row r="643" spans="1:10">
      <c r="A643" s="247">
        <v>642</v>
      </c>
      <c r="B643" s="10" t="s">
        <v>108</v>
      </c>
      <c r="C643" s="10">
        <v>7</v>
      </c>
      <c r="D643" s="10">
        <v>3</v>
      </c>
      <c r="E643" s="10">
        <v>308</v>
      </c>
      <c r="F643" s="10">
        <v>18</v>
      </c>
      <c r="G643" s="10" t="s">
        <v>109</v>
      </c>
      <c r="H643" s="250" t="s">
        <v>110</v>
      </c>
      <c r="I643" s="10" t="s">
        <v>111</v>
      </c>
      <c r="J643" s="10" t="s">
        <v>112</v>
      </c>
    </row>
    <row r="644" spans="1:10">
      <c r="A644" s="247">
        <v>643</v>
      </c>
      <c r="B644" s="10" t="s">
        <v>108</v>
      </c>
      <c r="C644" s="10">
        <v>7</v>
      </c>
      <c r="D644" s="10">
        <v>3</v>
      </c>
      <c r="E644" s="10">
        <v>309</v>
      </c>
      <c r="F644" s="10">
        <v>18</v>
      </c>
      <c r="G644" s="10" t="s">
        <v>109</v>
      </c>
      <c r="H644" s="250" t="s">
        <v>115</v>
      </c>
      <c r="I644" s="10" t="s">
        <v>111</v>
      </c>
      <c r="J644" s="10" t="s">
        <v>112</v>
      </c>
    </row>
    <row r="645" spans="1:10">
      <c r="A645" s="247">
        <v>644</v>
      </c>
      <c r="B645" s="10" t="s">
        <v>108</v>
      </c>
      <c r="C645" s="10">
        <v>7</v>
      </c>
      <c r="D645" s="10">
        <v>3</v>
      </c>
      <c r="E645" s="10">
        <v>310</v>
      </c>
      <c r="F645" s="10">
        <v>18</v>
      </c>
      <c r="G645" s="10" t="s">
        <v>109</v>
      </c>
      <c r="H645" s="250" t="s">
        <v>110</v>
      </c>
      <c r="I645" s="10" t="s">
        <v>111</v>
      </c>
      <c r="J645" s="10" t="s">
        <v>112</v>
      </c>
    </row>
    <row r="646" spans="1:10">
      <c r="A646" s="247">
        <v>645</v>
      </c>
      <c r="B646" s="10" t="s">
        <v>108</v>
      </c>
      <c r="C646" s="10">
        <v>7</v>
      </c>
      <c r="D646" s="10">
        <v>3</v>
      </c>
      <c r="E646" s="10">
        <v>311</v>
      </c>
      <c r="F646" s="10">
        <v>18</v>
      </c>
      <c r="G646" s="10" t="s">
        <v>109</v>
      </c>
      <c r="H646" s="250" t="s">
        <v>115</v>
      </c>
      <c r="I646" s="10" t="s">
        <v>111</v>
      </c>
      <c r="J646" s="10" t="s">
        <v>112</v>
      </c>
    </row>
    <row r="647" spans="1:10">
      <c r="A647" s="247">
        <v>646</v>
      </c>
      <c r="B647" s="10" t="s">
        <v>108</v>
      </c>
      <c r="C647" s="10">
        <v>7</v>
      </c>
      <c r="D647" s="10">
        <v>3</v>
      </c>
      <c r="E647" s="10">
        <v>312</v>
      </c>
      <c r="F647" s="10">
        <v>18</v>
      </c>
      <c r="G647" s="10" t="s">
        <v>109</v>
      </c>
      <c r="H647" s="250" t="s">
        <v>110</v>
      </c>
      <c r="I647" s="10" t="s">
        <v>111</v>
      </c>
      <c r="J647" s="10" t="s">
        <v>112</v>
      </c>
    </row>
    <row r="648" spans="1:10">
      <c r="A648" s="247">
        <v>647</v>
      </c>
      <c r="B648" s="10" t="s">
        <v>108</v>
      </c>
      <c r="C648" s="10">
        <v>7</v>
      </c>
      <c r="D648" s="10">
        <v>3</v>
      </c>
      <c r="E648" s="10">
        <v>313</v>
      </c>
      <c r="F648" s="10">
        <v>18</v>
      </c>
      <c r="G648" s="10" t="s">
        <v>109</v>
      </c>
      <c r="H648" s="250" t="s">
        <v>115</v>
      </c>
      <c r="I648" s="10" t="s">
        <v>111</v>
      </c>
      <c r="J648" s="10" t="s">
        <v>112</v>
      </c>
    </row>
    <row r="649" spans="1:10">
      <c r="A649" s="247">
        <v>648</v>
      </c>
      <c r="B649" s="10" t="s">
        <v>108</v>
      </c>
      <c r="C649" s="10">
        <v>7</v>
      </c>
      <c r="D649" s="10">
        <v>3</v>
      </c>
      <c r="E649" s="10">
        <v>314</v>
      </c>
      <c r="F649" s="10">
        <v>18</v>
      </c>
      <c r="G649" s="10" t="s">
        <v>109</v>
      </c>
      <c r="H649" s="250" t="s">
        <v>110</v>
      </c>
      <c r="I649" s="10" t="s">
        <v>111</v>
      </c>
      <c r="J649" s="10" t="s">
        <v>112</v>
      </c>
    </row>
    <row r="650" spans="1:10">
      <c r="A650" s="247">
        <v>649</v>
      </c>
      <c r="B650" s="10" t="s">
        <v>108</v>
      </c>
      <c r="C650" s="10">
        <v>7</v>
      </c>
      <c r="D650" s="10">
        <v>3</v>
      </c>
      <c r="E650" s="10">
        <v>315</v>
      </c>
      <c r="F650" s="10">
        <v>18</v>
      </c>
      <c r="G650" s="10" t="s">
        <v>109</v>
      </c>
      <c r="H650" s="250" t="s">
        <v>115</v>
      </c>
      <c r="I650" s="10" t="s">
        <v>111</v>
      </c>
      <c r="J650" s="10" t="s">
        <v>112</v>
      </c>
    </row>
    <row r="651" spans="1:10">
      <c r="A651" s="247">
        <v>650</v>
      </c>
      <c r="B651" s="10" t="s">
        <v>108</v>
      </c>
      <c r="C651" s="10">
        <v>7</v>
      </c>
      <c r="D651" s="10">
        <v>3</v>
      </c>
      <c r="E651" s="10">
        <v>316</v>
      </c>
      <c r="F651" s="10">
        <v>18</v>
      </c>
      <c r="G651" s="10" t="s">
        <v>109</v>
      </c>
      <c r="H651" s="250" t="s">
        <v>110</v>
      </c>
      <c r="I651" s="10" t="s">
        <v>111</v>
      </c>
      <c r="J651" s="10" t="s">
        <v>112</v>
      </c>
    </row>
    <row r="652" spans="1:10">
      <c r="A652" s="247">
        <v>651</v>
      </c>
      <c r="B652" s="10" t="s">
        <v>108</v>
      </c>
      <c r="C652" s="10">
        <v>7</v>
      </c>
      <c r="D652" s="10">
        <v>3</v>
      </c>
      <c r="E652" s="10">
        <v>317</v>
      </c>
      <c r="F652" s="10">
        <v>18</v>
      </c>
      <c r="G652" s="10" t="s">
        <v>109</v>
      </c>
      <c r="H652" s="250" t="s">
        <v>115</v>
      </c>
      <c r="I652" s="10" t="s">
        <v>111</v>
      </c>
      <c r="J652" s="10" t="s">
        <v>112</v>
      </c>
    </row>
    <row r="653" spans="1:10">
      <c r="A653" s="247">
        <v>652</v>
      </c>
      <c r="B653" s="10" t="s">
        <v>108</v>
      </c>
      <c r="C653" s="10">
        <v>7</v>
      </c>
      <c r="D653" s="10">
        <v>3</v>
      </c>
      <c r="E653" s="10">
        <v>318</v>
      </c>
      <c r="F653" s="10">
        <v>18</v>
      </c>
      <c r="G653" s="10" t="s">
        <v>109</v>
      </c>
      <c r="H653" s="250" t="s">
        <v>110</v>
      </c>
      <c r="I653" s="10" t="s">
        <v>111</v>
      </c>
      <c r="J653" s="10" t="s">
        <v>112</v>
      </c>
    </row>
    <row r="654" spans="1:10">
      <c r="A654" s="247">
        <v>653</v>
      </c>
      <c r="B654" s="10" t="s">
        <v>108</v>
      </c>
      <c r="C654" s="10">
        <v>7</v>
      </c>
      <c r="D654" s="10">
        <v>3</v>
      </c>
      <c r="E654" s="10">
        <v>319</v>
      </c>
      <c r="F654" s="10">
        <v>18</v>
      </c>
      <c r="G654" s="10" t="s">
        <v>109</v>
      </c>
      <c r="H654" s="250" t="s">
        <v>115</v>
      </c>
      <c r="I654" s="10" t="s">
        <v>111</v>
      </c>
      <c r="J654" s="10" t="s">
        <v>112</v>
      </c>
    </row>
    <row r="655" spans="1:10">
      <c r="A655" s="247">
        <v>654</v>
      </c>
      <c r="B655" s="10" t="s">
        <v>108</v>
      </c>
      <c r="C655" s="10">
        <v>7</v>
      </c>
      <c r="D655" s="10">
        <v>3</v>
      </c>
      <c r="E655" s="10">
        <v>320</v>
      </c>
      <c r="F655" s="10">
        <v>18</v>
      </c>
      <c r="G655" s="10" t="s">
        <v>109</v>
      </c>
      <c r="H655" s="250" t="s">
        <v>110</v>
      </c>
      <c r="I655" s="10" t="s">
        <v>111</v>
      </c>
      <c r="J655" s="10" t="s">
        <v>112</v>
      </c>
    </row>
    <row r="656" spans="1:10">
      <c r="A656" s="247">
        <v>655</v>
      </c>
      <c r="B656" s="10" t="s">
        <v>108</v>
      </c>
      <c r="C656" s="10">
        <v>7</v>
      </c>
      <c r="D656" s="10">
        <v>3</v>
      </c>
      <c r="E656" s="10">
        <v>321</v>
      </c>
      <c r="F656" s="10">
        <v>18</v>
      </c>
      <c r="G656" s="10" t="s">
        <v>109</v>
      </c>
      <c r="H656" s="250" t="s">
        <v>115</v>
      </c>
      <c r="I656" s="10" t="s">
        <v>111</v>
      </c>
      <c r="J656" s="10" t="s">
        <v>112</v>
      </c>
    </row>
    <row r="657" spans="1:10">
      <c r="A657" s="247">
        <v>656</v>
      </c>
      <c r="B657" s="10" t="s">
        <v>108</v>
      </c>
      <c r="C657" s="10">
        <v>7</v>
      </c>
      <c r="D657" s="10">
        <v>3</v>
      </c>
      <c r="E657" s="10">
        <v>322</v>
      </c>
      <c r="F657" s="10">
        <v>18</v>
      </c>
      <c r="G657" s="10" t="s">
        <v>109</v>
      </c>
      <c r="H657" s="250" t="s">
        <v>110</v>
      </c>
      <c r="I657" s="10" t="s">
        <v>111</v>
      </c>
      <c r="J657" s="10" t="s">
        <v>112</v>
      </c>
    </row>
    <row r="658" spans="1:10">
      <c r="A658" s="247">
        <v>657</v>
      </c>
      <c r="B658" s="10" t="s">
        <v>108</v>
      </c>
      <c r="C658" s="10">
        <v>7</v>
      </c>
      <c r="D658" s="10">
        <v>3</v>
      </c>
      <c r="E658" s="10">
        <v>323</v>
      </c>
      <c r="F658" s="10">
        <v>18</v>
      </c>
      <c r="G658" s="10" t="s">
        <v>109</v>
      </c>
      <c r="H658" s="250" t="s">
        <v>115</v>
      </c>
      <c r="I658" s="10" t="s">
        <v>111</v>
      </c>
      <c r="J658" s="10" t="s">
        <v>112</v>
      </c>
    </row>
    <row r="659" spans="1:10">
      <c r="A659" s="247">
        <v>658</v>
      </c>
      <c r="B659" s="10" t="s">
        <v>108</v>
      </c>
      <c r="C659" s="10">
        <v>7</v>
      </c>
      <c r="D659" s="10">
        <v>3</v>
      </c>
      <c r="E659" s="10">
        <v>324</v>
      </c>
      <c r="F659" s="10">
        <v>18</v>
      </c>
      <c r="G659" s="10" t="s">
        <v>109</v>
      </c>
      <c r="H659" s="250" t="s">
        <v>110</v>
      </c>
      <c r="I659" s="10" t="s">
        <v>111</v>
      </c>
      <c r="J659" s="10" t="s">
        <v>112</v>
      </c>
    </row>
    <row r="660" spans="1:10">
      <c r="A660" s="247">
        <v>659</v>
      </c>
      <c r="B660" s="10" t="s">
        <v>108</v>
      </c>
      <c r="C660" s="10">
        <v>7</v>
      </c>
      <c r="D660" s="10">
        <v>3</v>
      </c>
      <c r="E660" s="10">
        <v>325</v>
      </c>
      <c r="F660" s="10">
        <v>18</v>
      </c>
      <c r="G660" s="10" t="s">
        <v>109</v>
      </c>
      <c r="H660" s="250" t="s">
        <v>115</v>
      </c>
      <c r="I660" s="10" t="s">
        <v>111</v>
      </c>
      <c r="J660" s="10" t="s">
        <v>112</v>
      </c>
    </row>
    <row r="661" spans="1:10">
      <c r="A661" s="247">
        <v>660</v>
      </c>
      <c r="B661" s="10" t="s">
        <v>108</v>
      </c>
      <c r="C661" s="10">
        <v>7</v>
      </c>
      <c r="D661" s="10">
        <v>3</v>
      </c>
      <c r="E661" s="10">
        <v>326</v>
      </c>
      <c r="F661" s="10">
        <v>18</v>
      </c>
      <c r="G661" s="10" t="s">
        <v>109</v>
      </c>
      <c r="H661" s="250" t="s">
        <v>110</v>
      </c>
      <c r="I661" s="10" t="s">
        <v>111</v>
      </c>
      <c r="J661" s="10" t="s">
        <v>112</v>
      </c>
    </row>
    <row r="662" spans="1:10">
      <c r="A662" s="247">
        <v>661</v>
      </c>
      <c r="B662" s="10" t="s">
        <v>108</v>
      </c>
      <c r="C662" s="10">
        <v>7</v>
      </c>
      <c r="D662" s="10">
        <v>3</v>
      </c>
      <c r="E662" s="10">
        <v>327</v>
      </c>
      <c r="F662" s="10">
        <v>18</v>
      </c>
      <c r="G662" s="10" t="s">
        <v>109</v>
      </c>
      <c r="H662" s="250" t="s">
        <v>115</v>
      </c>
      <c r="I662" s="10" t="s">
        <v>111</v>
      </c>
      <c r="J662" s="10" t="s">
        <v>112</v>
      </c>
    </row>
    <row r="663" spans="1:10">
      <c r="A663" s="247">
        <v>662</v>
      </c>
      <c r="B663" s="10" t="s">
        <v>108</v>
      </c>
      <c r="C663" s="10">
        <v>7</v>
      </c>
      <c r="D663" s="10">
        <v>3</v>
      </c>
      <c r="E663" s="10">
        <v>328</v>
      </c>
      <c r="F663" s="10">
        <v>18</v>
      </c>
      <c r="G663" s="10" t="s">
        <v>109</v>
      </c>
      <c r="H663" s="250" t="s">
        <v>110</v>
      </c>
      <c r="I663" s="10" t="s">
        <v>111</v>
      </c>
      <c r="J663" s="10" t="s">
        <v>112</v>
      </c>
    </row>
    <row r="664" spans="1:10">
      <c r="A664" s="247">
        <v>663</v>
      </c>
      <c r="B664" s="10" t="s">
        <v>108</v>
      </c>
      <c r="C664" s="10">
        <v>7</v>
      </c>
      <c r="D664" s="10">
        <v>3</v>
      </c>
      <c r="E664" s="10">
        <v>329</v>
      </c>
      <c r="F664" s="10">
        <v>18</v>
      </c>
      <c r="G664" s="10" t="s">
        <v>109</v>
      </c>
      <c r="H664" s="250" t="s">
        <v>115</v>
      </c>
      <c r="I664" s="10" t="s">
        <v>111</v>
      </c>
      <c r="J664" s="10" t="s">
        <v>112</v>
      </c>
    </row>
    <row r="665" spans="1:10">
      <c r="A665" s="247">
        <v>664</v>
      </c>
      <c r="B665" s="10" t="s">
        <v>108</v>
      </c>
      <c r="C665" s="10">
        <v>7</v>
      </c>
      <c r="D665" s="10">
        <v>3</v>
      </c>
      <c r="E665" s="10">
        <v>330</v>
      </c>
      <c r="F665" s="10">
        <v>18</v>
      </c>
      <c r="G665" s="10" t="s">
        <v>109</v>
      </c>
      <c r="H665" s="250" t="s">
        <v>110</v>
      </c>
      <c r="I665" s="10" t="s">
        <v>111</v>
      </c>
      <c r="J665" s="10" t="s">
        <v>112</v>
      </c>
    </row>
    <row r="666" spans="1:10">
      <c r="A666" s="247">
        <v>665</v>
      </c>
      <c r="B666" s="10" t="s">
        <v>108</v>
      </c>
      <c r="C666" s="10">
        <v>7</v>
      </c>
      <c r="D666" s="10">
        <v>3</v>
      </c>
      <c r="E666" s="10">
        <v>331</v>
      </c>
      <c r="F666" s="10">
        <v>18</v>
      </c>
      <c r="G666" s="10" t="s">
        <v>109</v>
      </c>
      <c r="H666" s="250" t="s">
        <v>115</v>
      </c>
      <c r="I666" s="10" t="s">
        <v>111</v>
      </c>
      <c r="J666" s="10" t="s">
        <v>112</v>
      </c>
    </row>
    <row r="667" spans="1:10">
      <c r="A667" s="247">
        <v>666</v>
      </c>
      <c r="B667" s="10" t="s">
        <v>108</v>
      </c>
      <c r="C667" s="10">
        <v>7</v>
      </c>
      <c r="D667" s="10">
        <v>3</v>
      </c>
      <c r="E667" s="10">
        <v>332</v>
      </c>
      <c r="F667" s="10">
        <v>18</v>
      </c>
      <c r="G667" s="10" t="s">
        <v>109</v>
      </c>
      <c r="H667" s="250" t="s">
        <v>110</v>
      </c>
      <c r="I667" s="10" t="s">
        <v>111</v>
      </c>
      <c r="J667" s="10" t="s">
        <v>112</v>
      </c>
    </row>
    <row r="668" spans="1:10">
      <c r="A668" s="247">
        <v>667</v>
      </c>
      <c r="B668" s="10" t="s">
        <v>108</v>
      </c>
      <c r="C668" s="10">
        <v>7</v>
      </c>
      <c r="D668" s="10">
        <v>3</v>
      </c>
      <c r="E668" s="10">
        <v>333</v>
      </c>
      <c r="F668" s="10">
        <v>18</v>
      </c>
      <c r="G668" s="10" t="s">
        <v>109</v>
      </c>
      <c r="H668" s="250" t="s">
        <v>115</v>
      </c>
      <c r="I668" s="10" t="s">
        <v>111</v>
      </c>
      <c r="J668" s="10" t="s">
        <v>112</v>
      </c>
    </row>
    <row r="669" spans="1:10">
      <c r="A669" s="247">
        <v>668</v>
      </c>
      <c r="B669" s="10" t="s">
        <v>108</v>
      </c>
      <c r="C669" s="10">
        <v>7</v>
      </c>
      <c r="D669" s="10">
        <v>3</v>
      </c>
      <c r="E669" s="10">
        <v>334</v>
      </c>
      <c r="F669" s="10">
        <v>18</v>
      </c>
      <c r="G669" s="10" t="s">
        <v>109</v>
      </c>
      <c r="H669" s="250" t="s">
        <v>110</v>
      </c>
      <c r="I669" s="10" t="s">
        <v>111</v>
      </c>
      <c r="J669" s="10" t="s">
        <v>112</v>
      </c>
    </row>
    <row r="670" spans="1:10">
      <c r="A670" s="247">
        <v>669</v>
      </c>
      <c r="B670" s="10" t="s">
        <v>108</v>
      </c>
      <c r="C670" s="10">
        <v>7</v>
      </c>
      <c r="D670" s="10">
        <v>3</v>
      </c>
      <c r="E670" s="10">
        <v>335</v>
      </c>
      <c r="F670" s="10">
        <v>18</v>
      </c>
      <c r="G670" s="10" t="s">
        <v>109</v>
      </c>
      <c r="H670" s="250" t="s">
        <v>115</v>
      </c>
      <c r="I670" s="10" t="s">
        <v>111</v>
      </c>
      <c r="J670" s="10" t="s">
        <v>112</v>
      </c>
    </row>
    <row r="671" spans="1:10">
      <c r="A671" s="247">
        <v>670</v>
      </c>
      <c r="B671" s="10" t="s">
        <v>108</v>
      </c>
      <c r="C671" s="10">
        <v>7</v>
      </c>
      <c r="D671" s="10">
        <v>3</v>
      </c>
      <c r="E671" s="10">
        <v>336</v>
      </c>
      <c r="F671" s="10">
        <v>18</v>
      </c>
      <c r="G671" s="10" t="s">
        <v>109</v>
      </c>
      <c r="H671" s="250" t="s">
        <v>110</v>
      </c>
      <c r="I671" s="10" t="s">
        <v>111</v>
      </c>
      <c r="J671" s="10" t="s">
        <v>112</v>
      </c>
    </row>
    <row r="672" spans="1:10">
      <c r="A672" s="247">
        <v>671</v>
      </c>
      <c r="B672" s="10" t="s">
        <v>108</v>
      </c>
      <c r="C672" s="10">
        <v>7</v>
      </c>
      <c r="D672" s="10">
        <v>3</v>
      </c>
      <c r="E672" s="10">
        <v>337</v>
      </c>
      <c r="F672" s="10">
        <v>18</v>
      </c>
      <c r="G672" s="10" t="s">
        <v>109</v>
      </c>
      <c r="H672" s="250" t="s">
        <v>115</v>
      </c>
      <c r="I672" s="10" t="s">
        <v>111</v>
      </c>
      <c r="J672" s="10" t="s">
        <v>112</v>
      </c>
    </row>
    <row r="673" spans="1:10">
      <c r="A673" s="247">
        <v>672</v>
      </c>
      <c r="B673" s="10" t="s">
        <v>108</v>
      </c>
      <c r="C673" s="10">
        <v>7</v>
      </c>
      <c r="D673" s="10">
        <v>3</v>
      </c>
      <c r="E673" s="10">
        <v>338</v>
      </c>
      <c r="F673" s="10">
        <v>18</v>
      </c>
      <c r="G673" s="10" t="s">
        <v>109</v>
      </c>
      <c r="H673" s="250" t="s">
        <v>110</v>
      </c>
      <c r="I673" s="10" t="s">
        <v>111</v>
      </c>
      <c r="J673" s="10" t="s">
        <v>112</v>
      </c>
    </row>
    <row r="674" spans="1:10">
      <c r="A674" s="247">
        <v>673</v>
      </c>
      <c r="B674" s="10" t="s">
        <v>108</v>
      </c>
      <c r="C674" s="10">
        <v>7</v>
      </c>
      <c r="D674" s="10">
        <v>3</v>
      </c>
      <c r="E674" s="10">
        <v>339</v>
      </c>
      <c r="F674" s="10">
        <v>18</v>
      </c>
      <c r="G674" s="10" t="s">
        <v>109</v>
      </c>
      <c r="H674" s="250" t="s">
        <v>115</v>
      </c>
      <c r="I674" s="10" t="s">
        <v>111</v>
      </c>
      <c r="J674" s="10" t="s">
        <v>112</v>
      </c>
    </row>
    <row r="675" spans="1:10">
      <c r="A675" s="247">
        <v>674</v>
      </c>
      <c r="B675" s="10" t="s">
        <v>108</v>
      </c>
      <c r="C675" s="10">
        <v>7</v>
      </c>
      <c r="D675" s="10">
        <v>3</v>
      </c>
      <c r="E675" s="10">
        <v>341</v>
      </c>
      <c r="F675" s="10">
        <v>18</v>
      </c>
      <c r="G675" s="10" t="s">
        <v>109</v>
      </c>
      <c r="H675" s="250" t="s">
        <v>115</v>
      </c>
      <c r="I675" s="10" t="s">
        <v>111</v>
      </c>
      <c r="J675" s="10" t="s">
        <v>112</v>
      </c>
    </row>
    <row r="676" spans="1:10">
      <c r="A676" s="247">
        <v>675</v>
      </c>
      <c r="B676" s="10" t="s">
        <v>108</v>
      </c>
      <c r="C676" s="10">
        <v>8</v>
      </c>
      <c r="D676" s="10">
        <v>1</v>
      </c>
      <c r="E676" s="10">
        <v>101</v>
      </c>
      <c r="F676" s="10">
        <v>18</v>
      </c>
      <c r="G676" s="10" t="s">
        <v>109</v>
      </c>
      <c r="H676" s="166" t="s">
        <v>110</v>
      </c>
      <c r="I676" s="10" t="s">
        <v>111</v>
      </c>
      <c r="J676" s="10" t="s">
        <v>112</v>
      </c>
    </row>
    <row r="677" spans="1:10">
      <c r="A677" s="247">
        <v>676</v>
      </c>
      <c r="B677" s="10" t="s">
        <v>108</v>
      </c>
      <c r="C677" s="10">
        <v>8</v>
      </c>
      <c r="D677" s="10">
        <v>1</v>
      </c>
      <c r="E677" s="10">
        <v>102</v>
      </c>
      <c r="F677" s="10">
        <v>18</v>
      </c>
      <c r="G677" s="10" t="s">
        <v>109</v>
      </c>
      <c r="H677" s="166" t="s">
        <v>115</v>
      </c>
      <c r="I677" s="10" t="s">
        <v>111</v>
      </c>
      <c r="J677" s="10" t="s">
        <v>112</v>
      </c>
    </row>
    <row r="678" spans="1:10">
      <c r="A678" s="247">
        <v>677</v>
      </c>
      <c r="B678" s="10" t="s">
        <v>108</v>
      </c>
      <c r="C678" s="10">
        <v>8</v>
      </c>
      <c r="D678" s="10">
        <v>1</v>
      </c>
      <c r="E678" s="10">
        <v>103</v>
      </c>
      <c r="F678" s="10">
        <v>18</v>
      </c>
      <c r="G678" s="10" t="s">
        <v>109</v>
      </c>
      <c r="H678" s="166" t="s">
        <v>110</v>
      </c>
      <c r="I678" s="10" t="s">
        <v>111</v>
      </c>
      <c r="J678" s="10" t="s">
        <v>112</v>
      </c>
    </row>
    <row r="679" spans="1:10">
      <c r="A679" s="247">
        <v>678</v>
      </c>
      <c r="B679" s="10" t="s">
        <v>108</v>
      </c>
      <c r="C679" s="10">
        <v>8</v>
      </c>
      <c r="D679" s="10">
        <v>1</v>
      </c>
      <c r="E679" s="10">
        <v>104</v>
      </c>
      <c r="F679" s="10">
        <v>18</v>
      </c>
      <c r="G679" s="10" t="s">
        <v>109</v>
      </c>
      <c r="H679" s="166" t="s">
        <v>115</v>
      </c>
      <c r="I679" s="10" t="s">
        <v>111</v>
      </c>
      <c r="J679" s="10" t="s">
        <v>112</v>
      </c>
    </row>
    <row r="680" spans="1:10">
      <c r="A680" s="247">
        <v>679</v>
      </c>
      <c r="B680" s="10" t="s">
        <v>108</v>
      </c>
      <c r="C680" s="10">
        <v>8</v>
      </c>
      <c r="D680" s="10">
        <v>1</v>
      </c>
      <c r="E680" s="10">
        <v>105</v>
      </c>
      <c r="F680" s="10">
        <v>18</v>
      </c>
      <c r="G680" s="10" t="s">
        <v>109</v>
      </c>
      <c r="H680" s="166" t="s">
        <v>110</v>
      </c>
      <c r="I680" s="10" t="s">
        <v>111</v>
      </c>
      <c r="J680" s="10" t="s">
        <v>112</v>
      </c>
    </row>
    <row r="681" spans="1:10">
      <c r="A681" s="247">
        <v>680</v>
      </c>
      <c r="B681" s="10" t="s">
        <v>108</v>
      </c>
      <c r="C681" s="10">
        <v>8</v>
      </c>
      <c r="D681" s="10">
        <v>1</v>
      </c>
      <c r="E681" s="10">
        <v>106</v>
      </c>
      <c r="F681" s="10">
        <v>18</v>
      </c>
      <c r="G681" s="10" t="s">
        <v>109</v>
      </c>
      <c r="H681" s="166" t="s">
        <v>115</v>
      </c>
      <c r="I681" s="10" t="s">
        <v>111</v>
      </c>
      <c r="J681" s="10" t="s">
        <v>112</v>
      </c>
    </row>
    <row r="682" spans="1:10">
      <c r="A682" s="247">
        <v>681</v>
      </c>
      <c r="B682" s="10" t="s">
        <v>108</v>
      </c>
      <c r="C682" s="10">
        <v>8</v>
      </c>
      <c r="D682" s="10">
        <v>1</v>
      </c>
      <c r="E682" s="10">
        <v>107</v>
      </c>
      <c r="F682" s="10">
        <v>18</v>
      </c>
      <c r="G682" s="10" t="s">
        <v>109</v>
      </c>
      <c r="H682" s="166" t="s">
        <v>110</v>
      </c>
      <c r="I682" s="10" t="s">
        <v>111</v>
      </c>
      <c r="J682" s="10" t="s">
        <v>112</v>
      </c>
    </row>
    <row r="683" spans="1:10">
      <c r="A683" s="247">
        <v>682</v>
      </c>
      <c r="B683" s="10" t="s">
        <v>108</v>
      </c>
      <c r="C683" s="10">
        <v>8</v>
      </c>
      <c r="D683" s="10">
        <v>1</v>
      </c>
      <c r="E683" s="10">
        <v>108</v>
      </c>
      <c r="F683" s="10">
        <v>18</v>
      </c>
      <c r="G683" s="10" t="s">
        <v>109</v>
      </c>
      <c r="H683" s="166" t="s">
        <v>115</v>
      </c>
      <c r="I683" s="10" t="s">
        <v>111</v>
      </c>
      <c r="J683" s="10" t="s">
        <v>112</v>
      </c>
    </row>
    <row r="684" spans="1:10">
      <c r="A684" s="247">
        <v>683</v>
      </c>
      <c r="B684" s="10" t="s">
        <v>108</v>
      </c>
      <c r="C684" s="10">
        <v>8</v>
      </c>
      <c r="D684" s="10">
        <v>1</v>
      </c>
      <c r="E684" s="10">
        <v>109</v>
      </c>
      <c r="F684" s="10">
        <v>18</v>
      </c>
      <c r="G684" s="10" t="s">
        <v>109</v>
      </c>
      <c r="H684" s="166" t="s">
        <v>110</v>
      </c>
      <c r="I684" s="10" t="s">
        <v>111</v>
      </c>
      <c r="J684" s="10" t="s">
        <v>112</v>
      </c>
    </row>
    <row r="685" spans="1:10">
      <c r="A685" s="247">
        <v>684</v>
      </c>
      <c r="B685" s="10" t="s">
        <v>108</v>
      </c>
      <c r="C685" s="10">
        <v>8</v>
      </c>
      <c r="D685" s="10">
        <v>1</v>
      </c>
      <c r="E685" s="10">
        <v>110</v>
      </c>
      <c r="F685" s="10">
        <v>18</v>
      </c>
      <c r="G685" s="10" t="s">
        <v>109</v>
      </c>
      <c r="H685" s="166" t="s">
        <v>115</v>
      </c>
      <c r="I685" s="10" t="s">
        <v>111</v>
      </c>
      <c r="J685" s="10" t="s">
        <v>112</v>
      </c>
    </row>
    <row r="686" spans="1:10">
      <c r="A686" s="247">
        <v>685</v>
      </c>
      <c r="B686" s="10" t="s">
        <v>108</v>
      </c>
      <c r="C686" s="10">
        <v>8</v>
      </c>
      <c r="D686" s="10">
        <v>1</v>
      </c>
      <c r="E686" s="10">
        <v>111</v>
      </c>
      <c r="F686" s="10">
        <v>18</v>
      </c>
      <c r="G686" s="10" t="s">
        <v>109</v>
      </c>
      <c r="H686" s="166" t="s">
        <v>110</v>
      </c>
      <c r="I686" s="10" t="s">
        <v>111</v>
      </c>
      <c r="J686" s="10" t="s">
        <v>112</v>
      </c>
    </row>
    <row r="687" spans="1:10">
      <c r="A687" s="247">
        <v>686</v>
      </c>
      <c r="B687" s="10" t="s">
        <v>108</v>
      </c>
      <c r="C687" s="10">
        <v>8</v>
      </c>
      <c r="D687" s="10">
        <v>1</v>
      </c>
      <c r="E687" s="10">
        <v>112</v>
      </c>
      <c r="F687" s="10">
        <v>18</v>
      </c>
      <c r="G687" s="10" t="s">
        <v>109</v>
      </c>
      <c r="H687" s="166" t="s">
        <v>115</v>
      </c>
      <c r="I687" s="10" t="s">
        <v>111</v>
      </c>
      <c r="J687" s="10" t="s">
        <v>112</v>
      </c>
    </row>
    <row r="688" spans="1:10">
      <c r="A688" s="247">
        <v>687</v>
      </c>
      <c r="B688" s="10" t="s">
        <v>108</v>
      </c>
      <c r="C688" s="10">
        <v>8</v>
      </c>
      <c r="D688" s="10">
        <v>1</v>
      </c>
      <c r="E688" s="10">
        <v>113</v>
      </c>
      <c r="F688" s="10">
        <v>18</v>
      </c>
      <c r="G688" s="10" t="s">
        <v>109</v>
      </c>
      <c r="H688" s="166" t="s">
        <v>110</v>
      </c>
      <c r="I688" s="10" t="s">
        <v>111</v>
      </c>
      <c r="J688" s="10" t="s">
        <v>112</v>
      </c>
    </row>
    <row r="689" spans="1:10">
      <c r="A689" s="247">
        <v>688</v>
      </c>
      <c r="B689" s="10" t="s">
        <v>108</v>
      </c>
      <c r="C689" s="10">
        <v>8</v>
      </c>
      <c r="D689" s="10">
        <v>1</v>
      </c>
      <c r="E689" s="10">
        <v>114</v>
      </c>
      <c r="F689" s="10">
        <v>18</v>
      </c>
      <c r="G689" s="10" t="s">
        <v>109</v>
      </c>
      <c r="H689" s="166" t="s">
        <v>115</v>
      </c>
      <c r="I689" s="10" t="s">
        <v>111</v>
      </c>
      <c r="J689" s="10" t="s">
        <v>112</v>
      </c>
    </row>
    <row r="690" spans="1:10">
      <c r="A690" s="247">
        <v>689</v>
      </c>
      <c r="B690" s="10" t="s">
        <v>108</v>
      </c>
      <c r="C690" s="10">
        <v>8</v>
      </c>
      <c r="D690" s="10">
        <v>1</v>
      </c>
      <c r="E690" s="10">
        <v>115</v>
      </c>
      <c r="F690" s="10">
        <v>18</v>
      </c>
      <c r="G690" s="10" t="s">
        <v>109</v>
      </c>
      <c r="H690" s="166" t="s">
        <v>110</v>
      </c>
      <c r="I690" s="10" t="s">
        <v>111</v>
      </c>
      <c r="J690" s="10" t="s">
        <v>112</v>
      </c>
    </row>
    <row r="691" spans="1:10">
      <c r="A691" s="247">
        <v>690</v>
      </c>
      <c r="B691" s="10" t="s">
        <v>108</v>
      </c>
      <c r="C691" s="10">
        <v>8</v>
      </c>
      <c r="D691" s="10">
        <v>1</v>
      </c>
      <c r="E691" s="10">
        <v>116</v>
      </c>
      <c r="F691" s="10">
        <v>18</v>
      </c>
      <c r="G691" s="10" t="s">
        <v>109</v>
      </c>
      <c r="H691" s="166" t="s">
        <v>115</v>
      </c>
      <c r="I691" s="10" t="s">
        <v>111</v>
      </c>
      <c r="J691" s="10" t="s">
        <v>112</v>
      </c>
    </row>
    <row r="692" spans="1:10">
      <c r="A692" s="247">
        <v>691</v>
      </c>
      <c r="B692" s="10" t="s">
        <v>108</v>
      </c>
      <c r="C692" s="10">
        <v>8</v>
      </c>
      <c r="D692" s="10">
        <v>1</v>
      </c>
      <c r="E692" s="10">
        <v>117</v>
      </c>
      <c r="F692" s="10">
        <v>18</v>
      </c>
      <c r="G692" s="10" t="s">
        <v>109</v>
      </c>
      <c r="H692" s="166" t="s">
        <v>110</v>
      </c>
      <c r="I692" s="10" t="s">
        <v>111</v>
      </c>
      <c r="J692" s="10" t="s">
        <v>112</v>
      </c>
    </row>
    <row r="693" spans="1:10">
      <c r="A693" s="247">
        <v>692</v>
      </c>
      <c r="B693" s="10" t="s">
        <v>108</v>
      </c>
      <c r="C693" s="10">
        <v>8</v>
      </c>
      <c r="D693" s="10">
        <v>1</v>
      </c>
      <c r="E693" s="10">
        <v>118</v>
      </c>
      <c r="F693" s="10">
        <v>18</v>
      </c>
      <c r="G693" s="10" t="s">
        <v>109</v>
      </c>
      <c r="H693" s="166" t="s">
        <v>115</v>
      </c>
      <c r="I693" s="10" t="s">
        <v>111</v>
      </c>
      <c r="J693" s="10" t="s">
        <v>112</v>
      </c>
    </row>
    <row r="694" spans="1:10">
      <c r="A694" s="247">
        <v>693</v>
      </c>
      <c r="B694" s="10" t="s">
        <v>108</v>
      </c>
      <c r="C694" s="10">
        <v>8</v>
      </c>
      <c r="D694" s="10">
        <v>1</v>
      </c>
      <c r="E694" s="10">
        <v>119</v>
      </c>
      <c r="F694" s="10">
        <v>18</v>
      </c>
      <c r="G694" s="10" t="s">
        <v>109</v>
      </c>
      <c r="H694" s="166" t="s">
        <v>110</v>
      </c>
      <c r="I694" s="10" t="s">
        <v>111</v>
      </c>
      <c r="J694" s="10" t="s">
        <v>112</v>
      </c>
    </row>
    <row r="695" spans="1:10">
      <c r="A695" s="247">
        <v>694</v>
      </c>
      <c r="B695" s="10" t="s">
        <v>108</v>
      </c>
      <c r="C695" s="10">
        <v>8</v>
      </c>
      <c r="D695" s="10">
        <v>1</v>
      </c>
      <c r="E695" s="10">
        <v>121</v>
      </c>
      <c r="F695" s="10">
        <v>18</v>
      </c>
      <c r="G695" s="10" t="s">
        <v>109</v>
      </c>
      <c r="H695" s="166" t="s">
        <v>110</v>
      </c>
      <c r="I695" s="10" t="s">
        <v>111</v>
      </c>
      <c r="J695" s="10" t="s">
        <v>112</v>
      </c>
    </row>
    <row r="696" spans="1:10">
      <c r="A696" s="247">
        <v>695</v>
      </c>
      <c r="B696" s="10" t="s">
        <v>108</v>
      </c>
      <c r="C696" s="10">
        <v>8</v>
      </c>
      <c r="D696" s="10">
        <v>2</v>
      </c>
      <c r="E696" s="10">
        <v>201</v>
      </c>
      <c r="F696" s="10">
        <v>18</v>
      </c>
      <c r="G696" s="10" t="s">
        <v>109</v>
      </c>
      <c r="H696" s="166" t="s">
        <v>113</v>
      </c>
      <c r="I696" s="10" t="s">
        <v>111</v>
      </c>
      <c r="J696" s="10" t="s">
        <v>112</v>
      </c>
    </row>
    <row r="697" spans="1:10">
      <c r="A697" s="247">
        <v>696</v>
      </c>
      <c r="B697" s="10" t="s">
        <v>108</v>
      </c>
      <c r="C697" s="10">
        <v>8</v>
      </c>
      <c r="D697" s="10">
        <v>2</v>
      </c>
      <c r="E697" s="10">
        <v>202</v>
      </c>
      <c r="F697" s="10">
        <v>18</v>
      </c>
      <c r="G697" s="10" t="s">
        <v>109</v>
      </c>
      <c r="H697" s="166" t="s">
        <v>113</v>
      </c>
      <c r="I697" s="10" t="s">
        <v>111</v>
      </c>
      <c r="J697" s="10" t="s">
        <v>112</v>
      </c>
    </row>
    <row r="698" spans="1:10">
      <c r="A698" s="247">
        <v>697</v>
      </c>
      <c r="B698" s="10" t="s">
        <v>108</v>
      </c>
      <c r="C698" s="10">
        <v>8</v>
      </c>
      <c r="D698" s="10">
        <v>2</v>
      </c>
      <c r="E698" s="10">
        <v>203</v>
      </c>
      <c r="F698" s="10">
        <v>18</v>
      </c>
      <c r="G698" s="10" t="s">
        <v>109</v>
      </c>
      <c r="H698" s="166" t="s">
        <v>113</v>
      </c>
      <c r="I698" s="10" t="s">
        <v>111</v>
      </c>
      <c r="J698" s="10" t="s">
        <v>112</v>
      </c>
    </row>
    <row r="699" spans="1:10">
      <c r="A699" s="247">
        <v>698</v>
      </c>
      <c r="B699" s="10" t="s">
        <v>108</v>
      </c>
      <c r="C699" s="10">
        <v>8</v>
      </c>
      <c r="D699" s="10">
        <v>2</v>
      </c>
      <c r="E699" s="10">
        <v>204</v>
      </c>
      <c r="F699" s="10">
        <v>18</v>
      </c>
      <c r="G699" s="10" t="s">
        <v>109</v>
      </c>
      <c r="H699" s="166" t="s">
        <v>113</v>
      </c>
      <c r="I699" s="10" t="s">
        <v>111</v>
      </c>
      <c r="J699" s="10" t="s">
        <v>112</v>
      </c>
    </row>
    <row r="700" spans="1:10">
      <c r="A700" s="247">
        <v>699</v>
      </c>
      <c r="B700" s="10" t="s">
        <v>108</v>
      </c>
      <c r="C700" s="10">
        <v>8</v>
      </c>
      <c r="D700" s="10">
        <v>2</v>
      </c>
      <c r="E700" s="10">
        <v>205</v>
      </c>
      <c r="F700" s="10">
        <v>18</v>
      </c>
      <c r="G700" s="10" t="s">
        <v>109</v>
      </c>
      <c r="H700" s="166" t="s">
        <v>113</v>
      </c>
      <c r="I700" s="10" t="s">
        <v>111</v>
      </c>
      <c r="J700" s="10" t="s">
        <v>112</v>
      </c>
    </row>
    <row r="701" spans="1:10">
      <c r="A701" s="247">
        <v>700</v>
      </c>
      <c r="B701" s="10" t="s">
        <v>108</v>
      </c>
      <c r="C701" s="10">
        <v>8</v>
      </c>
      <c r="D701" s="10">
        <v>2</v>
      </c>
      <c r="E701" s="10">
        <v>206</v>
      </c>
      <c r="F701" s="10">
        <v>18</v>
      </c>
      <c r="G701" s="10" t="s">
        <v>109</v>
      </c>
      <c r="H701" s="166" t="s">
        <v>113</v>
      </c>
      <c r="I701" s="10" t="s">
        <v>111</v>
      </c>
      <c r="J701" s="10" t="s">
        <v>112</v>
      </c>
    </row>
    <row r="702" spans="1:10">
      <c r="A702" s="247">
        <v>701</v>
      </c>
      <c r="B702" s="10" t="s">
        <v>108</v>
      </c>
      <c r="C702" s="10">
        <v>8</v>
      </c>
      <c r="D702" s="10">
        <v>2</v>
      </c>
      <c r="E702" s="10">
        <v>207</v>
      </c>
      <c r="F702" s="10">
        <v>18</v>
      </c>
      <c r="G702" s="10" t="s">
        <v>109</v>
      </c>
      <c r="H702" s="166" t="s">
        <v>110</v>
      </c>
      <c r="I702" s="10" t="s">
        <v>111</v>
      </c>
      <c r="J702" s="10" t="s">
        <v>112</v>
      </c>
    </row>
    <row r="703" spans="1:10">
      <c r="A703" s="247">
        <v>702</v>
      </c>
      <c r="B703" s="10" t="s">
        <v>108</v>
      </c>
      <c r="C703" s="10">
        <v>8</v>
      </c>
      <c r="D703" s="10">
        <v>2</v>
      </c>
      <c r="E703" s="10">
        <v>208</v>
      </c>
      <c r="F703" s="10">
        <v>18</v>
      </c>
      <c r="G703" s="10" t="s">
        <v>109</v>
      </c>
      <c r="H703" s="166" t="s">
        <v>115</v>
      </c>
      <c r="I703" s="10" t="s">
        <v>111</v>
      </c>
      <c r="J703" s="10" t="s">
        <v>112</v>
      </c>
    </row>
    <row r="704" spans="1:10">
      <c r="A704" s="247">
        <v>703</v>
      </c>
      <c r="B704" s="10" t="s">
        <v>108</v>
      </c>
      <c r="C704" s="10">
        <v>8</v>
      </c>
      <c r="D704" s="10">
        <v>2</v>
      </c>
      <c r="E704" s="10">
        <v>209</v>
      </c>
      <c r="F704" s="10">
        <v>18</v>
      </c>
      <c r="G704" s="10" t="s">
        <v>109</v>
      </c>
      <c r="H704" s="166" t="s">
        <v>110</v>
      </c>
      <c r="I704" s="10" t="s">
        <v>111</v>
      </c>
      <c r="J704" s="10" t="s">
        <v>112</v>
      </c>
    </row>
    <row r="705" spans="1:10">
      <c r="A705" s="247">
        <v>704</v>
      </c>
      <c r="B705" s="10" t="s">
        <v>108</v>
      </c>
      <c r="C705" s="10">
        <v>8</v>
      </c>
      <c r="D705" s="10">
        <v>2</v>
      </c>
      <c r="E705" s="10">
        <v>210</v>
      </c>
      <c r="F705" s="10">
        <v>18</v>
      </c>
      <c r="G705" s="10" t="s">
        <v>109</v>
      </c>
      <c r="H705" s="166" t="s">
        <v>115</v>
      </c>
      <c r="I705" s="10" t="s">
        <v>111</v>
      </c>
      <c r="J705" s="10" t="s">
        <v>112</v>
      </c>
    </row>
    <row r="706" spans="1:10">
      <c r="A706" s="247">
        <v>705</v>
      </c>
      <c r="B706" s="10" t="s">
        <v>108</v>
      </c>
      <c r="C706" s="10">
        <v>8</v>
      </c>
      <c r="D706" s="10">
        <v>2</v>
      </c>
      <c r="E706" s="10">
        <v>211</v>
      </c>
      <c r="F706" s="10">
        <v>18</v>
      </c>
      <c r="G706" s="10" t="s">
        <v>109</v>
      </c>
      <c r="H706" s="166" t="s">
        <v>110</v>
      </c>
      <c r="I706" s="10" t="s">
        <v>111</v>
      </c>
      <c r="J706" s="10" t="s">
        <v>112</v>
      </c>
    </row>
    <row r="707" spans="1:10">
      <c r="A707" s="247">
        <v>706</v>
      </c>
      <c r="B707" s="10" t="s">
        <v>108</v>
      </c>
      <c r="C707" s="10">
        <v>8</v>
      </c>
      <c r="D707" s="10">
        <v>2</v>
      </c>
      <c r="E707" s="10">
        <v>212</v>
      </c>
      <c r="F707" s="10">
        <v>18</v>
      </c>
      <c r="G707" s="10" t="s">
        <v>109</v>
      </c>
      <c r="H707" s="166" t="s">
        <v>115</v>
      </c>
      <c r="I707" s="10" t="s">
        <v>111</v>
      </c>
      <c r="J707" s="10" t="s">
        <v>112</v>
      </c>
    </row>
    <row r="708" spans="1:10">
      <c r="A708" s="247">
        <v>707</v>
      </c>
      <c r="B708" s="10" t="s">
        <v>108</v>
      </c>
      <c r="C708" s="10">
        <v>8</v>
      </c>
      <c r="D708" s="10">
        <v>2</v>
      </c>
      <c r="E708" s="10">
        <v>213</v>
      </c>
      <c r="F708" s="10">
        <v>18</v>
      </c>
      <c r="G708" s="10" t="s">
        <v>109</v>
      </c>
      <c r="H708" s="166" t="s">
        <v>110</v>
      </c>
      <c r="I708" s="10" t="s">
        <v>111</v>
      </c>
      <c r="J708" s="10" t="s">
        <v>112</v>
      </c>
    </row>
    <row r="709" spans="1:10">
      <c r="A709" s="247">
        <v>708</v>
      </c>
      <c r="B709" s="10" t="s">
        <v>108</v>
      </c>
      <c r="C709" s="10">
        <v>8</v>
      </c>
      <c r="D709" s="10">
        <v>2</v>
      </c>
      <c r="E709" s="10">
        <v>214</v>
      </c>
      <c r="F709" s="10">
        <v>18</v>
      </c>
      <c r="G709" s="10" t="s">
        <v>109</v>
      </c>
      <c r="H709" s="166" t="s">
        <v>115</v>
      </c>
      <c r="I709" s="10" t="s">
        <v>111</v>
      </c>
      <c r="J709" s="10" t="s">
        <v>112</v>
      </c>
    </row>
    <row r="710" spans="1:10">
      <c r="A710" s="247">
        <v>709</v>
      </c>
      <c r="B710" s="10" t="s">
        <v>108</v>
      </c>
      <c r="C710" s="10">
        <v>8</v>
      </c>
      <c r="D710" s="10">
        <v>2</v>
      </c>
      <c r="E710" s="10">
        <v>215</v>
      </c>
      <c r="F710" s="10">
        <v>18</v>
      </c>
      <c r="G710" s="10" t="s">
        <v>109</v>
      </c>
      <c r="H710" s="166" t="s">
        <v>110</v>
      </c>
      <c r="I710" s="10" t="s">
        <v>111</v>
      </c>
      <c r="J710" s="10" t="s">
        <v>112</v>
      </c>
    </row>
    <row r="711" spans="1:10">
      <c r="A711" s="247">
        <v>710</v>
      </c>
      <c r="B711" s="10" t="s">
        <v>108</v>
      </c>
      <c r="C711" s="10">
        <v>8</v>
      </c>
      <c r="D711" s="10">
        <v>2</v>
      </c>
      <c r="E711" s="10">
        <v>216</v>
      </c>
      <c r="F711" s="10">
        <v>18</v>
      </c>
      <c r="G711" s="10" t="s">
        <v>109</v>
      </c>
      <c r="H711" s="166" t="s">
        <v>115</v>
      </c>
      <c r="I711" s="10" t="s">
        <v>111</v>
      </c>
      <c r="J711" s="10" t="s">
        <v>112</v>
      </c>
    </row>
    <row r="712" spans="1:10">
      <c r="A712" s="247">
        <v>711</v>
      </c>
      <c r="B712" s="10" t="s">
        <v>108</v>
      </c>
      <c r="C712" s="10">
        <v>8</v>
      </c>
      <c r="D712" s="10">
        <v>2</v>
      </c>
      <c r="E712" s="10">
        <v>217</v>
      </c>
      <c r="F712" s="10">
        <v>18</v>
      </c>
      <c r="G712" s="10" t="s">
        <v>109</v>
      </c>
      <c r="H712" s="166" t="s">
        <v>110</v>
      </c>
      <c r="I712" s="10" t="s">
        <v>111</v>
      </c>
      <c r="J712" s="10" t="s">
        <v>112</v>
      </c>
    </row>
    <row r="713" spans="1:10">
      <c r="A713" s="247">
        <v>712</v>
      </c>
      <c r="B713" s="10" t="s">
        <v>108</v>
      </c>
      <c r="C713" s="10">
        <v>8</v>
      </c>
      <c r="D713" s="10">
        <v>2</v>
      </c>
      <c r="E713" s="10">
        <v>218</v>
      </c>
      <c r="F713" s="10">
        <v>18</v>
      </c>
      <c r="G713" s="10" t="s">
        <v>109</v>
      </c>
      <c r="H713" s="166" t="s">
        <v>115</v>
      </c>
      <c r="I713" s="10" t="s">
        <v>111</v>
      </c>
      <c r="J713" s="10" t="s">
        <v>112</v>
      </c>
    </row>
    <row r="714" spans="1:10">
      <c r="A714" s="247">
        <v>713</v>
      </c>
      <c r="B714" s="10" t="s">
        <v>108</v>
      </c>
      <c r="C714" s="10">
        <v>8</v>
      </c>
      <c r="D714" s="10">
        <v>2</v>
      </c>
      <c r="E714" s="10">
        <v>219</v>
      </c>
      <c r="F714" s="10">
        <v>18</v>
      </c>
      <c r="G714" s="10" t="s">
        <v>109</v>
      </c>
      <c r="H714" s="166" t="s">
        <v>110</v>
      </c>
      <c r="I714" s="10" t="s">
        <v>111</v>
      </c>
      <c r="J714" s="10" t="s">
        <v>112</v>
      </c>
    </row>
    <row r="715" spans="1:10">
      <c r="A715" s="247">
        <v>714</v>
      </c>
      <c r="B715" s="10" t="s">
        <v>108</v>
      </c>
      <c r="C715" s="10">
        <v>8</v>
      </c>
      <c r="D715" s="10">
        <v>2</v>
      </c>
      <c r="E715" s="10">
        <v>220</v>
      </c>
      <c r="F715" s="10">
        <v>18</v>
      </c>
      <c r="G715" s="10" t="s">
        <v>109</v>
      </c>
      <c r="H715" s="166" t="s">
        <v>115</v>
      </c>
      <c r="I715" s="10" t="s">
        <v>111</v>
      </c>
      <c r="J715" s="10" t="s">
        <v>112</v>
      </c>
    </row>
    <row r="716" spans="1:10">
      <c r="A716" s="247">
        <v>715</v>
      </c>
      <c r="B716" s="10" t="s">
        <v>108</v>
      </c>
      <c r="C716" s="10">
        <v>8</v>
      </c>
      <c r="D716" s="10">
        <v>2</v>
      </c>
      <c r="E716" s="10">
        <v>221</v>
      </c>
      <c r="F716" s="10">
        <v>18</v>
      </c>
      <c r="G716" s="10" t="s">
        <v>109</v>
      </c>
      <c r="H716" s="166" t="s">
        <v>110</v>
      </c>
      <c r="I716" s="10" t="s">
        <v>111</v>
      </c>
      <c r="J716" s="10" t="s">
        <v>112</v>
      </c>
    </row>
    <row r="717" spans="1:10">
      <c r="A717" s="247">
        <v>716</v>
      </c>
      <c r="B717" s="10" t="s">
        <v>108</v>
      </c>
      <c r="C717" s="10">
        <v>8</v>
      </c>
      <c r="D717" s="10">
        <v>2</v>
      </c>
      <c r="E717" s="10">
        <v>222</v>
      </c>
      <c r="F717" s="10">
        <v>18</v>
      </c>
      <c r="G717" s="10" t="s">
        <v>109</v>
      </c>
      <c r="H717" s="166" t="s">
        <v>115</v>
      </c>
      <c r="I717" s="10" t="s">
        <v>111</v>
      </c>
      <c r="J717" s="10" t="s">
        <v>112</v>
      </c>
    </row>
    <row r="718" spans="1:10">
      <c r="A718" s="247">
        <v>717</v>
      </c>
      <c r="B718" s="10" t="s">
        <v>108</v>
      </c>
      <c r="C718" s="10">
        <v>8</v>
      </c>
      <c r="D718" s="10">
        <v>2</v>
      </c>
      <c r="E718" s="10">
        <v>223</v>
      </c>
      <c r="F718" s="10">
        <v>18</v>
      </c>
      <c r="G718" s="10" t="s">
        <v>109</v>
      </c>
      <c r="H718" s="166" t="s">
        <v>110</v>
      </c>
      <c r="I718" s="10" t="s">
        <v>111</v>
      </c>
      <c r="J718" s="10" t="s">
        <v>112</v>
      </c>
    </row>
    <row r="719" spans="1:10">
      <c r="A719" s="247">
        <v>718</v>
      </c>
      <c r="B719" s="10" t="s">
        <v>108</v>
      </c>
      <c r="C719" s="10">
        <v>8</v>
      </c>
      <c r="D719" s="10">
        <v>2</v>
      </c>
      <c r="E719" s="10">
        <v>224</v>
      </c>
      <c r="F719" s="10">
        <v>18</v>
      </c>
      <c r="G719" s="10" t="s">
        <v>109</v>
      </c>
      <c r="H719" s="166" t="s">
        <v>115</v>
      </c>
      <c r="I719" s="10" t="s">
        <v>111</v>
      </c>
      <c r="J719" s="10" t="s">
        <v>112</v>
      </c>
    </row>
    <row r="720" spans="1:10">
      <c r="A720" s="247">
        <v>719</v>
      </c>
      <c r="B720" s="10" t="s">
        <v>108</v>
      </c>
      <c r="C720" s="10">
        <v>8</v>
      </c>
      <c r="D720" s="10">
        <v>2</v>
      </c>
      <c r="E720" s="10">
        <v>225</v>
      </c>
      <c r="F720" s="10">
        <v>18</v>
      </c>
      <c r="G720" s="10" t="s">
        <v>109</v>
      </c>
      <c r="H720" s="166" t="s">
        <v>110</v>
      </c>
      <c r="I720" s="10" t="s">
        <v>111</v>
      </c>
      <c r="J720" s="10" t="s">
        <v>112</v>
      </c>
    </row>
    <row r="721" spans="1:10">
      <c r="A721" s="247">
        <v>720</v>
      </c>
      <c r="B721" s="10" t="s">
        <v>108</v>
      </c>
      <c r="C721" s="10">
        <v>8</v>
      </c>
      <c r="D721" s="10">
        <v>2</v>
      </c>
      <c r="E721" s="10">
        <v>226</v>
      </c>
      <c r="F721" s="10">
        <v>18</v>
      </c>
      <c r="G721" s="10" t="s">
        <v>109</v>
      </c>
      <c r="H721" s="166" t="s">
        <v>115</v>
      </c>
      <c r="I721" s="10" t="s">
        <v>111</v>
      </c>
      <c r="J721" s="10" t="s">
        <v>112</v>
      </c>
    </row>
    <row r="722" spans="1:10">
      <c r="A722" s="247">
        <v>721</v>
      </c>
      <c r="B722" s="10" t="s">
        <v>108</v>
      </c>
      <c r="C722" s="10">
        <v>8</v>
      </c>
      <c r="D722" s="10">
        <v>2</v>
      </c>
      <c r="E722" s="10">
        <v>227</v>
      </c>
      <c r="F722" s="10">
        <v>18</v>
      </c>
      <c r="G722" s="10" t="s">
        <v>109</v>
      </c>
      <c r="H722" s="166" t="s">
        <v>110</v>
      </c>
      <c r="I722" s="10" t="s">
        <v>111</v>
      </c>
      <c r="J722" s="10" t="s">
        <v>112</v>
      </c>
    </row>
    <row r="723" spans="1:10">
      <c r="A723" s="247">
        <v>722</v>
      </c>
      <c r="B723" s="10" t="s">
        <v>108</v>
      </c>
      <c r="C723" s="10">
        <v>8</v>
      </c>
      <c r="D723" s="10">
        <v>2</v>
      </c>
      <c r="E723" s="10">
        <v>228</v>
      </c>
      <c r="F723" s="10">
        <v>18</v>
      </c>
      <c r="G723" s="10" t="s">
        <v>109</v>
      </c>
      <c r="H723" s="166" t="s">
        <v>115</v>
      </c>
      <c r="I723" s="10" t="s">
        <v>111</v>
      </c>
      <c r="J723" s="10" t="s">
        <v>112</v>
      </c>
    </row>
    <row r="724" spans="1:10">
      <c r="A724" s="247">
        <v>723</v>
      </c>
      <c r="B724" s="10" t="s">
        <v>108</v>
      </c>
      <c r="C724" s="10">
        <v>8</v>
      </c>
      <c r="D724" s="10">
        <v>2</v>
      </c>
      <c r="E724" s="10">
        <v>229</v>
      </c>
      <c r="F724" s="10">
        <v>18</v>
      </c>
      <c r="G724" s="10" t="s">
        <v>109</v>
      </c>
      <c r="H724" s="166" t="s">
        <v>110</v>
      </c>
      <c r="I724" s="10" t="s">
        <v>111</v>
      </c>
      <c r="J724" s="10" t="s">
        <v>112</v>
      </c>
    </row>
    <row r="725" spans="1:10">
      <c r="A725" s="247">
        <v>724</v>
      </c>
      <c r="B725" s="10" t="s">
        <v>108</v>
      </c>
      <c r="C725" s="10">
        <v>8</v>
      </c>
      <c r="D725" s="10">
        <v>2</v>
      </c>
      <c r="E725" s="10">
        <v>230</v>
      </c>
      <c r="F725" s="10">
        <v>18</v>
      </c>
      <c r="G725" s="10" t="s">
        <v>109</v>
      </c>
      <c r="H725" s="166" t="s">
        <v>115</v>
      </c>
      <c r="I725" s="10" t="s">
        <v>111</v>
      </c>
      <c r="J725" s="10" t="s">
        <v>112</v>
      </c>
    </row>
    <row r="726" spans="1:10">
      <c r="A726" s="247">
        <v>725</v>
      </c>
      <c r="B726" s="10" t="s">
        <v>108</v>
      </c>
      <c r="C726" s="10">
        <v>8</v>
      </c>
      <c r="D726" s="10">
        <v>2</v>
      </c>
      <c r="E726" s="10">
        <v>231</v>
      </c>
      <c r="F726" s="10">
        <v>18</v>
      </c>
      <c r="G726" s="10" t="s">
        <v>109</v>
      </c>
      <c r="H726" s="166" t="s">
        <v>110</v>
      </c>
      <c r="I726" s="10" t="s">
        <v>111</v>
      </c>
      <c r="J726" s="10" t="s">
        <v>112</v>
      </c>
    </row>
    <row r="727" spans="1:10">
      <c r="A727" s="247">
        <v>726</v>
      </c>
      <c r="B727" s="10" t="s">
        <v>108</v>
      </c>
      <c r="C727" s="10">
        <v>8</v>
      </c>
      <c r="D727" s="10">
        <v>2</v>
      </c>
      <c r="E727" s="10">
        <v>232</v>
      </c>
      <c r="F727" s="10">
        <v>18</v>
      </c>
      <c r="G727" s="10" t="s">
        <v>109</v>
      </c>
      <c r="H727" s="166" t="s">
        <v>115</v>
      </c>
      <c r="I727" s="10" t="s">
        <v>111</v>
      </c>
      <c r="J727" s="10" t="s">
        <v>112</v>
      </c>
    </row>
    <row r="728" spans="1:10">
      <c r="A728" s="247">
        <v>727</v>
      </c>
      <c r="B728" s="10" t="s">
        <v>108</v>
      </c>
      <c r="C728" s="10">
        <v>8</v>
      </c>
      <c r="D728" s="10">
        <v>2</v>
      </c>
      <c r="E728" s="10">
        <v>233</v>
      </c>
      <c r="F728" s="10">
        <v>18</v>
      </c>
      <c r="G728" s="10" t="s">
        <v>109</v>
      </c>
      <c r="H728" s="166" t="s">
        <v>110</v>
      </c>
      <c r="I728" s="10" t="s">
        <v>111</v>
      </c>
      <c r="J728" s="10" t="s">
        <v>112</v>
      </c>
    </row>
    <row r="729" spans="1:10">
      <c r="A729" s="247">
        <v>728</v>
      </c>
      <c r="B729" s="10" t="s">
        <v>108</v>
      </c>
      <c r="C729" s="10">
        <v>8</v>
      </c>
      <c r="D729" s="10">
        <v>2</v>
      </c>
      <c r="E729" s="10">
        <v>234</v>
      </c>
      <c r="F729" s="10">
        <v>18</v>
      </c>
      <c r="G729" s="10" t="s">
        <v>109</v>
      </c>
      <c r="H729" s="166" t="s">
        <v>115</v>
      </c>
      <c r="I729" s="10" t="s">
        <v>111</v>
      </c>
      <c r="J729" s="10" t="s">
        <v>112</v>
      </c>
    </row>
    <row r="730" spans="1:10">
      <c r="A730" s="247">
        <v>729</v>
      </c>
      <c r="B730" s="10" t="s">
        <v>108</v>
      </c>
      <c r="C730" s="10">
        <v>8</v>
      </c>
      <c r="D730" s="10">
        <v>2</v>
      </c>
      <c r="E730" s="10">
        <v>235</v>
      </c>
      <c r="F730" s="10">
        <v>18</v>
      </c>
      <c r="G730" s="10" t="s">
        <v>109</v>
      </c>
      <c r="H730" s="166" t="s">
        <v>110</v>
      </c>
      <c r="I730" s="10" t="s">
        <v>111</v>
      </c>
      <c r="J730" s="10" t="s">
        <v>112</v>
      </c>
    </row>
    <row r="731" spans="1:10">
      <c r="A731" s="247">
        <v>730</v>
      </c>
      <c r="B731" s="10" t="s">
        <v>108</v>
      </c>
      <c r="C731" s="10">
        <v>8</v>
      </c>
      <c r="D731" s="10">
        <v>2</v>
      </c>
      <c r="E731" s="10">
        <v>236</v>
      </c>
      <c r="F731" s="10">
        <v>18</v>
      </c>
      <c r="G731" s="10" t="s">
        <v>109</v>
      </c>
      <c r="H731" s="166" t="s">
        <v>115</v>
      </c>
      <c r="I731" s="10" t="s">
        <v>111</v>
      </c>
      <c r="J731" s="10" t="s">
        <v>112</v>
      </c>
    </row>
    <row r="732" spans="1:10">
      <c r="A732" s="247">
        <v>731</v>
      </c>
      <c r="B732" s="10" t="s">
        <v>108</v>
      </c>
      <c r="C732" s="10">
        <v>8</v>
      </c>
      <c r="D732" s="10">
        <v>2</v>
      </c>
      <c r="E732" s="10">
        <v>237</v>
      </c>
      <c r="F732" s="10">
        <v>18</v>
      </c>
      <c r="G732" s="10" t="s">
        <v>109</v>
      </c>
      <c r="H732" s="166" t="s">
        <v>110</v>
      </c>
      <c r="I732" s="10" t="s">
        <v>111</v>
      </c>
      <c r="J732" s="10" t="s">
        <v>112</v>
      </c>
    </row>
    <row r="733" spans="1:10">
      <c r="A733" s="247">
        <v>732</v>
      </c>
      <c r="B733" s="10" t="s">
        <v>108</v>
      </c>
      <c r="C733" s="10">
        <v>8</v>
      </c>
      <c r="D733" s="10">
        <v>2</v>
      </c>
      <c r="E733" s="10">
        <v>238</v>
      </c>
      <c r="F733" s="10">
        <v>18</v>
      </c>
      <c r="G733" s="10" t="s">
        <v>109</v>
      </c>
      <c r="H733" s="166" t="s">
        <v>115</v>
      </c>
      <c r="I733" s="10" t="s">
        <v>111</v>
      </c>
      <c r="J733" s="10" t="s">
        <v>112</v>
      </c>
    </row>
    <row r="734" spans="1:10">
      <c r="A734" s="247">
        <v>733</v>
      </c>
      <c r="B734" s="10" t="s">
        <v>108</v>
      </c>
      <c r="C734" s="10">
        <v>8</v>
      </c>
      <c r="D734" s="10">
        <v>2</v>
      </c>
      <c r="E734" s="10">
        <v>239</v>
      </c>
      <c r="F734" s="10">
        <v>18</v>
      </c>
      <c r="G734" s="10" t="s">
        <v>109</v>
      </c>
      <c r="H734" s="166" t="s">
        <v>110</v>
      </c>
      <c r="I734" s="10" t="s">
        <v>111</v>
      </c>
      <c r="J734" s="10" t="s">
        <v>112</v>
      </c>
    </row>
    <row r="735" spans="1:10">
      <c r="A735" s="247">
        <v>734</v>
      </c>
      <c r="B735" s="10" t="s">
        <v>108</v>
      </c>
      <c r="C735" s="10">
        <v>8</v>
      </c>
      <c r="D735" s="10">
        <v>2</v>
      </c>
      <c r="E735" s="10">
        <v>241</v>
      </c>
      <c r="F735" s="10">
        <v>18</v>
      </c>
      <c r="G735" s="10" t="s">
        <v>109</v>
      </c>
      <c r="H735" s="166" t="s">
        <v>110</v>
      </c>
      <c r="I735" s="10" t="s">
        <v>111</v>
      </c>
      <c r="J735" s="10" t="s">
        <v>112</v>
      </c>
    </row>
    <row r="736" spans="1:10">
      <c r="A736" s="247">
        <v>735</v>
      </c>
      <c r="B736" s="10" t="s">
        <v>108</v>
      </c>
      <c r="C736" s="10">
        <v>8</v>
      </c>
      <c r="D736" s="10">
        <v>3</v>
      </c>
      <c r="E736" s="10">
        <v>301</v>
      </c>
      <c r="F736" s="10">
        <v>18</v>
      </c>
      <c r="G736" s="10" t="s">
        <v>109</v>
      </c>
      <c r="H736" s="166" t="s">
        <v>113</v>
      </c>
      <c r="I736" s="10" t="s">
        <v>111</v>
      </c>
      <c r="J736" s="10" t="s">
        <v>112</v>
      </c>
    </row>
    <row r="737" spans="1:10">
      <c r="A737" s="247">
        <v>736</v>
      </c>
      <c r="B737" s="10" t="s">
        <v>108</v>
      </c>
      <c r="C737" s="10">
        <v>8</v>
      </c>
      <c r="D737" s="10">
        <v>3</v>
      </c>
      <c r="E737" s="10">
        <v>302</v>
      </c>
      <c r="F737" s="10">
        <v>18</v>
      </c>
      <c r="G737" s="10" t="s">
        <v>109</v>
      </c>
      <c r="H737" s="166" t="s">
        <v>113</v>
      </c>
      <c r="I737" s="10" t="s">
        <v>111</v>
      </c>
      <c r="J737" s="10" t="s">
        <v>112</v>
      </c>
    </row>
    <row r="738" spans="1:10">
      <c r="A738" s="247">
        <v>737</v>
      </c>
      <c r="B738" s="10" t="s">
        <v>108</v>
      </c>
      <c r="C738" s="10">
        <v>8</v>
      </c>
      <c r="D738" s="10">
        <v>3</v>
      </c>
      <c r="E738" s="10">
        <v>303</v>
      </c>
      <c r="F738" s="10">
        <v>18</v>
      </c>
      <c r="G738" s="10" t="s">
        <v>109</v>
      </c>
      <c r="H738" s="166" t="s">
        <v>113</v>
      </c>
      <c r="I738" s="10" t="s">
        <v>111</v>
      </c>
      <c r="J738" s="10" t="s">
        <v>112</v>
      </c>
    </row>
    <row r="739" spans="1:10">
      <c r="A739" s="247">
        <v>738</v>
      </c>
      <c r="B739" s="10" t="s">
        <v>108</v>
      </c>
      <c r="C739" s="10">
        <v>8</v>
      </c>
      <c r="D739" s="10">
        <v>3</v>
      </c>
      <c r="E739" s="10">
        <v>304</v>
      </c>
      <c r="F739" s="10">
        <v>18</v>
      </c>
      <c r="G739" s="10" t="s">
        <v>109</v>
      </c>
      <c r="H739" s="166" t="s">
        <v>113</v>
      </c>
      <c r="I739" s="10" t="s">
        <v>111</v>
      </c>
      <c r="J739" s="10" t="s">
        <v>112</v>
      </c>
    </row>
    <row r="740" spans="1:10">
      <c r="A740" s="247">
        <v>739</v>
      </c>
      <c r="B740" s="10" t="s">
        <v>108</v>
      </c>
      <c r="C740" s="10">
        <v>8</v>
      </c>
      <c r="D740" s="10">
        <v>3</v>
      </c>
      <c r="E740" s="10">
        <v>305</v>
      </c>
      <c r="F740" s="10">
        <v>18</v>
      </c>
      <c r="G740" s="10" t="s">
        <v>109</v>
      </c>
      <c r="H740" s="166" t="s">
        <v>113</v>
      </c>
      <c r="I740" s="10" t="s">
        <v>111</v>
      </c>
      <c r="J740" s="10" t="s">
        <v>112</v>
      </c>
    </row>
    <row r="741" spans="1:10">
      <c r="A741" s="247">
        <v>740</v>
      </c>
      <c r="B741" s="10" t="s">
        <v>108</v>
      </c>
      <c r="C741" s="10">
        <v>8</v>
      </c>
      <c r="D741" s="10">
        <v>3</v>
      </c>
      <c r="E741" s="10">
        <v>306</v>
      </c>
      <c r="F741" s="10">
        <v>18</v>
      </c>
      <c r="G741" s="10" t="s">
        <v>109</v>
      </c>
      <c r="H741" s="166" t="s">
        <v>113</v>
      </c>
      <c r="I741" s="10" t="s">
        <v>111</v>
      </c>
      <c r="J741" s="10" t="s">
        <v>112</v>
      </c>
    </row>
    <row r="742" spans="1:10">
      <c r="A742" s="247">
        <v>741</v>
      </c>
      <c r="B742" s="10" t="s">
        <v>108</v>
      </c>
      <c r="C742" s="10">
        <v>8</v>
      </c>
      <c r="D742" s="10">
        <v>3</v>
      </c>
      <c r="E742" s="10">
        <v>307</v>
      </c>
      <c r="F742" s="10">
        <v>18</v>
      </c>
      <c r="G742" s="10" t="s">
        <v>109</v>
      </c>
      <c r="H742" s="166" t="s">
        <v>110</v>
      </c>
      <c r="I742" s="10" t="s">
        <v>111</v>
      </c>
      <c r="J742" s="10" t="s">
        <v>112</v>
      </c>
    </row>
    <row r="743" spans="1:10">
      <c r="A743" s="247">
        <v>742</v>
      </c>
      <c r="B743" s="10" t="s">
        <v>108</v>
      </c>
      <c r="C743" s="10">
        <v>8</v>
      </c>
      <c r="D743" s="10">
        <v>3</v>
      </c>
      <c r="E743" s="10">
        <v>308</v>
      </c>
      <c r="F743" s="10">
        <v>18</v>
      </c>
      <c r="G743" s="10" t="s">
        <v>109</v>
      </c>
      <c r="H743" s="166" t="s">
        <v>115</v>
      </c>
      <c r="I743" s="10" t="s">
        <v>111</v>
      </c>
      <c r="J743" s="10" t="s">
        <v>112</v>
      </c>
    </row>
    <row r="744" spans="1:10">
      <c r="A744" s="247">
        <v>743</v>
      </c>
      <c r="B744" s="10" t="s">
        <v>108</v>
      </c>
      <c r="C744" s="10">
        <v>8</v>
      </c>
      <c r="D744" s="10">
        <v>3</v>
      </c>
      <c r="E744" s="10">
        <v>309</v>
      </c>
      <c r="F744" s="10">
        <v>18</v>
      </c>
      <c r="G744" s="10" t="s">
        <v>109</v>
      </c>
      <c r="H744" s="166" t="s">
        <v>110</v>
      </c>
      <c r="I744" s="10" t="s">
        <v>111</v>
      </c>
      <c r="J744" s="10" t="s">
        <v>112</v>
      </c>
    </row>
    <row r="745" spans="1:10">
      <c r="A745" s="247">
        <v>744</v>
      </c>
      <c r="B745" s="10" t="s">
        <v>108</v>
      </c>
      <c r="C745" s="10">
        <v>8</v>
      </c>
      <c r="D745" s="10">
        <v>3</v>
      </c>
      <c r="E745" s="10">
        <v>310</v>
      </c>
      <c r="F745" s="10">
        <v>18</v>
      </c>
      <c r="G745" s="10" t="s">
        <v>109</v>
      </c>
      <c r="H745" s="166" t="s">
        <v>115</v>
      </c>
      <c r="I745" s="10" t="s">
        <v>111</v>
      </c>
      <c r="J745" s="10" t="s">
        <v>112</v>
      </c>
    </row>
    <row r="746" spans="1:10">
      <c r="A746" s="247">
        <v>745</v>
      </c>
      <c r="B746" s="10" t="s">
        <v>108</v>
      </c>
      <c r="C746" s="10">
        <v>8</v>
      </c>
      <c r="D746" s="10">
        <v>3</v>
      </c>
      <c r="E746" s="10">
        <v>311</v>
      </c>
      <c r="F746" s="10">
        <v>18</v>
      </c>
      <c r="G746" s="10" t="s">
        <v>109</v>
      </c>
      <c r="H746" s="166" t="s">
        <v>110</v>
      </c>
      <c r="I746" s="10" t="s">
        <v>111</v>
      </c>
      <c r="J746" s="10" t="s">
        <v>112</v>
      </c>
    </row>
    <row r="747" spans="1:10">
      <c r="A747" s="247">
        <v>746</v>
      </c>
      <c r="B747" s="10" t="s">
        <v>108</v>
      </c>
      <c r="C747" s="10">
        <v>8</v>
      </c>
      <c r="D747" s="10">
        <v>3</v>
      </c>
      <c r="E747" s="10">
        <v>312</v>
      </c>
      <c r="F747" s="10">
        <v>18</v>
      </c>
      <c r="G747" s="10" t="s">
        <v>109</v>
      </c>
      <c r="H747" s="166" t="s">
        <v>115</v>
      </c>
      <c r="I747" s="10" t="s">
        <v>111</v>
      </c>
      <c r="J747" s="10" t="s">
        <v>112</v>
      </c>
    </row>
    <row r="748" spans="1:10">
      <c r="A748" s="247">
        <v>747</v>
      </c>
      <c r="B748" s="10" t="s">
        <v>108</v>
      </c>
      <c r="C748" s="10">
        <v>8</v>
      </c>
      <c r="D748" s="10">
        <v>3</v>
      </c>
      <c r="E748" s="10">
        <v>313</v>
      </c>
      <c r="F748" s="10">
        <v>18</v>
      </c>
      <c r="G748" s="10" t="s">
        <v>109</v>
      </c>
      <c r="H748" s="166" t="s">
        <v>110</v>
      </c>
      <c r="I748" s="10" t="s">
        <v>111</v>
      </c>
      <c r="J748" s="10" t="s">
        <v>112</v>
      </c>
    </row>
    <row r="749" spans="1:10">
      <c r="A749" s="247">
        <v>748</v>
      </c>
      <c r="B749" s="10" t="s">
        <v>108</v>
      </c>
      <c r="C749" s="10">
        <v>8</v>
      </c>
      <c r="D749" s="10">
        <v>3</v>
      </c>
      <c r="E749" s="10">
        <v>314</v>
      </c>
      <c r="F749" s="10">
        <v>18</v>
      </c>
      <c r="G749" s="10" t="s">
        <v>109</v>
      </c>
      <c r="H749" s="166" t="s">
        <v>115</v>
      </c>
      <c r="I749" s="10" t="s">
        <v>111</v>
      </c>
      <c r="J749" s="10" t="s">
        <v>112</v>
      </c>
    </row>
    <row r="750" spans="1:10">
      <c r="A750" s="247">
        <v>749</v>
      </c>
      <c r="B750" s="10" t="s">
        <v>108</v>
      </c>
      <c r="C750" s="10">
        <v>8</v>
      </c>
      <c r="D750" s="10">
        <v>3</v>
      </c>
      <c r="E750" s="10">
        <v>315</v>
      </c>
      <c r="F750" s="10">
        <v>18</v>
      </c>
      <c r="G750" s="10" t="s">
        <v>109</v>
      </c>
      <c r="H750" s="166" t="s">
        <v>110</v>
      </c>
      <c r="I750" s="10" t="s">
        <v>111</v>
      </c>
      <c r="J750" s="10" t="s">
        <v>112</v>
      </c>
    </row>
    <row r="751" spans="1:10">
      <c r="A751" s="247">
        <v>750</v>
      </c>
      <c r="B751" s="10" t="s">
        <v>108</v>
      </c>
      <c r="C751" s="10">
        <v>8</v>
      </c>
      <c r="D751" s="10">
        <v>3</v>
      </c>
      <c r="E751" s="10">
        <v>316</v>
      </c>
      <c r="F751" s="10">
        <v>18</v>
      </c>
      <c r="G751" s="10" t="s">
        <v>109</v>
      </c>
      <c r="H751" s="166" t="s">
        <v>115</v>
      </c>
      <c r="I751" s="10" t="s">
        <v>111</v>
      </c>
      <c r="J751" s="10" t="s">
        <v>112</v>
      </c>
    </row>
    <row r="752" spans="1:10">
      <c r="A752" s="247">
        <v>751</v>
      </c>
      <c r="B752" s="10" t="s">
        <v>108</v>
      </c>
      <c r="C752" s="10">
        <v>8</v>
      </c>
      <c r="D752" s="10">
        <v>3</v>
      </c>
      <c r="E752" s="10">
        <v>317</v>
      </c>
      <c r="F752" s="10">
        <v>18</v>
      </c>
      <c r="G752" s="10" t="s">
        <v>109</v>
      </c>
      <c r="H752" s="166" t="s">
        <v>110</v>
      </c>
      <c r="I752" s="10" t="s">
        <v>111</v>
      </c>
      <c r="J752" s="10" t="s">
        <v>112</v>
      </c>
    </row>
    <row r="753" spans="1:10">
      <c r="A753" s="247">
        <v>752</v>
      </c>
      <c r="B753" s="10" t="s">
        <v>108</v>
      </c>
      <c r="C753" s="10">
        <v>8</v>
      </c>
      <c r="D753" s="10">
        <v>3</v>
      </c>
      <c r="E753" s="10">
        <v>318</v>
      </c>
      <c r="F753" s="10">
        <v>18</v>
      </c>
      <c r="G753" s="10" t="s">
        <v>109</v>
      </c>
      <c r="H753" s="166" t="s">
        <v>115</v>
      </c>
      <c r="I753" s="10" t="s">
        <v>111</v>
      </c>
      <c r="J753" s="10" t="s">
        <v>112</v>
      </c>
    </row>
    <row r="754" spans="1:10">
      <c r="A754" s="247">
        <v>753</v>
      </c>
      <c r="B754" s="10" t="s">
        <v>108</v>
      </c>
      <c r="C754" s="10">
        <v>8</v>
      </c>
      <c r="D754" s="10">
        <v>3</v>
      </c>
      <c r="E754" s="10">
        <v>319</v>
      </c>
      <c r="F754" s="10">
        <v>18</v>
      </c>
      <c r="G754" s="10" t="s">
        <v>109</v>
      </c>
      <c r="H754" s="166" t="s">
        <v>110</v>
      </c>
      <c r="I754" s="10" t="s">
        <v>111</v>
      </c>
      <c r="J754" s="10" t="s">
        <v>112</v>
      </c>
    </row>
    <row r="755" spans="1:10">
      <c r="A755" s="247">
        <v>754</v>
      </c>
      <c r="B755" s="10" t="s">
        <v>108</v>
      </c>
      <c r="C755" s="10">
        <v>8</v>
      </c>
      <c r="D755" s="10">
        <v>3</v>
      </c>
      <c r="E755" s="10">
        <v>320</v>
      </c>
      <c r="F755" s="10">
        <v>18</v>
      </c>
      <c r="G755" s="10" t="s">
        <v>109</v>
      </c>
      <c r="H755" s="166" t="s">
        <v>115</v>
      </c>
      <c r="I755" s="10" t="s">
        <v>111</v>
      </c>
      <c r="J755" s="10" t="s">
        <v>112</v>
      </c>
    </row>
    <row r="756" spans="1:10">
      <c r="A756" s="247">
        <v>755</v>
      </c>
      <c r="B756" s="10" t="s">
        <v>108</v>
      </c>
      <c r="C756" s="10">
        <v>8</v>
      </c>
      <c r="D756" s="10">
        <v>3</v>
      </c>
      <c r="E756" s="10">
        <v>321</v>
      </c>
      <c r="F756" s="10">
        <v>18</v>
      </c>
      <c r="G756" s="10" t="s">
        <v>109</v>
      </c>
      <c r="H756" s="166" t="s">
        <v>110</v>
      </c>
      <c r="I756" s="10" t="s">
        <v>111</v>
      </c>
      <c r="J756" s="10" t="s">
        <v>112</v>
      </c>
    </row>
    <row r="757" spans="1:10">
      <c r="A757" s="247">
        <v>756</v>
      </c>
      <c r="B757" s="10" t="s">
        <v>108</v>
      </c>
      <c r="C757" s="10">
        <v>8</v>
      </c>
      <c r="D757" s="10">
        <v>3</v>
      </c>
      <c r="E757" s="10">
        <v>322</v>
      </c>
      <c r="F757" s="10">
        <v>18</v>
      </c>
      <c r="G757" s="10" t="s">
        <v>109</v>
      </c>
      <c r="H757" s="166" t="s">
        <v>115</v>
      </c>
      <c r="I757" s="10" t="s">
        <v>111</v>
      </c>
      <c r="J757" s="10" t="s">
        <v>112</v>
      </c>
    </row>
    <row r="758" spans="1:10">
      <c r="A758" s="247">
        <v>757</v>
      </c>
      <c r="B758" s="10" t="s">
        <v>108</v>
      </c>
      <c r="C758" s="10">
        <v>8</v>
      </c>
      <c r="D758" s="10">
        <v>3</v>
      </c>
      <c r="E758" s="10">
        <v>323</v>
      </c>
      <c r="F758" s="10">
        <v>18</v>
      </c>
      <c r="G758" s="10" t="s">
        <v>109</v>
      </c>
      <c r="H758" s="166" t="s">
        <v>110</v>
      </c>
      <c r="I758" s="10" t="s">
        <v>111</v>
      </c>
      <c r="J758" s="10" t="s">
        <v>112</v>
      </c>
    </row>
    <row r="759" spans="1:10">
      <c r="A759" s="247">
        <v>758</v>
      </c>
      <c r="B759" s="10" t="s">
        <v>108</v>
      </c>
      <c r="C759" s="10">
        <v>8</v>
      </c>
      <c r="D759" s="10">
        <v>3</v>
      </c>
      <c r="E759" s="10">
        <v>324</v>
      </c>
      <c r="F759" s="10">
        <v>18</v>
      </c>
      <c r="G759" s="10" t="s">
        <v>109</v>
      </c>
      <c r="H759" s="166" t="s">
        <v>115</v>
      </c>
      <c r="I759" s="10" t="s">
        <v>111</v>
      </c>
      <c r="J759" s="10" t="s">
        <v>112</v>
      </c>
    </row>
    <row r="760" spans="1:10">
      <c r="A760" s="247">
        <v>759</v>
      </c>
      <c r="B760" s="10" t="s">
        <v>108</v>
      </c>
      <c r="C760" s="10">
        <v>8</v>
      </c>
      <c r="D760" s="10">
        <v>3</v>
      </c>
      <c r="E760" s="10">
        <v>325</v>
      </c>
      <c r="F760" s="10">
        <v>18</v>
      </c>
      <c r="G760" s="10" t="s">
        <v>109</v>
      </c>
      <c r="H760" s="166" t="s">
        <v>110</v>
      </c>
      <c r="I760" s="10" t="s">
        <v>111</v>
      </c>
      <c r="J760" s="10" t="s">
        <v>112</v>
      </c>
    </row>
    <row r="761" spans="1:10">
      <c r="A761" s="247">
        <v>760</v>
      </c>
      <c r="B761" s="10" t="s">
        <v>108</v>
      </c>
      <c r="C761" s="10">
        <v>8</v>
      </c>
      <c r="D761" s="10">
        <v>3</v>
      </c>
      <c r="E761" s="10">
        <v>326</v>
      </c>
      <c r="F761" s="10">
        <v>18</v>
      </c>
      <c r="G761" s="10" t="s">
        <v>109</v>
      </c>
      <c r="H761" s="166" t="s">
        <v>115</v>
      </c>
      <c r="I761" s="10" t="s">
        <v>111</v>
      </c>
      <c r="J761" s="10" t="s">
        <v>112</v>
      </c>
    </row>
    <row r="762" spans="1:10">
      <c r="A762" s="247">
        <v>761</v>
      </c>
      <c r="B762" s="10" t="s">
        <v>108</v>
      </c>
      <c r="C762" s="10">
        <v>8</v>
      </c>
      <c r="D762" s="10">
        <v>3</v>
      </c>
      <c r="E762" s="10">
        <v>327</v>
      </c>
      <c r="F762" s="10">
        <v>18</v>
      </c>
      <c r="G762" s="10" t="s">
        <v>109</v>
      </c>
      <c r="H762" s="166" t="s">
        <v>110</v>
      </c>
      <c r="I762" s="10" t="s">
        <v>111</v>
      </c>
      <c r="J762" s="10" t="s">
        <v>112</v>
      </c>
    </row>
    <row r="763" spans="1:10">
      <c r="A763" s="247">
        <v>762</v>
      </c>
      <c r="B763" s="10" t="s">
        <v>108</v>
      </c>
      <c r="C763" s="10">
        <v>8</v>
      </c>
      <c r="D763" s="10">
        <v>3</v>
      </c>
      <c r="E763" s="10">
        <v>328</v>
      </c>
      <c r="F763" s="10">
        <v>18</v>
      </c>
      <c r="G763" s="10" t="s">
        <v>109</v>
      </c>
      <c r="H763" s="166" t="s">
        <v>115</v>
      </c>
      <c r="I763" s="10" t="s">
        <v>111</v>
      </c>
      <c r="J763" s="10" t="s">
        <v>112</v>
      </c>
    </row>
    <row r="764" spans="1:10">
      <c r="A764" s="247">
        <v>763</v>
      </c>
      <c r="B764" s="10" t="s">
        <v>108</v>
      </c>
      <c r="C764" s="10">
        <v>8</v>
      </c>
      <c r="D764" s="10">
        <v>3</v>
      </c>
      <c r="E764" s="10">
        <v>329</v>
      </c>
      <c r="F764" s="10">
        <v>18</v>
      </c>
      <c r="G764" s="10" t="s">
        <v>109</v>
      </c>
      <c r="H764" s="166" t="s">
        <v>110</v>
      </c>
      <c r="I764" s="10" t="s">
        <v>111</v>
      </c>
      <c r="J764" s="10" t="s">
        <v>112</v>
      </c>
    </row>
    <row r="765" spans="1:10">
      <c r="A765" s="247">
        <v>764</v>
      </c>
      <c r="B765" s="10" t="s">
        <v>108</v>
      </c>
      <c r="C765" s="10">
        <v>8</v>
      </c>
      <c r="D765" s="10">
        <v>3</v>
      </c>
      <c r="E765" s="10">
        <v>330</v>
      </c>
      <c r="F765" s="10">
        <v>18</v>
      </c>
      <c r="G765" s="10" t="s">
        <v>109</v>
      </c>
      <c r="H765" s="166" t="s">
        <v>115</v>
      </c>
      <c r="I765" s="10" t="s">
        <v>111</v>
      </c>
      <c r="J765" s="10" t="s">
        <v>112</v>
      </c>
    </row>
    <row r="766" spans="1:10">
      <c r="A766" s="247">
        <v>765</v>
      </c>
      <c r="B766" s="10" t="s">
        <v>108</v>
      </c>
      <c r="C766" s="10">
        <v>8</v>
      </c>
      <c r="D766" s="10">
        <v>3</v>
      </c>
      <c r="E766" s="10">
        <v>331</v>
      </c>
      <c r="F766" s="10">
        <v>18</v>
      </c>
      <c r="G766" s="10" t="s">
        <v>109</v>
      </c>
      <c r="H766" s="166" t="s">
        <v>110</v>
      </c>
      <c r="I766" s="10" t="s">
        <v>111</v>
      </c>
      <c r="J766" s="10" t="s">
        <v>112</v>
      </c>
    </row>
    <row r="767" spans="1:10">
      <c r="A767" s="247">
        <v>766</v>
      </c>
      <c r="B767" s="10" t="s">
        <v>108</v>
      </c>
      <c r="C767" s="10">
        <v>8</v>
      </c>
      <c r="D767" s="10">
        <v>3</v>
      </c>
      <c r="E767" s="10">
        <v>332</v>
      </c>
      <c r="F767" s="10">
        <v>18</v>
      </c>
      <c r="G767" s="10" t="s">
        <v>109</v>
      </c>
      <c r="H767" s="166" t="s">
        <v>115</v>
      </c>
      <c r="I767" s="10" t="s">
        <v>111</v>
      </c>
      <c r="J767" s="10" t="s">
        <v>112</v>
      </c>
    </row>
    <row r="768" spans="1:10">
      <c r="A768" s="247">
        <v>767</v>
      </c>
      <c r="B768" s="10" t="s">
        <v>108</v>
      </c>
      <c r="C768" s="10">
        <v>8</v>
      </c>
      <c r="D768" s="10">
        <v>3</v>
      </c>
      <c r="E768" s="10">
        <v>333</v>
      </c>
      <c r="F768" s="10">
        <v>18</v>
      </c>
      <c r="G768" s="10" t="s">
        <v>109</v>
      </c>
      <c r="H768" s="166" t="s">
        <v>110</v>
      </c>
      <c r="I768" s="10" t="s">
        <v>111</v>
      </c>
      <c r="J768" s="10" t="s">
        <v>112</v>
      </c>
    </row>
    <row r="769" spans="1:10">
      <c r="A769" s="247">
        <v>768</v>
      </c>
      <c r="B769" s="10" t="s">
        <v>108</v>
      </c>
      <c r="C769" s="10">
        <v>8</v>
      </c>
      <c r="D769" s="10">
        <v>3</v>
      </c>
      <c r="E769" s="10">
        <v>334</v>
      </c>
      <c r="F769" s="10">
        <v>18</v>
      </c>
      <c r="G769" s="10" t="s">
        <v>109</v>
      </c>
      <c r="H769" s="166" t="s">
        <v>115</v>
      </c>
      <c r="I769" s="10" t="s">
        <v>111</v>
      </c>
      <c r="J769" s="10" t="s">
        <v>112</v>
      </c>
    </row>
    <row r="770" spans="1:10">
      <c r="A770" s="247">
        <v>769</v>
      </c>
      <c r="B770" s="10" t="s">
        <v>108</v>
      </c>
      <c r="C770" s="10">
        <v>8</v>
      </c>
      <c r="D770" s="10">
        <v>3</v>
      </c>
      <c r="E770" s="10">
        <v>335</v>
      </c>
      <c r="F770" s="10">
        <v>18</v>
      </c>
      <c r="G770" s="10" t="s">
        <v>109</v>
      </c>
      <c r="H770" s="166" t="s">
        <v>110</v>
      </c>
      <c r="I770" s="10" t="s">
        <v>111</v>
      </c>
      <c r="J770" s="10" t="s">
        <v>112</v>
      </c>
    </row>
    <row r="771" spans="1:10">
      <c r="A771" s="247">
        <v>770</v>
      </c>
      <c r="B771" s="10" t="s">
        <v>108</v>
      </c>
      <c r="C771" s="10">
        <v>8</v>
      </c>
      <c r="D771" s="10">
        <v>3</v>
      </c>
      <c r="E771" s="10">
        <v>336</v>
      </c>
      <c r="F771" s="10">
        <v>18</v>
      </c>
      <c r="G771" s="10" t="s">
        <v>109</v>
      </c>
      <c r="H771" s="166" t="s">
        <v>115</v>
      </c>
      <c r="I771" s="10" t="s">
        <v>111</v>
      </c>
      <c r="J771" s="10" t="s">
        <v>112</v>
      </c>
    </row>
    <row r="772" spans="1:10">
      <c r="A772" s="247">
        <v>771</v>
      </c>
      <c r="B772" s="10" t="s">
        <v>108</v>
      </c>
      <c r="C772" s="10">
        <v>8</v>
      </c>
      <c r="D772" s="10">
        <v>3</v>
      </c>
      <c r="E772" s="10">
        <v>337</v>
      </c>
      <c r="F772" s="10">
        <v>18</v>
      </c>
      <c r="G772" s="10" t="s">
        <v>109</v>
      </c>
      <c r="H772" s="166" t="s">
        <v>110</v>
      </c>
      <c r="I772" s="10" t="s">
        <v>111</v>
      </c>
      <c r="J772" s="10" t="s">
        <v>112</v>
      </c>
    </row>
    <row r="773" spans="1:10">
      <c r="A773" s="247">
        <v>772</v>
      </c>
      <c r="B773" s="10" t="s">
        <v>108</v>
      </c>
      <c r="C773" s="10">
        <v>8</v>
      </c>
      <c r="D773" s="10">
        <v>3</v>
      </c>
      <c r="E773" s="10">
        <v>338</v>
      </c>
      <c r="F773" s="10">
        <v>18</v>
      </c>
      <c r="G773" s="10" t="s">
        <v>109</v>
      </c>
      <c r="H773" s="166" t="s">
        <v>115</v>
      </c>
      <c r="I773" s="10" t="s">
        <v>111</v>
      </c>
      <c r="J773" s="10" t="s">
        <v>112</v>
      </c>
    </row>
    <row r="774" spans="1:10">
      <c r="A774" s="247">
        <v>773</v>
      </c>
      <c r="B774" s="10" t="s">
        <v>108</v>
      </c>
      <c r="C774" s="10">
        <v>8</v>
      </c>
      <c r="D774" s="10">
        <v>3</v>
      </c>
      <c r="E774" s="10">
        <v>339</v>
      </c>
      <c r="F774" s="10">
        <v>18</v>
      </c>
      <c r="G774" s="10" t="s">
        <v>109</v>
      </c>
      <c r="H774" s="166" t="s">
        <v>110</v>
      </c>
      <c r="I774" s="10" t="s">
        <v>111</v>
      </c>
      <c r="J774" s="10" t="s">
        <v>112</v>
      </c>
    </row>
    <row r="775" spans="1:10">
      <c r="A775" s="247">
        <v>774</v>
      </c>
      <c r="B775" s="10" t="s">
        <v>108</v>
      </c>
      <c r="C775" s="10">
        <v>8</v>
      </c>
      <c r="D775" s="10">
        <v>3</v>
      </c>
      <c r="E775" s="10">
        <v>341</v>
      </c>
      <c r="F775" s="10">
        <v>18</v>
      </c>
      <c r="G775" s="10" t="s">
        <v>109</v>
      </c>
      <c r="H775" s="166" t="s">
        <v>110</v>
      </c>
      <c r="I775" s="10" t="s">
        <v>111</v>
      </c>
      <c r="J775" s="10" t="s">
        <v>112</v>
      </c>
    </row>
    <row r="776" spans="1:10">
      <c r="A776" s="247">
        <v>775</v>
      </c>
      <c r="B776" s="10" t="s">
        <v>108</v>
      </c>
      <c r="C776" s="10">
        <v>9</v>
      </c>
      <c r="D776" s="10">
        <v>1</v>
      </c>
      <c r="E776" s="10">
        <v>101</v>
      </c>
      <c r="F776" s="10">
        <v>18</v>
      </c>
      <c r="G776" s="10" t="s">
        <v>109</v>
      </c>
      <c r="H776" s="250" t="s">
        <v>115</v>
      </c>
      <c r="I776" s="10" t="s">
        <v>111</v>
      </c>
      <c r="J776" s="10" t="s">
        <v>112</v>
      </c>
    </row>
    <row r="777" spans="1:10">
      <c r="A777" s="247">
        <v>776</v>
      </c>
      <c r="B777" s="10" t="s">
        <v>108</v>
      </c>
      <c r="C777" s="10">
        <v>9</v>
      </c>
      <c r="D777" s="10">
        <v>1</v>
      </c>
      <c r="E777" s="10">
        <v>102</v>
      </c>
      <c r="F777" s="10">
        <v>18</v>
      </c>
      <c r="G777" s="10" t="s">
        <v>109</v>
      </c>
      <c r="H777" s="250" t="s">
        <v>110</v>
      </c>
      <c r="I777" s="10" t="s">
        <v>111</v>
      </c>
      <c r="J777" s="10" t="s">
        <v>112</v>
      </c>
    </row>
    <row r="778" spans="1:10">
      <c r="A778" s="247">
        <v>777</v>
      </c>
      <c r="B778" s="10" t="s">
        <v>108</v>
      </c>
      <c r="C778" s="10">
        <v>9</v>
      </c>
      <c r="D778" s="10">
        <v>1</v>
      </c>
      <c r="E778" s="10">
        <v>103</v>
      </c>
      <c r="F778" s="10">
        <v>18</v>
      </c>
      <c r="G778" s="10" t="s">
        <v>109</v>
      </c>
      <c r="H778" s="250" t="s">
        <v>115</v>
      </c>
      <c r="I778" s="10" t="s">
        <v>111</v>
      </c>
      <c r="J778" s="10" t="s">
        <v>112</v>
      </c>
    </row>
    <row r="779" spans="1:10">
      <c r="A779" s="247">
        <v>778</v>
      </c>
      <c r="B779" s="10" t="s">
        <v>108</v>
      </c>
      <c r="C779" s="10">
        <v>9</v>
      </c>
      <c r="D779" s="10">
        <v>1</v>
      </c>
      <c r="E779" s="10">
        <v>104</v>
      </c>
      <c r="F779" s="10">
        <v>18</v>
      </c>
      <c r="G779" s="10" t="s">
        <v>109</v>
      </c>
      <c r="H779" s="250" t="s">
        <v>110</v>
      </c>
      <c r="I779" s="10" t="s">
        <v>111</v>
      </c>
      <c r="J779" s="10" t="s">
        <v>112</v>
      </c>
    </row>
    <row r="780" spans="1:10">
      <c r="A780" s="247">
        <v>779</v>
      </c>
      <c r="B780" s="10" t="s">
        <v>108</v>
      </c>
      <c r="C780" s="10">
        <v>9</v>
      </c>
      <c r="D780" s="10">
        <v>1</v>
      </c>
      <c r="E780" s="10">
        <v>105</v>
      </c>
      <c r="F780" s="10">
        <v>18</v>
      </c>
      <c r="G780" s="10" t="s">
        <v>109</v>
      </c>
      <c r="H780" s="250" t="s">
        <v>115</v>
      </c>
      <c r="I780" s="10" t="s">
        <v>111</v>
      </c>
      <c r="J780" s="10" t="s">
        <v>112</v>
      </c>
    </row>
    <row r="781" spans="1:10">
      <c r="A781" s="247">
        <v>780</v>
      </c>
      <c r="B781" s="10" t="s">
        <v>108</v>
      </c>
      <c r="C781" s="10">
        <v>9</v>
      </c>
      <c r="D781" s="10">
        <v>1</v>
      </c>
      <c r="E781" s="10">
        <v>106</v>
      </c>
      <c r="F781" s="10">
        <v>18</v>
      </c>
      <c r="G781" s="10" t="s">
        <v>109</v>
      </c>
      <c r="H781" s="250" t="s">
        <v>110</v>
      </c>
      <c r="I781" s="10" t="s">
        <v>111</v>
      </c>
      <c r="J781" s="10" t="s">
        <v>112</v>
      </c>
    </row>
    <row r="782" spans="1:10">
      <c r="A782" s="247">
        <v>781</v>
      </c>
      <c r="B782" s="10" t="s">
        <v>108</v>
      </c>
      <c r="C782" s="10">
        <v>9</v>
      </c>
      <c r="D782" s="10">
        <v>1</v>
      </c>
      <c r="E782" s="10">
        <v>107</v>
      </c>
      <c r="F782" s="10">
        <v>18</v>
      </c>
      <c r="G782" s="10" t="s">
        <v>109</v>
      </c>
      <c r="H782" s="250" t="s">
        <v>115</v>
      </c>
      <c r="I782" s="10" t="s">
        <v>111</v>
      </c>
      <c r="J782" s="10" t="s">
        <v>112</v>
      </c>
    </row>
    <row r="783" spans="1:10">
      <c r="A783" s="247">
        <v>782</v>
      </c>
      <c r="B783" s="10" t="s">
        <v>108</v>
      </c>
      <c r="C783" s="10">
        <v>9</v>
      </c>
      <c r="D783" s="10">
        <v>1</v>
      </c>
      <c r="E783" s="10">
        <v>108</v>
      </c>
      <c r="F783" s="10">
        <v>18</v>
      </c>
      <c r="G783" s="10" t="s">
        <v>109</v>
      </c>
      <c r="H783" s="250" t="s">
        <v>110</v>
      </c>
      <c r="I783" s="10" t="s">
        <v>111</v>
      </c>
      <c r="J783" s="10" t="s">
        <v>112</v>
      </c>
    </row>
    <row r="784" spans="1:10">
      <c r="A784" s="247">
        <v>783</v>
      </c>
      <c r="B784" s="10" t="s">
        <v>108</v>
      </c>
      <c r="C784" s="10">
        <v>9</v>
      </c>
      <c r="D784" s="10">
        <v>1</v>
      </c>
      <c r="E784" s="10">
        <v>109</v>
      </c>
      <c r="F784" s="10">
        <v>18</v>
      </c>
      <c r="G784" s="10" t="s">
        <v>109</v>
      </c>
      <c r="H784" s="250" t="s">
        <v>115</v>
      </c>
      <c r="I784" s="10" t="s">
        <v>111</v>
      </c>
      <c r="J784" s="10" t="s">
        <v>112</v>
      </c>
    </row>
    <row r="785" spans="1:10">
      <c r="A785" s="247">
        <v>784</v>
      </c>
      <c r="B785" s="10" t="s">
        <v>108</v>
      </c>
      <c r="C785" s="10">
        <v>9</v>
      </c>
      <c r="D785" s="10">
        <v>1</v>
      </c>
      <c r="E785" s="10">
        <v>110</v>
      </c>
      <c r="F785" s="10">
        <v>18</v>
      </c>
      <c r="G785" s="10" t="s">
        <v>109</v>
      </c>
      <c r="H785" s="250" t="s">
        <v>110</v>
      </c>
      <c r="I785" s="10" t="s">
        <v>111</v>
      </c>
      <c r="J785" s="10" t="s">
        <v>112</v>
      </c>
    </row>
    <row r="786" spans="1:10">
      <c r="A786" s="247">
        <v>785</v>
      </c>
      <c r="B786" s="10" t="s">
        <v>108</v>
      </c>
      <c r="C786" s="10">
        <v>9</v>
      </c>
      <c r="D786" s="10">
        <v>1</v>
      </c>
      <c r="E786" s="10">
        <v>111</v>
      </c>
      <c r="F786" s="10">
        <v>18</v>
      </c>
      <c r="G786" s="10" t="s">
        <v>109</v>
      </c>
      <c r="H786" s="250" t="s">
        <v>115</v>
      </c>
      <c r="I786" s="10" t="s">
        <v>111</v>
      </c>
      <c r="J786" s="10" t="s">
        <v>112</v>
      </c>
    </row>
    <row r="787" spans="1:10">
      <c r="A787" s="247">
        <v>786</v>
      </c>
      <c r="B787" s="10" t="s">
        <v>108</v>
      </c>
      <c r="C787" s="10">
        <v>9</v>
      </c>
      <c r="D787" s="10">
        <v>1</v>
      </c>
      <c r="E787" s="10">
        <v>112</v>
      </c>
      <c r="F787" s="10">
        <v>18</v>
      </c>
      <c r="G787" s="10" t="s">
        <v>109</v>
      </c>
      <c r="H787" s="250" t="s">
        <v>110</v>
      </c>
      <c r="I787" s="10" t="s">
        <v>111</v>
      </c>
      <c r="J787" s="10" t="s">
        <v>112</v>
      </c>
    </row>
    <row r="788" spans="1:10">
      <c r="A788" s="247">
        <v>787</v>
      </c>
      <c r="B788" s="10" t="s">
        <v>108</v>
      </c>
      <c r="C788" s="10">
        <v>9</v>
      </c>
      <c r="D788" s="10">
        <v>1</v>
      </c>
      <c r="E788" s="10">
        <v>113</v>
      </c>
      <c r="F788" s="10">
        <v>18</v>
      </c>
      <c r="G788" s="10" t="s">
        <v>109</v>
      </c>
      <c r="H788" s="250" t="s">
        <v>115</v>
      </c>
      <c r="I788" s="10" t="s">
        <v>111</v>
      </c>
      <c r="J788" s="10" t="s">
        <v>112</v>
      </c>
    </row>
    <row r="789" spans="1:10">
      <c r="A789" s="247">
        <v>788</v>
      </c>
      <c r="B789" s="10" t="s">
        <v>108</v>
      </c>
      <c r="C789" s="10">
        <v>9</v>
      </c>
      <c r="D789" s="10">
        <v>1</v>
      </c>
      <c r="E789" s="10">
        <v>114</v>
      </c>
      <c r="F789" s="10">
        <v>18</v>
      </c>
      <c r="G789" s="10" t="s">
        <v>109</v>
      </c>
      <c r="H789" s="250" t="s">
        <v>110</v>
      </c>
      <c r="I789" s="10" t="s">
        <v>111</v>
      </c>
      <c r="J789" s="10" t="s">
        <v>112</v>
      </c>
    </row>
    <row r="790" spans="1:10">
      <c r="A790" s="247">
        <v>789</v>
      </c>
      <c r="B790" s="10" t="s">
        <v>108</v>
      </c>
      <c r="C790" s="10">
        <v>9</v>
      </c>
      <c r="D790" s="10">
        <v>1</v>
      </c>
      <c r="E790" s="10">
        <v>115</v>
      </c>
      <c r="F790" s="10">
        <v>18</v>
      </c>
      <c r="G790" s="10" t="s">
        <v>109</v>
      </c>
      <c r="H790" s="250" t="s">
        <v>115</v>
      </c>
      <c r="I790" s="10" t="s">
        <v>111</v>
      </c>
      <c r="J790" s="10" t="s">
        <v>112</v>
      </c>
    </row>
    <row r="791" spans="1:10">
      <c r="A791" s="247">
        <v>790</v>
      </c>
      <c r="B791" s="10" t="s">
        <v>108</v>
      </c>
      <c r="C791" s="10">
        <v>9</v>
      </c>
      <c r="D791" s="10">
        <v>1</v>
      </c>
      <c r="E791" s="10">
        <v>116</v>
      </c>
      <c r="F791" s="10">
        <v>18</v>
      </c>
      <c r="G791" s="10" t="s">
        <v>109</v>
      </c>
      <c r="H791" s="250" t="s">
        <v>110</v>
      </c>
      <c r="I791" s="10" t="s">
        <v>111</v>
      </c>
      <c r="J791" s="10" t="s">
        <v>112</v>
      </c>
    </row>
    <row r="792" spans="1:10">
      <c r="A792" s="247">
        <v>791</v>
      </c>
      <c r="B792" s="10" t="s">
        <v>108</v>
      </c>
      <c r="C792" s="10">
        <v>9</v>
      </c>
      <c r="D792" s="10">
        <v>1</v>
      </c>
      <c r="E792" s="10">
        <v>117</v>
      </c>
      <c r="F792" s="10">
        <v>18</v>
      </c>
      <c r="G792" s="10" t="s">
        <v>109</v>
      </c>
      <c r="H792" s="250" t="s">
        <v>115</v>
      </c>
      <c r="I792" s="10" t="s">
        <v>111</v>
      </c>
      <c r="J792" s="10" t="s">
        <v>112</v>
      </c>
    </row>
    <row r="793" spans="1:10">
      <c r="A793" s="247">
        <v>792</v>
      </c>
      <c r="B793" s="10" t="s">
        <v>108</v>
      </c>
      <c r="C793" s="10">
        <v>9</v>
      </c>
      <c r="D793" s="10">
        <v>1</v>
      </c>
      <c r="E793" s="10">
        <v>118</v>
      </c>
      <c r="F793" s="10">
        <v>18</v>
      </c>
      <c r="G793" s="10" t="s">
        <v>109</v>
      </c>
      <c r="H793" s="250" t="s">
        <v>110</v>
      </c>
      <c r="I793" s="10" t="s">
        <v>111</v>
      </c>
      <c r="J793" s="10" t="s">
        <v>112</v>
      </c>
    </row>
    <row r="794" spans="1:10">
      <c r="A794" s="247">
        <v>793</v>
      </c>
      <c r="B794" s="10" t="s">
        <v>108</v>
      </c>
      <c r="C794" s="10">
        <v>9</v>
      </c>
      <c r="D794" s="10">
        <v>1</v>
      </c>
      <c r="E794" s="10">
        <v>119</v>
      </c>
      <c r="F794" s="10">
        <v>18</v>
      </c>
      <c r="G794" s="10" t="s">
        <v>109</v>
      </c>
      <c r="H794" s="250" t="s">
        <v>115</v>
      </c>
      <c r="I794" s="10" t="s">
        <v>111</v>
      </c>
      <c r="J794" s="10" t="s">
        <v>112</v>
      </c>
    </row>
    <row r="795" spans="1:10">
      <c r="A795" s="247">
        <v>794</v>
      </c>
      <c r="B795" s="10" t="s">
        <v>108</v>
      </c>
      <c r="C795" s="10">
        <v>9</v>
      </c>
      <c r="D795" s="10">
        <v>1</v>
      </c>
      <c r="E795" s="10">
        <v>121</v>
      </c>
      <c r="F795" s="10">
        <v>18</v>
      </c>
      <c r="G795" s="10" t="s">
        <v>109</v>
      </c>
      <c r="H795" s="250" t="s">
        <v>115</v>
      </c>
      <c r="I795" s="10" t="s">
        <v>111</v>
      </c>
      <c r="J795" s="10" t="s">
        <v>112</v>
      </c>
    </row>
    <row r="796" spans="1:10">
      <c r="A796" s="247">
        <v>795</v>
      </c>
      <c r="B796" s="10" t="s">
        <v>108</v>
      </c>
      <c r="C796" s="10">
        <v>9</v>
      </c>
      <c r="D796" s="10">
        <v>2</v>
      </c>
      <c r="E796" s="10">
        <v>201</v>
      </c>
      <c r="F796" s="10">
        <v>18</v>
      </c>
      <c r="G796" s="10" t="s">
        <v>109</v>
      </c>
      <c r="H796" s="250" t="s">
        <v>114</v>
      </c>
      <c r="I796" s="10" t="s">
        <v>111</v>
      </c>
      <c r="J796" s="10" t="s">
        <v>112</v>
      </c>
    </row>
    <row r="797" spans="1:10">
      <c r="A797" s="247">
        <v>796</v>
      </c>
      <c r="B797" s="10" t="s">
        <v>108</v>
      </c>
      <c r="C797" s="10">
        <v>9</v>
      </c>
      <c r="D797" s="10">
        <v>2</v>
      </c>
      <c r="E797" s="10">
        <v>202</v>
      </c>
      <c r="F797" s="10">
        <v>18</v>
      </c>
      <c r="G797" s="10" t="s">
        <v>109</v>
      </c>
      <c r="H797" s="250" t="s">
        <v>114</v>
      </c>
      <c r="I797" s="10" t="s">
        <v>111</v>
      </c>
      <c r="J797" s="10" t="s">
        <v>112</v>
      </c>
    </row>
    <row r="798" spans="1:10">
      <c r="A798" s="247">
        <v>797</v>
      </c>
      <c r="B798" s="10" t="s">
        <v>108</v>
      </c>
      <c r="C798" s="10">
        <v>9</v>
      </c>
      <c r="D798" s="10">
        <v>2</v>
      </c>
      <c r="E798" s="10">
        <v>203</v>
      </c>
      <c r="F798" s="10">
        <v>18</v>
      </c>
      <c r="G798" s="10" t="s">
        <v>109</v>
      </c>
      <c r="H798" s="250" t="s">
        <v>114</v>
      </c>
      <c r="I798" s="10" t="s">
        <v>111</v>
      </c>
      <c r="J798" s="10" t="s">
        <v>112</v>
      </c>
    </row>
    <row r="799" spans="1:10">
      <c r="A799" s="247">
        <v>798</v>
      </c>
      <c r="B799" s="10" t="s">
        <v>108</v>
      </c>
      <c r="C799" s="10">
        <v>9</v>
      </c>
      <c r="D799" s="10">
        <v>2</v>
      </c>
      <c r="E799" s="10">
        <v>204</v>
      </c>
      <c r="F799" s="10">
        <v>18</v>
      </c>
      <c r="G799" s="10" t="s">
        <v>109</v>
      </c>
      <c r="H799" s="250" t="s">
        <v>114</v>
      </c>
      <c r="I799" s="10" t="s">
        <v>111</v>
      </c>
      <c r="J799" s="10" t="s">
        <v>112</v>
      </c>
    </row>
    <row r="800" spans="1:10">
      <c r="A800" s="247">
        <v>799</v>
      </c>
      <c r="B800" s="10" t="s">
        <v>108</v>
      </c>
      <c r="C800" s="10">
        <v>9</v>
      </c>
      <c r="D800" s="10">
        <v>2</v>
      </c>
      <c r="E800" s="10">
        <v>205</v>
      </c>
      <c r="F800" s="10">
        <v>18</v>
      </c>
      <c r="G800" s="10" t="s">
        <v>109</v>
      </c>
      <c r="H800" s="250" t="s">
        <v>114</v>
      </c>
      <c r="I800" s="10" t="s">
        <v>111</v>
      </c>
      <c r="J800" s="10" t="s">
        <v>112</v>
      </c>
    </row>
    <row r="801" spans="1:10">
      <c r="A801" s="247">
        <v>800</v>
      </c>
      <c r="B801" s="10" t="s">
        <v>108</v>
      </c>
      <c r="C801" s="10">
        <v>9</v>
      </c>
      <c r="D801" s="10">
        <v>2</v>
      </c>
      <c r="E801" s="10">
        <v>206</v>
      </c>
      <c r="F801" s="10">
        <v>18</v>
      </c>
      <c r="G801" s="10" t="s">
        <v>109</v>
      </c>
      <c r="H801" s="250" t="s">
        <v>114</v>
      </c>
      <c r="I801" s="10" t="s">
        <v>111</v>
      </c>
      <c r="J801" s="10" t="s">
        <v>112</v>
      </c>
    </row>
    <row r="802" spans="1:10">
      <c r="A802" s="247">
        <v>801</v>
      </c>
      <c r="B802" s="10" t="s">
        <v>108</v>
      </c>
      <c r="C802" s="10">
        <v>9</v>
      </c>
      <c r="D802" s="10">
        <v>2</v>
      </c>
      <c r="E802" s="10">
        <v>207</v>
      </c>
      <c r="F802" s="10">
        <v>18</v>
      </c>
      <c r="G802" s="10" t="s">
        <v>109</v>
      </c>
      <c r="H802" s="250" t="s">
        <v>115</v>
      </c>
      <c r="I802" s="10" t="s">
        <v>111</v>
      </c>
      <c r="J802" s="10" t="s">
        <v>112</v>
      </c>
    </row>
    <row r="803" spans="1:10">
      <c r="A803" s="247">
        <v>802</v>
      </c>
      <c r="B803" s="10" t="s">
        <v>108</v>
      </c>
      <c r="C803" s="10">
        <v>9</v>
      </c>
      <c r="D803" s="10">
        <v>2</v>
      </c>
      <c r="E803" s="10">
        <v>208</v>
      </c>
      <c r="F803" s="10">
        <v>18</v>
      </c>
      <c r="G803" s="10" t="s">
        <v>109</v>
      </c>
      <c r="H803" s="250" t="s">
        <v>110</v>
      </c>
      <c r="I803" s="10" t="s">
        <v>111</v>
      </c>
      <c r="J803" s="10" t="s">
        <v>112</v>
      </c>
    </row>
    <row r="804" spans="1:10">
      <c r="A804" s="247">
        <v>803</v>
      </c>
      <c r="B804" s="10" t="s">
        <v>108</v>
      </c>
      <c r="C804" s="10">
        <v>9</v>
      </c>
      <c r="D804" s="10">
        <v>2</v>
      </c>
      <c r="E804" s="10">
        <v>209</v>
      </c>
      <c r="F804" s="10">
        <v>18</v>
      </c>
      <c r="G804" s="10" t="s">
        <v>109</v>
      </c>
      <c r="H804" s="250" t="s">
        <v>115</v>
      </c>
      <c r="I804" s="10" t="s">
        <v>111</v>
      </c>
      <c r="J804" s="10" t="s">
        <v>112</v>
      </c>
    </row>
    <row r="805" spans="1:10">
      <c r="A805" s="247">
        <v>804</v>
      </c>
      <c r="B805" s="10" t="s">
        <v>108</v>
      </c>
      <c r="C805" s="10">
        <v>9</v>
      </c>
      <c r="D805" s="10">
        <v>2</v>
      </c>
      <c r="E805" s="10">
        <v>210</v>
      </c>
      <c r="F805" s="10">
        <v>18</v>
      </c>
      <c r="G805" s="10" t="s">
        <v>109</v>
      </c>
      <c r="H805" s="250" t="s">
        <v>110</v>
      </c>
      <c r="I805" s="10" t="s">
        <v>111</v>
      </c>
      <c r="J805" s="10" t="s">
        <v>112</v>
      </c>
    </row>
    <row r="806" spans="1:10">
      <c r="A806" s="247">
        <v>805</v>
      </c>
      <c r="B806" s="10" t="s">
        <v>108</v>
      </c>
      <c r="C806" s="10">
        <v>9</v>
      </c>
      <c r="D806" s="10">
        <v>2</v>
      </c>
      <c r="E806" s="10">
        <v>211</v>
      </c>
      <c r="F806" s="10">
        <v>18</v>
      </c>
      <c r="G806" s="10" t="s">
        <v>109</v>
      </c>
      <c r="H806" s="250" t="s">
        <v>115</v>
      </c>
      <c r="I806" s="10" t="s">
        <v>111</v>
      </c>
      <c r="J806" s="10" t="s">
        <v>112</v>
      </c>
    </row>
    <row r="807" spans="1:10">
      <c r="A807" s="247">
        <v>806</v>
      </c>
      <c r="B807" s="10" t="s">
        <v>108</v>
      </c>
      <c r="C807" s="10">
        <v>9</v>
      </c>
      <c r="D807" s="10">
        <v>2</v>
      </c>
      <c r="E807" s="10">
        <v>212</v>
      </c>
      <c r="F807" s="10">
        <v>18</v>
      </c>
      <c r="G807" s="10" t="s">
        <v>109</v>
      </c>
      <c r="H807" s="250" t="s">
        <v>110</v>
      </c>
      <c r="I807" s="10" t="s">
        <v>111</v>
      </c>
      <c r="J807" s="10" t="s">
        <v>112</v>
      </c>
    </row>
    <row r="808" spans="1:10">
      <c r="A808" s="247">
        <v>807</v>
      </c>
      <c r="B808" s="10" t="s">
        <v>108</v>
      </c>
      <c r="C808" s="10">
        <v>9</v>
      </c>
      <c r="D808" s="10">
        <v>2</v>
      </c>
      <c r="E808" s="10">
        <v>213</v>
      </c>
      <c r="F808" s="10">
        <v>18</v>
      </c>
      <c r="G808" s="10" t="s">
        <v>109</v>
      </c>
      <c r="H808" s="250" t="s">
        <v>115</v>
      </c>
      <c r="I808" s="10" t="s">
        <v>111</v>
      </c>
      <c r="J808" s="10" t="s">
        <v>112</v>
      </c>
    </row>
    <row r="809" spans="1:10">
      <c r="A809" s="247">
        <v>808</v>
      </c>
      <c r="B809" s="10" t="s">
        <v>108</v>
      </c>
      <c r="C809" s="10">
        <v>9</v>
      </c>
      <c r="D809" s="10">
        <v>2</v>
      </c>
      <c r="E809" s="10">
        <v>214</v>
      </c>
      <c r="F809" s="10">
        <v>18</v>
      </c>
      <c r="G809" s="10" t="s">
        <v>109</v>
      </c>
      <c r="H809" s="250" t="s">
        <v>110</v>
      </c>
      <c r="I809" s="10" t="s">
        <v>111</v>
      </c>
      <c r="J809" s="10" t="s">
        <v>112</v>
      </c>
    </row>
    <row r="810" spans="1:10">
      <c r="A810" s="247">
        <v>809</v>
      </c>
      <c r="B810" s="10" t="s">
        <v>108</v>
      </c>
      <c r="C810" s="10">
        <v>9</v>
      </c>
      <c r="D810" s="10">
        <v>2</v>
      </c>
      <c r="E810" s="10">
        <v>215</v>
      </c>
      <c r="F810" s="10">
        <v>18</v>
      </c>
      <c r="G810" s="10" t="s">
        <v>109</v>
      </c>
      <c r="H810" s="250" t="s">
        <v>115</v>
      </c>
      <c r="I810" s="10" t="s">
        <v>111</v>
      </c>
      <c r="J810" s="10" t="s">
        <v>112</v>
      </c>
    </row>
    <row r="811" spans="1:10">
      <c r="A811" s="247">
        <v>810</v>
      </c>
      <c r="B811" s="10" t="s">
        <v>108</v>
      </c>
      <c r="C811" s="10">
        <v>9</v>
      </c>
      <c r="D811" s="10">
        <v>2</v>
      </c>
      <c r="E811" s="10">
        <v>216</v>
      </c>
      <c r="F811" s="10">
        <v>18</v>
      </c>
      <c r="G811" s="10" t="s">
        <v>109</v>
      </c>
      <c r="H811" s="250" t="s">
        <v>110</v>
      </c>
      <c r="I811" s="10" t="s">
        <v>111</v>
      </c>
      <c r="J811" s="10" t="s">
        <v>112</v>
      </c>
    </row>
    <row r="812" spans="1:10">
      <c r="A812" s="247">
        <v>811</v>
      </c>
      <c r="B812" s="10" t="s">
        <v>108</v>
      </c>
      <c r="C812" s="10">
        <v>9</v>
      </c>
      <c r="D812" s="10">
        <v>2</v>
      </c>
      <c r="E812" s="10">
        <v>217</v>
      </c>
      <c r="F812" s="10">
        <v>18</v>
      </c>
      <c r="G812" s="10" t="s">
        <v>109</v>
      </c>
      <c r="H812" s="250" t="s">
        <v>115</v>
      </c>
      <c r="I812" s="10" t="s">
        <v>111</v>
      </c>
      <c r="J812" s="10" t="s">
        <v>112</v>
      </c>
    </row>
    <row r="813" spans="1:10">
      <c r="A813" s="247">
        <v>812</v>
      </c>
      <c r="B813" s="10" t="s">
        <v>108</v>
      </c>
      <c r="C813" s="10">
        <v>9</v>
      </c>
      <c r="D813" s="10">
        <v>2</v>
      </c>
      <c r="E813" s="10">
        <v>218</v>
      </c>
      <c r="F813" s="10">
        <v>18</v>
      </c>
      <c r="G813" s="10" t="s">
        <v>109</v>
      </c>
      <c r="H813" s="250" t="s">
        <v>110</v>
      </c>
      <c r="I813" s="10" t="s">
        <v>111</v>
      </c>
      <c r="J813" s="10" t="s">
        <v>112</v>
      </c>
    </row>
    <row r="814" spans="1:10">
      <c r="A814" s="247">
        <v>813</v>
      </c>
      <c r="B814" s="10" t="s">
        <v>108</v>
      </c>
      <c r="C814" s="10">
        <v>9</v>
      </c>
      <c r="D814" s="10">
        <v>2</v>
      </c>
      <c r="E814" s="10">
        <v>219</v>
      </c>
      <c r="F814" s="10">
        <v>18</v>
      </c>
      <c r="G814" s="10" t="s">
        <v>109</v>
      </c>
      <c r="H814" s="250" t="s">
        <v>115</v>
      </c>
      <c r="I814" s="10" t="s">
        <v>111</v>
      </c>
      <c r="J814" s="10" t="s">
        <v>112</v>
      </c>
    </row>
    <row r="815" spans="1:10">
      <c r="A815" s="247">
        <v>814</v>
      </c>
      <c r="B815" s="10" t="s">
        <v>108</v>
      </c>
      <c r="C815" s="10">
        <v>9</v>
      </c>
      <c r="D815" s="10">
        <v>2</v>
      </c>
      <c r="E815" s="10">
        <v>220</v>
      </c>
      <c r="F815" s="10">
        <v>18</v>
      </c>
      <c r="G815" s="10" t="s">
        <v>109</v>
      </c>
      <c r="H815" s="250" t="s">
        <v>110</v>
      </c>
      <c r="I815" s="10" t="s">
        <v>111</v>
      </c>
      <c r="J815" s="10" t="s">
        <v>112</v>
      </c>
    </row>
    <row r="816" spans="1:10">
      <c r="A816" s="247">
        <v>815</v>
      </c>
      <c r="B816" s="10" t="s">
        <v>108</v>
      </c>
      <c r="C816" s="10">
        <v>9</v>
      </c>
      <c r="D816" s="10">
        <v>2</v>
      </c>
      <c r="E816" s="10">
        <v>221</v>
      </c>
      <c r="F816" s="10">
        <v>18</v>
      </c>
      <c r="G816" s="10" t="s">
        <v>109</v>
      </c>
      <c r="H816" s="250" t="s">
        <v>115</v>
      </c>
      <c r="I816" s="10" t="s">
        <v>111</v>
      </c>
      <c r="J816" s="10" t="s">
        <v>112</v>
      </c>
    </row>
    <row r="817" spans="1:10">
      <c r="A817" s="247">
        <v>816</v>
      </c>
      <c r="B817" s="10" t="s">
        <v>108</v>
      </c>
      <c r="C817" s="10">
        <v>9</v>
      </c>
      <c r="D817" s="10">
        <v>2</v>
      </c>
      <c r="E817" s="10">
        <v>222</v>
      </c>
      <c r="F817" s="10">
        <v>18</v>
      </c>
      <c r="G817" s="10" t="s">
        <v>109</v>
      </c>
      <c r="H817" s="250" t="s">
        <v>110</v>
      </c>
      <c r="I817" s="10" t="s">
        <v>111</v>
      </c>
      <c r="J817" s="10" t="s">
        <v>112</v>
      </c>
    </row>
    <row r="818" spans="1:10">
      <c r="A818" s="247">
        <v>817</v>
      </c>
      <c r="B818" s="10" t="s">
        <v>108</v>
      </c>
      <c r="C818" s="10">
        <v>9</v>
      </c>
      <c r="D818" s="10">
        <v>2</v>
      </c>
      <c r="E818" s="10">
        <v>223</v>
      </c>
      <c r="F818" s="10">
        <v>18</v>
      </c>
      <c r="G818" s="10" t="s">
        <v>109</v>
      </c>
      <c r="H818" s="250" t="s">
        <v>115</v>
      </c>
      <c r="I818" s="10" t="s">
        <v>111</v>
      </c>
      <c r="J818" s="10" t="s">
        <v>112</v>
      </c>
    </row>
    <row r="819" spans="1:10">
      <c r="A819" s="247">
        <v>818</v>
      </c>
      <c r="B819" s="10" t="s">
        <v>108</v>
      </c>
      <c r="C819" s="10">
        <v>9</v>
      </c>
      <c r="D819" s="10">
        <v>2</v>
      </c>
      <c r="E819" s="10">
        <v>224</v>
      </c>
      <c r="F819" s="10">
        <v>18</v>
      </c>
      <c r="G819" s="10" t="s">
        <v>109</v>
      </c>
      <c r="H819" s="250" t="s">
        <v>110</v>
      </c>
      <c r="I819" s="10" t="s">
        <v>111</v>
      </c>
      <c r="J819" s="10" t="s">
        <v>112</v>
      </c>
    </row>
    <row r="820" spans="1:10">
      <c r="A820" s="247">
        <v>819</v>
      </c>
      <c r="B820" s="10" t="s">
        <v>108</v>
      </c>
      <c r="C820" s="10">
        <v>9</v>
      </c>
      <c r="D820" s="10">
        <v>2</v>
      </c>
      <c r="E820" s="10">
        <v>225</v>
      </c>
      <c r="F820" s="10">
        <v>18</v>
      </c>
      <c r="G820" s="10" t="s">
        <v>109</v>
      </c>
      <c r="H820" s="250" t="s">
        <v>115</v>
      </c>
      <c r="I820" s="10" t="s">
        <v>111</v>
      </c>
      <c r="J820" s="10" t="s">
        <v>112</v>
      </c>
    </row>
    <row r="821" spans="1:10">
      <c r="A821" s="247">
        <v>820</v>
      </c>
      <c r="B821" s="10" t="s">
        <v>108</v>
      </c>
      <c r="C821" s="10">
        <v>9</v>
      </c>
      <c r="D821" s="10">
        <v>2</v>
      </c>
      <c r="E821" s="10">
        <v>226</v>
      </c>
      <c r="F821" s="10">
        <v>18</v>
      </c>
      <c r="G821" s="10" t="s">
        <v>109</v>
      </c>
      <c r="H821" s="250" t="s">
        <v>110</v>
      </c>
      <c r="I821" s="10" t="s">
        <v>111</v>
      </c>
      <c r="J821" s="10" t="s">
        <v>112</v>
      </c>
    </row>
    <row r="822" spans="1:10">
      <c r="A822" s="247">
        <v>821</v>
      </c>
      <c r="B822" s="10" t="s">
        <v>108</v>
      </c>
      <c r="C822" s="10">
        <v>9</v>
      </c>
      <c r="D822" s="10">
        <v>2</v>
      </c>
      <c r="E822" s="10">
        <v>227</v>
      </c>
      <c r="F822" s="10">
        <v>18</v>
      </c>
      <c r="G822" s="10" t="s">
        <v>109</v>
      </c>
      <c r="H822" s="250" t="s">
        <v>110</v>
      </c>
      <c r="I822" s="10" t="s">
        <v>111</v>
      </c>
      <c r="J822" s="10" t="s">
        <v>112</v>
      </c>
    </row>
    <row r="823" spans="1:10">
      <c r="A823" s="247">
        <v>822</v>
      </c>
      <c r="B823" s="10" t="s">
        <v>108</v>
      </c>
      <c r="C823" s="10">
        <v>9</v>
      </c>
      <c r="D823" s="10">
        <v>2</v>
      </c>
      <c r="E823" s="10">
        <v>228</v>
      </c>
      <c r="F823" s="10">
        <v>18</v>
      </c>
      <c r="G823" s="10" t="s">
        <v>109</v>
      </c>
      <c r="H823" s="250" t="s">
        <v>110</v>
      </c>
      <c r="I823" s="10" t="s">
        <v>111</v>
      </c>
      <c r="J823" s="10" t="s">
        <v>112</v>
      </c>
    </row>
    <row r="824" spans="1:10">
      <c r="A824" s="247">
        <v>823</v>
      </c>
      <c r="B824" s="10" t="s">
        <v>108</v>
      </c>
      <c r="C824" s="10">
        <v>9</v>
      </c>
      <c r="D824" s="10">
        <v>2</v>
      </c>
      <c r="E824" s="10">
        <v>229</v>
      </c>
      <c r="F824" s="10">
        <v>18</v>
      </c>
      <c r="G824" s="10" t="s">
        <v>109</v>
      </c>
      <c r="H824" s="250" t="s">
        <v>115</v>
      </c>
      <c r="I824" s="10" t="s">
        <v>111</v>
      </c>
      <c r="J824" s="10" t="s">
        <v>112</v>
      </c>
    </row>
    <row r="825" spans="1:10">
      <c r="A825" s="247">
        <v>824</v>
      </c>
      <c r="B825" s="10" t="s">
        <v>108</v>
      </c>
      <c r="C825" s="10">
        <v>9</v>
      </c>
      <c r="D825" s="10">
        <v>2</v>
      </c>
      <c r="E825" s="10">
        <v>230</v>
      </c>
      <c r="F825" s="10">
        <v>18</v>
      </c>
      <c r="G825" s="10" t="s">
        <v>109</v>
      </c>
      <c r="H825" s="250" t="s">
        <v>110</v>
      </c>
      <c r="I825" s="10" t="s">
        <v>111</v>
      </c>
      <c r="J825" s="10" t="s">
        <v>112</v>
      </c>
    </row>
    <row r="826" spans="1:10">
      <c r="A826" s="247">
        <v>825</v>
      </c>
      <c r="B826" s="10" t="s">
        <v>108</v>
      </c>
      <c r="C826" s="10">
        <v>9</v>
      </c>
      <c r="D826" s="10">
        <v>2</v>
      </c>
      <c r="E826" s="10">
        <v>231</v>
      </c>
      <c r="F826" s="10">
        <v>18</v>
      </c>
      <c r="G826" s="10" t="s">
        <v>109</v>
      </c>
      <c r="H826" s="250" t="s">
        <v>115</v>
      </c>
      <c r="I826" s="10" t="s">
        <v>111</v>
      </c>
      <c r="J826" s="10" t="s">
        <v>112</v>
      </c>
    </row>
    <row r="827" spans="1:10">
      <c r="A827" s="247">
        <v>826</v>
      </c>
      <c r="B827" s="10" t="s">
        <v>108</v>
      </c>
      <c r="C827" s="10">
        <v>9</v>
      </c>
      <c r="D827" s="10">
        <v>2</v>
      </c>
      <c r="E827" s="10">
        <v>232</v>
      </c>
      <c r="F827" s="10">
        <v>18</v>
      </c>
      <c r="G827" s="10" t="s">
        <v>109</v>
      </c>
      <c r="H827" s="250" t="s">
        <v>110</v>
      </c>
      <c r="I827" s="10" t="s">
        <v>111</v>
      </c>
      <c r="J827" s="10" t="s">
        <v>112</v>
      </c>
    </row>
    <row r="828" spans="1:10">
      <c r="A828" s="247">
        <v>827</v>
      </c>
      <c r="B828" s="10" t="s">
        <v>108</v>
      </c>
      <c r="C828" s="10">
        <v>9</v>
      </c>
      <c r="D828" s="10">
        <v>2</v>
      </c>
      <c r="E828" s="10">
        <v>233</v>
      </c>
      <c r="F828" s="10">
        <v>18</v>
      </c>
      <c r="G828" s="10" t="s">
        <v>109</v>
      </c>
      <c r="H828" s="250" t="s">
        <v>115</v>
      </c>
      <c r="I828" s="10" t="s">
        <v>111</v>
      </c>
      <c r="J828" s="10" t="s">
        <v>112</v>
      </c>
    </row>
    <row r="829" spans="1:10">
      <c r="A829" s="247">
        <v>828</v>
      </c>
      <c r="B829" s="10" t="s">
        <v>108</v>
      </c>
      <c r="C829" s="10">
        <v>9</v>
      </c>
      <c r="D829" s="10">
        <v>2</v>
      </c>
      <c r="E829" s="10">
        <v>234</v>
      </c>
      <c r="F829" s="10">
        <v>18</v>
      </c>
      <c r="G829" s="10" t="s">
        <v>109</v>
      </c>
      <c r="H829" s="250" t="s">
        <v>110</v>
      </c>
      <c r="I829" s="10" t="s">
        <v>111</v>
      </c>
      <c r="J829" s="10" t="s">
        <v>112</v>
      </c>
    </row>
    <row r="830" spans="1:10">
      <c r="A830" s="247">
        <v>829</v>
      </c>
      <c r="B830" s="10" t="s">
        <v>108</v>
      </c>
      <c r="C830" s="10">
        <v>9</v>
      </c>
      <c r="D830" s="10">
        <v>2</v>
      </c>
      <c r="E830" s="10">
        <v>235</v>
      </c>
      <c r="F830" s="10">
        <v>18</v>
      </c>
      <c r="G830" s="10" t="s">
        <v>109</v>
      </c>
      <c r="H830" s="250" t="s">
        <v>115</v>
      </c>
      <c r="I830" s="10" t="s">
        <v>111</v>
      </c>
      <c r="J830" s="10" t="s">
        <v>112</v>
      </c>
    </row>
    <row r="831" spans="1:10">
      <c r="A831" s="247">
        <v>830</v>
      </c>
      <c r="B831" s="10" t="s">
        <v>108</v>
      </c>
      <c r="C831" s="10">
        <v>9</v>
      </c>
      <c r="D831" s="10">
        <v>2</v>
      </c>
      <c r="E831" s="10">
        <v>236</v>
      </c>
      <c r="F831" s="10">
        <v>18</v>
      </c>
      <c r="G831" s="10" t="s">
        <v>109</v>
      </c>
      <c r="H831" s="250" t="s">
        <v>110</v>
      </c>
      <c r="I831" s="10" t="s">
        <v>111</v>
      </c>
      <c r="J831" s="10" t="s">
        <v>112</v>
      </c>
    </row>
    <row r="832" spans="1:10">
      <c r="A832" s="247">
        <v>831</v>
      </c>
      <c r="B832" s="10" t="s">
        <v>108</v>
      </c>
      <c r="C832" s="10">
        <v>9</v>
      </c>
      <c r="D832" s="10">
        <v>2</v>
      </c>
      <c r="E832" s="10">
        <v>237</v>
      </c>
      <c r="F832" s="10">
        <v>18</v>
      </c>
      <c r="G832" s="10" t="s">
        <v>109</v>
      </c>
      <c r="H832" s="250" t="s">
        <v>115</v>
      </c>
      <c r="I832" s="10" t="s">
        <v>111</v>
      </c>
      <c r="J832" s="10" t="s">
        <v>112</v>
      </c>
    </row>
    <row r="833" spans="1:10">
      <c r="A833" s="247">
        <v>832</v>
      </c>
      <c r="B833" s="10" t="s">
        <v>108</v>
      </c>
      <c r="C833" s="10">
        <v>9</v>
      </c>
      <c r="D833" s="10">
        <v>2</v>
      </c>
      <c r="E833" s="10">
        <v>238</v>
      </c>
      <c r="F833" s="10">
        <v>18</v>
      </c>
      <c r="G833" s="10" t="s">
        <v>109</v>
      </c>
      <c r="H833" s="250" t="s">
        <v>110</v>
      </c>
      <c r="I833" s="10" t="s">
        <v>111</v>
      </c>
      <c r="J833" s="10" t="s">
        <v>112</v>
      </c>
    </row>
    <row r="834" spans="1:10">
      <c r="A834" s="247">
        <v>833</v>
      </c>
      <c r="B834" s="10" t="s">
        <v>108</v>
      </c>
      <c r="C834" s="10">
        <v>9</v>
      </c>
      <c r="D834" s="10">
        <v>2</v>
      </c>
      <c r="E834" s="10">
        <v>239</v>
      </c>
      <c r="F834" s="10">
        <v>18</v>
      </c>
      <c r="G834" s="10" t="s">
        <v>109</v>
      </c>
      <c r="H834" s="250" t="s">
        <v>115</v>
      </c>
      <c r="I834" s="10" t="s">
        <v>111</v>
      </c>
      <c r="J834" s="10" t="s">
        <v>112</v>
      </c>
    </row>
    <row r="835" spans="1:10">
      <c r="A835" s="247">
        <v>834</v>
      </c>
      <c r="B835" s="10" t="s">
        <v>108</v>
      </c>
      <c r="C835" s="10">
        <v>9</v>
      </c>
      <c r="D835" s="10">
        <v>2</v>
      </c>
      <c r="E835" s="10">
        <v>241</v>
      </c>
      <c r="F835" s="10">
        <v>18</v>
      </c>
      <c r="G835" s="10" t="s">
        <v>109</v>
      </c>
      <c r="H835" s="250" t="s">
        <v>115</v>
      </c>
      <c r="I835" s="10" t="s">
        <v>111</v>
      </c>
      <c r="J835" s="10" t="s">
        <v>112</v>
      </c>
    </row>
    <row r="836" spans="1:10">
      <c r="A836" s="247">
        <v>835</v>
      </c>
      <c r="B836" s="10" t="s">
        <v>108</v>
      </c>
      <c r="C836" s="10">
        <v>9</v>
      </c>
      <c r="D836" s="10">
        <v>3</v>
      </c>
      <c r="E836" s="10">
        <v>301</v>
      </c>
      <c r="F836" s="10">
        <v>18</v>
      </c>
      <c r="G836" s="10" t="s">
        <v>109</v>
      </c>
      <c r="H836" s="250" t="s">
        <v>114</v>
      </c>
      <c r="I836" s="10" t="s">
        <v>111</v>
      </c>
      <c r="J836" s="10" t="s">
        <v>112</v>
      </c>
    </row>
    <row r="837" spans="1:10">
      <c r="A837" s="247">
        <v>836</v>
      </c>
      <c r="B837" s="10" t="s">
        <v>108</v>
      </c>
      <c r="C837" s="10">
        <v>9</v>
      </c>
      <c r="D837" s="10">
        <v>3</v>
      </c>
      <c r="E837" s="10">
        <v>302</v>
      </c>
      <c r="F837" s="10">
        <v>18</v>
      </c>
      <c r="G837" s="10" t="s">
        <v>109</v>
      </c>
      <c r="H837" s="250" t="s">
        <v>114</v>
      </c>
      <c r="I837" s="10" t="s">
        <v>111</v>
      </c>
      <c r="J837" s="10" t="s">
        <v>112</v>
      </c>
    </row>
    <row r="838" spans="1:10">
      <c r="A838" s="247">
        <v>837</v>
      </c>
      <c r="B838" s="10" t="s">
        <v>108</v>
      </c>
      <c r="C838" s="10">
        <v>9</v>
      </c>
      <c r="D838" s="10">
        <v>3</v>
      </c>
      <c r="E838" s="10">
        <v>303</v>
      </c>
      <c r="F838" s="10">
        <v>18</v>
      </c>
      <c r="G838" s="10" t="s">
        <v>109</v>
      </c>
      <c r="H838" s="250" t="s">
        <v>114</v>
      </c>
      <c r="I838" s="10" t="s">
        <v>111</v>
      </c>
      <c r="J838" s="10" t="s">
        <v>112</v>
      </c>
    </row>
    <row r="839" spans="1:10">
      <c r="A839" s="247">
        <v>838</v>
      </c>
      <c r="B839" s="10" t="s">
        <v>108</v>
      </c>
      <c r="C839" s="10">
        <v>9</v>
      </c>
      <c r="D839" s="10">
        <v>3</v>
      </c>
      <c r="E839" s="10">
        <v>304</v>
      </c>
      <c r="F839" s="10">
        <v>18</v>
      </c>
      <c r="G839" s="10" t="s">
        <v>109</v>
      </c>
      <c r="H839" s="250" t="s">
        <v>114</v>
      </c>
      <c r="I839" s="10" t="s">
        <v>111</v>
      </c>
      <c r="J839" s="10" t="s">
        <v>112</v>
      </c>
    </row>
    <row r="840" spans="1:10">
      <c r="A840" s="247">
        <v>839</v>
      </c>
      <c r="B840" s="10" t="s">
        <v>108</v>
      </c>
      <c r="C840" s="10">
        <v>9</v>
      </c>
      <c r="D840" s="10">
        <v>3</v>
      </c>
      <c r="E840" s="10">
        <v>305</v>
      </c>
      <c r="F840" s="10">
        <v>18</v>
      </c>
      <c r="G840" s="10" t="s">
        <v>109</v>
      </c>
      <c r="H840" s="250" t="s">
        <v>114</v>
      </c>
      <c r="I840" s="10" t="s">
        <v>111</v>
      </c>
      <c r="J840" s="10" t="s">
        <v>112</v>
      </c>
    </row>
    <row r="841" spans="1:10">
      <c r="A841" s="247">
        <v>840</v>
      </c>
      <c r="B841" s="10" t="s">
        <v>108</v>
      </c>
      <c r="C841" s="10">
        <v>9</v>
      </c>
      <c r="D841" s="10">
        <v>3</v>
      </c>
      <c r="E841" s="10">
        <v>306</v>
      </c>
      <c r="F841" s="10">
        <v>18</v>
      </c>
      <c r="G841" s="10" t="s">
        <v>109</v>
      </c>
      <c r="H841" s="250" t="s">
        <v>114</v>
      </c>
      <c r="I841" s="10" t="s">
        <v>111</v>
      </c>
      <c r="J841" s="10" t="s">
        <v>112</v>
      </c>
    </row>
    <row r="842" spans="1:10">
      <c r="A842" s="247">
        <v>841</v>
      </c>
      <c r="B842" s="10" t="s">
        <v>108</v>
      </c>
      <c r="C842" s="10">
        <v>9</v>
      </c>
      <c r="D842" s="10">
        <v>3</v>
      </c>
      <c r="E842" s="10">
        <v>307</v>
      </c>
      <c r="F842" s="10">
        <v>18</v>
      </c>
      <c r="G842" s="10" t="s">
        <v>109</v>
      </c>
      <c r="H842" s="250" t="s">
        <v>115</v>
      </c>
      <c r="I842" s="10" t="s">
        <v>111</v>
      </c>
      <c r="J842" s="10" t="s">
        <v>112</v>
      </c>
    </row>
    <row r="843" spans="1:10">
      <c r="A843" s="247">
        <v>842</v>
      </c>
      <c r="B843" s="10" t="s">
        <v>108</v>
      </c>
      <c r="C843" s="10">
        <v>9</v>
      </c>
      <c r="D843" s="10">
        <v>3</v>
      </c>
      <c r="E843" s="10">
        <v>308</v>
      </c>
      <c r="F843" s="10">
        <v>18</v>
      </c>
      <c r="G843" s="10" t="s">
        <v>109</v>
      </c>
      <c r="H843" s="250" t="s">
        <v>110</v>
      </c>
      <c r="I843" s="10" t="s">
        <v>111</v>
      </c>
      <c r="J843" s="10" t="s">
        <v>112</v>
      </c>
    </row>
    <row r="844" spans="1:10">
      <c r="A844" s="247">
        <v>843</v>
      </c>
      <c r="B844" s="10" t="s">
        <v>108</v>
      </c>
      <c r="C844" s="10">
        <v>9</v>
      </c>
      <c r="D844" s="10">
        <v>3</v>
      </c>
      <c r="E844" s="10">
        <v>309</v>
      </c>
      <c r="F844" s="10">
        <v>18</v>
      </c>
      <c r="G844" s="10" t="s">
        <v>109</v>
      </c>
      <c r="H844" s="250" t="s">
        <v>115</v>
      </c>
      <c r="I844" s="10" t="s">
        <v>111</v>
      </c>
      <c r="J844" s="10" t="s">
        <v>112</v>
      </c>
    </row>
    <row r="845" spans="1:10">
      <c r="A845" s="247">
        <v>844</v>
      </c>
      <c r="B845" s="10" t="s">
        <v>108</v>
      </c>
      <c r="C845" s="10">
        <v>9</v>
      </c>
      <c r="D845" s="10">
        <v>3</v>
      </c>
      <c r="E845" s="10">
        <v>310</v>
      </c>
      <c r="F845" s="10">
        <v>18</v>
      </c>
      <c r="G845" s="10" t="s">
        <v>109</v>
      </c>
      <c r="H845" s="250" t="s">
        <v>110</v>
      </c>
      <c r="I845" s="10" t="s">
        <v>111</v>
      </c>
      <c r="J845" s="10" t="s">
        <v>112</v>
      </c>
    </row>
    <row r="846" spans="1:10">
      <c r="A846" s="247">
        <v>845</v>
      </c>
      <c r="B846" s="10" t="s">
        <v>108</v>
      </c>
      <c r="C846" s="10">
        <v>9</v>
      </c>
      <c r="D846" s="10">
        <v>3</v>
      </c>
      <c r="E846" s="10">
        <v>311</v>
      </c>
      <c r="F846" s="10">
        <v>18</v>
      </c>
      <c r="G846" s="10" t="s">
        <v>109</v>
      </c>
      <c r="H846" s="250" t="s">
        <v>115</v>
      </c>
      <c r="I846" s="10" t="s">
        <v>111</v>
      </c>
      <c r="J846" s="10" t="s">
        <v>112</v>
      </c>
    </row>
    <row r="847" spans="1:10">
      <c r="A847" s="247">
        <v>846</v>
      </c>
      <c r="B847" s="10" t="s">
        <v>108</v>
      </c>
      <c r="C847" s="10">
        <v>9</v>
      </c>
      <c r="D847" s="10">
        <v>3</v>
      </c>
      <c r="E847" s="10">
        <v>312</v>
      </c>
      <c r="F847" s="10">
        <v>18</v>
      </c>
      <c r="G847" s="10" t="s">
        <v>109</v>
      </c>
      <c r="H847" s="250" t="s">
        <v>110</v>
      </c>
      <c r="I847" s="10" t="s">
        <v>111</v>
      </c>
      <c r="J847" s="10" t="s">
        <v>112</v>
      </c>
    </row>
    <row r="848" spans="1:10">
      <c r="A848" s="247">
        <v>847</v>
      </c>
      <c r="B848" s="10" t="s">
        <v>108</v>
      </c>
      <c r="C848" s="10">
        <v>9</v>
      </c>
      <c r="D848" s="10">
        <v>3</v>
      </c>
      <c r="E848" s="10">
        <v>313</v>
      </c>
      <c r="F848" s="10">
        <v>18</v>
      </c>
      <c r="G848" s="10" t="s">
        <v>109</v>
      </c>
      <c r="H848" s="250" t="s">
        <v>115</v>
      </c>
      <c r="I848" s="10" t="s">
        <v>111</v>
      </c>
      <c r="J848" s="10" t="s">
        <v>112</v>
      </c>
    </row>
    <row r="849" spans="1:10">
      <c r="A849" s="247">
        <v>848</v>
      </c>
      <c r="B849" s="10" t="s">
        <v>108</v>
      </c>
      <c r="C849" s="10">
        <v>9</v>
      </c>
      <c r="D849" s="10">
        <v>3</v>
      </c>
      <c r="E849" s="10">
        <v>314</v>
      </c>
      <c r="F849" s="10">
        <v>18</v>
      </c>
      <c r="G849" s="10" t="s">
        <v>109</v>
      </c>
      <c r="H849" s="250" t="s">
        <v>110</v>
      </c>
      <c r="I849" s="10" t="s">
        <v>111</v>
      </c>
      <c r="J849" s="10" t="s">
        <v>112</v>
      </c>
    </row>
    <row r="850" spans="1:10">
      <c r="A850" s="247">
        <v>849</v>
      </c>
      <c r="B850" s="10" t="s">
        <v>108</v>
      </c>
      <c r="C850" s="10">
        <v>9</v>
      </c>
      <c r="D850" s="10">
        <v>3</v>
      </c>
      <c r="E850" s="10">
        <v>315</v>
      </c>
      <c r="F850" s="10">
        <v>18</v>
      </c>
      <c r="G850" s="10" t="s">
        <v>109</v>
      </c>
      <c r="H850" s="250" t="s">
        <v>115</v>
      </c>
      <c r="I850" s="10" t="s">
        <v>111</v>
      </c>
      <c r="J850" s="10" t="s">
        <v>112</v>
      </c>
    </row>
    <row r="851" spans="1:10">
      <c r="A851" s="247">
        <v>850</v>
      </c>
      <c r="B851" s="10" t="s">
        <v>108</v>
      </c>
      <c r="C851" s="10">
        <v>9</v>
      </c>
      <c r="D851" s="10">
        <v>3</v>
      </c>
      <c r="E851" s="10">
        <v>316</v>
      </c>
      <c r="F851" s="10">
        <v>18</v>
      </c>
      <c r="G851" s="10" t="s">
        <v>109</v>
      </c>
      <c r="H851" s="250" t="s">
        <v>110</v>
      </c>
      <c r="I851" s="10" t="s">
        <v>111</v>
      </c>
      <c r="J851" s="10" t="s">
        <v>112</v>
      </c>
    </row>
    <row r="852" spans="1:10">
      <c r="A852" s="247">
        <v>851</v>
      </c>
      <c r="B852" s="10" t="s">
        <v>108</v>
      </c>
      <c r="C852" s="10">
        <v>9</v>
      </c>
      <c r="D852" s="10">
        <v>3</v>
      </c>
      <c r="E852" s="10">
        <v>317</v>
      </c>
      <c r="F852" s="10">
        <v>18</v>
      </c>
      <c r="G852" s="10" t="s">
        <v>109</v>
      </c>
      <c r="H852" s="250" t="s">
        <v>115</v>
      </c>
      <c r="I852" s="10" t="s">
        <v>111</v>
      </c>
      <c r="J852" s="10" t="s">
        <v>112</v>
      </c>
    </row>
    <row r="853" spans="1:10">
      <c r="A853" s="247">
        <v>852</v>
      </c>
      <c r="B853" s="10" t="s">
        <v>108</v>
      </c>
      <c r="C853" s="10">
        <v>9</v>
      </c>
      <c r="D853" s="10">
        <v>3</v>
      </c>
      <c r="E853" s="10">
        <v>318</v>
      </c>
      <c r="F853" s="10">
        <v>18</v>
      </c>
      <c r="G853" s="10" t="s">
        <v>109</v>
      </c>
      <c r="H853" s="250" t="s">
        <v>110</v>
      </c>
      <c r="I853" s="10" t="s">
        <v>111</v>
      </c>
      <c r="J853" s="10" t="s">
        <v>112</v>
      </c>
    </row>
    <row r="854" spans="1:10">
      <c r="A854" s="247">
        <v>853</v>
      </c>
      <c r="B854" s="10" t="s">
        <v>108</v>
      </c>
      <c r="C854" s="10">
        <v>9</v>
      </c>
      <c r="D854" s="10">
        <v>3</v>
      </c>
      <c r="E854" s="10">
        <v>319</v>
      </c>
      <c r="F854" s="10">
        <v>18</v>
      </c>
      <c r="G854" s="10" t="s">
        <v>109</v>
      </c>
      <c r="H854" s="250" t="s">
        <v>115</v>
      </c>
      <c r="I854" s="10" t="s">
        <v>111</v>
      </c>
      <c r="J854" s="10" t="s">
        <v>112</v>
      </c>
    </row>
    <row r="855" spans="1:10">
      <c r="A855" s="247">
        <v>854</v>
      </c>
      <c r="B855" s="10" t="s">
        <v>108</v>
      </c>
      <c r="C855" s="10">
        <v>9</v>
      </c>
      <c r="D855" s="10">
        <v>3</v>
      </c>
      <c r="E855" s="10">
        <v>320</v>
      </c>
      <c r="F855" s="10">
        <v>18</v>
      </c>
      <c r="G855" s="10" t="s">
        <v>109</v>
      </c>
      <c r="H855" s="250" t="s">
        <v>110</v>
      </c>
      <c r="I855" s="10" t="s">
        <v>111</v>
      </c>
      <c r="J855" s="10" t="s">
        <v>112</v>
      </c>
    </row>
    <row r="856" spans="1:10">
      <c r="A856" s="247">
        <v>855</v>
      </c>
      <c r="B856" s="10" t="s">
        <v>108</v>
      </c>
      <c r="C856" s="10">
        <v>9</v>
      </c>
      <c r="D856" s="10">
        <v>3</v>
      </c>
      <c r="E856" s="10">
        <v>321</v>
      </c>
      <c r="F856" s="10">
        <v>18</v>
      </c>
      <c r="G856" s="10" t="s">
        <v>109</v>
      </c>
      <c r="H856" s="250" t="s">
        <v>115</v>
      </c>
      <c r="I856" s="10" t="s">
        <v>111</v>
      </c>
      <c r="J856" s="10" t="s">
        <v>112</v>
      </c>
    </row>
    <row r="857" spans="1:10">
      <c r="A857" s="247">
        <v>856</v>
      </c>
      <c r="B857" s="10" t="s">
        <v>108</v>
      </c>
      <c r="C857" s="10">
        <v>9</v>
      </c>
      <c r="D857" s="10">
        <v>3</v>
      </c>
      <c r="E857" s="10">
        <v>322</v>
      </c>
      <c r="F857" s="10">
        <v>18</v>
      </c>
      <c r="G857" s="10" t="s">
        <v>109</v>
      </c>
      <c r="H857" s="250" t="s">
        <v>110</v>
      </c>
      <c r="I857" s="10" t="s">
        <v>111</v>
      </c>
      <c r="J857" s="10" t="s">
        <v>112</v>
      </c>
    </row>
    <row r="858" spans="1:10">
      <c r="A858" s="247">
        <v>857</v>
      </c>
      <c r="B858" s="10" t="s">
        <v>108</v>
      </c>
      <c r="C858" s="10">
        <v>9</v>
      </c>
      <c r="D858" s="10">
        <v>3</v>
      </c>
      <c r="E858" s="10">
        <v>323</v>
      </c>
      <c r="F858" s="10">
        <v>18</v>
      </c>
      <c r="G858" s="10" t="s">
        <v>109</v>
      </c>
      <c r="H858" s="250" t="s">
        <v>115</v>
      </c>
      <c r="I858" s="10" t="s">
        <v>111</v>
      </c>
      <c r="J858" s="10" t="s">
        <v>112</v>
      </c>
    </row>
    <row r="859" spans="1:10">
      <c r="A859" s="247">
        <v>858</v>
      </c>
      <c r="B859" s="10" t="s">
        <v>108</v>
      </c>
      <c r="C859" s="10">
        <v>9</v>
      </c>
      <c r="D859" s="10">
        <v>3</v>
      </c>
      <c r="E859" s="10">
        <v>324</v>
      </c>
      <c r="F859" s="10">
        <v>18</v>
      </c>
      <c r="G859" s="10" t="s">
        <v>109</v>
      </c>
      <c r="H859" s="250" t="s">
        <v>110</v>
      </c>
      <c r="I859" s="10" t="s">
        <v>111</v>
      </c>
      <c r="J859" s="10" t="s">
        <v>112</v>
      </c>
    </row>
    <row r="860" spans="1:10">
      <c r="A860" s="247">
        <v>859</v>
      </c>
      <c r="B860" s="10" t="s">
        <v>108</v>
      </c>
      <c r="C860" s="10">
        <v>9</v>
      </c>
      <c r="D860" s="10">
        <v>3</v>
      </c>
      <c r="E860" s="10">
        <v>325</v>
      </c>
      <c r="F860" s="10">
        <v>18</v>
      </c>
      <c r="G860" s="10" t="s">
        <v>109</v>
      </c>
      <c r="H860" s="250" t="s">
        <v>115</v>
      </c>
      <c r="I860" s="10" t="s">
        <v>111</v>
      </c>
      <c r="J860" s="10" t="s">
        <v>112</v>
      </c>
    </row>
    <row r="861" spans="1:10">
      <c r="A861" s="247">
        <v>860</v>
      </c>
      <c r="B861" s="10" t="s">
        <v>108</v>
      </c>
      <c r="C861" s="10">
        <v>9</v>
      </c>
      <c r="D861" s="10">
        <v>3</v>
      </c>
      <c r="E861" s="10">
        <v>326</v>
      </c>
      <c r="F861" s="10">
        <v>18</v>
      </c>
      <c r="G861" s="10" t="s">
        <v>109</v>
      </c>
      <c r="H861" s="250" t="s">
        <v>110</v>
      </c>
      <c r="I861" s="10" t="s">
        <v>111</v>
      </c>
      <c r="J861" s="10" t="s">
        <v>112</v>
      </c>
    </row>
    <row r="862" spans="1:10">
      <c r="A862" s="247">
        <v>861</v>
      </c>
      <c r="B862" s="10" t="s">
        <v>108</v>
      </c>
      <c r="C862" s="10">
        <v>9</v>
      </c>
      <c r="D862" s="10">
        <v>3</v>
      </c>
      <c r="E862" s="10">
        <v>327</v>
      </c>
      <c r="F862" s="10">
        <v>18</v>
      </c>
      <c r="G862" s="10" t="s">
        <v>109</v>
      </c>
      <c r="H862" s="250" t="s">
        <v>115</v>
      </c>
      <c r="I862" s="10" t="s">
        <v>111</v>
      </c>
      <c r="J862" s="10" t="s">
        <v>112</v>
      </c>
    </row>
    <row r="863" spans="1:10">
      <c r="A863" s="247">
        <v>862</v>
      </c>
      <c r="B863" s="10" t="s">
        <v>108</v>
      </c>
      <c r="C863" s="10">
        <v>9</v>
      </c>
      <c r="D863" s="10">
        <v>3</v>
      </c>
      <c r="E863" s="10">
        <v>328</v>
      </c>
      <c r="F863" s="10">
        <v>18</v>
      </c>
      <c r="G863" s="10" t="s">
        <v>109</v>
      </c>
      <c r="H863" s="250" t="s">
        <v>110</v>
      </c>
      <c r="I863" s="10" t="s">
        <v>111</v>
      </c>
      <c r="J863" s="10" t="s">
        <v>112</v>
      </c>
    </row>
    <row r="864" spans="1:10">
      <c r="A864" s="247">
        <v>863</v>
      </c>
      <c r="B864" s="10" t="s">
        <v>108</v>
      </c>
      <c r="C864" s="10">
        <v>9</v>
      </c>
      <c r="D864" s="10">
        <v>3</v>
      </c>
      <c r="E864" s="10">
        <v>329</v>
      </c>
      <c r="F864" s="10">
        <v>18</v>
      </c>
      <c r="G864" s="10" t="s">
        <v>109</v>
      </c>
      <c r="H864" s="250" t="s">
        <v>115</v>
      </c>
      <c r="I864" s="10" t="s">
        <v>111</v>
      </c>
      <c r="J864" s="10" t="s">
        <v>112</v>
      </c>
    </row>
    <row r="865" spans="1:10">
      <c r="A865" s="247">
        <v>864</v>
      </c>
      <c r="B865" s="10" t="s">
        <v>108</v>
      </c>
      <c r="C865" s="10">
        <v>9</v>
      </c>
      <c r="D865" s="10">
        <v>3</v>
      </c>
      <c r="E865" s="10">
        <v>330</v>
      </c>
      <c r="F865" s="10">
        <v>18</v>
      </c>
      <c r="G865" s="10" t="s">
        <v>109</v>
      </c>
      <c r="H865" s="250" t="s">
        <v>110</v>
      </c>
      <c r="I865" s="10" t="s">
        <v>111</v>
      </c>
      <c r="J865" s="10" t="s">
        <v>112</v>
      </c>
    </row>
    <row r="866" spans="1:10">
      <c r="A866" s="247">
        <v>865</v>
      </c>
      <c r="B866" s="10" t="s">
        <v>108</v>
      </c>
      <c r="C866" s="10">
        <v>9</v>
      </c>
      <c r="D866" s="10">
        <v>3</v>
      </c>
      <c r="E866" s="10">
        <v>331</v>
      </c>
      <c r="F866" s="10">
        <v>18</v>
      </c>
      <c r="G866" s="10" t="s">
        <v>109</v>
      </c>
      <c r="H866" s="250" t="s">
        <v>115</v>
      </c>
      <c r="I866" s="10" t="s">
        <v>111</v>
      </c>
      <c r="J866" s="10" t="s">
        <v>112</v>
      </c>
    </row>
    <row r="867" spans="1:10">
      <c r="A867" s="247">
        <v>866</v>
      </c>
      <c r="B867" s="10" t="s">
        <v>108</v>
      </c>
      <c r="C867" s="10">
        <v>9</v>
      </c>
      <c r="D867" s="10">
        <v>3</v>
      </c>
      <c r="E867" s="10">
        <v>332</v>
      </c>
      <c r="F867" s="10">
        <v>18</v>
      </c>
      <c r="G867" s="10" t="s">
        <v>109</v>
      </c>
      <c r="H867" s="250" t="s">
        <v>110</v>
      </c>
      <c r="I867" s="10" t="s">
        <v>111</v>
      </c>
      <c r="J867" s="10" t="s">
        <v>112</v>
      </c>
    </row>
    <row r="868" spans="1:10">
      <c r="A868" s="247">
        <v>867</v>
      </c>
      <c r="B868" s="10" t="s">
        <v>108</v>
      </c>
      <c r="C868" s="10">
        <v>9</v>
      </c>
      <c r="D868" s="10">
        <v>3</v>
      </c>
      <c r="E868" s="10">
        <v>333</v>
      </c>
      <c r="F868" s="10">
        <v>18</v>
      </c>
      <c r="G868" s="10" t="s">
        <v>109</v>
      </c>
      <c r="H868" s="250" t="s">
        <v>115</v>
      </c>
      <c r="I868" s="10" t="s">
        <v>111</v>
      </c>
      <c r="J868" s="10" t="s">
        <v>112</v>
      </c>
    </row>
    <row r="869" spans="1:10">
      <c r="A869" s="247">
        <v>868</v>
      </c>
      <c r="B869" s="10" t="s">
        <v>108</v>
      </c>
      <c r="C869" s="10">
        <v>9</v>
      </c>
      <c r="D869" s="10">
        <v>3</v>
      </c>
      <c r="E869" s="10">
        <v>334</v>
      </c>
      <c r="F869" s="10">
        <v>18</v>
      </c>
      <c r="G869" s="10" t="s">
        <v>109</v>
      </c>
      <c r="H869" s="250" t="s">
        <v>110</v>
      </c>
      <c r="I869" s="10" t="s">
        <v>111</v>
      </c>
      <c r="J869" s="10" t="s">
        <v>112</v>
      </c>
    </row>
    <row r="870" spans="1:10">
      <c r="A870" s="247">
        <v>869</v>
      </c>
      <c r="B870" s="10" t="s">
        <v>108</v>
      </c>
      <c r="C870" s="10">
        <v>9</v>
      </c>
      <c r="D870" s="10">
        <v>3</v>
      </c>
      <c r="E870" s="10">
        <v>335</v>
      </c>
      <c r="F870" s="10">
        <v>18</v>
      </c>
      <c r="G870" s="10" t="s">
        <v>109</v>
      </c>
      <c r="H870" s="250" t="s">
        <v>115</v>
      </c>
      <c r="I870" s="10" t="s">
        <v>111</v>
      </c>
      <c r="J870" s="10" t="s">
        <v>112</v>
      </c>
    </row>
    <row r="871" spans="1:10">
      <c r="A871" s="247">
        <v>870</v>
      </c>
      <c r="B871" s="10" t="s">
        <v>108</v>
      </c>
      <c r="C871" s="10">
        <v>9</v>
      </c>
      <c r="D871" s="10">
        <v>3</v>
      </c>
      <c r="E871" s="10">
        <v>336</v>
      </c>
      <c r="F871" s="10">
        <v>18</v>
      </c>
      <c r="G871" s="10" t="s">
        <v>109</v>
      </c>
      <c r="H871" s="250" t="s">
        <v>110</v>
      </c>
      <c r="I871" s="10" t="s">
        <v>111</v>
      </c>
      <c r="J871" s="10" t="s">
        <v>112</v>
      </c>
    </row>
    <row r="872" spans="1:10">
      <c r="A872" s="247">
        <v>871</v>
      </c>
      <c r="B872" s="10" t="s">
        <v>108</v>
      </c>
      <c r="C872" s="10">
        <v>9</v>
      </c>
      <c r="D872" s="10">
        <v>3</v>
      </c>
      <c r="E872" s="10">
        <v>337</v>
      </c>
      <c r="F872" s="10">
        <v>18</v>
      </c>
      <c r="G872" s="10" t="s">
        <v>109</v>
      </c>
      <c r="H872" s="250" t="s">
        <v>115</v>
      </c>
      <c r="I872" s="10" t="s">
        <v>111</v>
      </c>
      <c r="J872" s="10" t="s">
        <v>112</v>
      </c>
    </row>
    <row r="873" spans="1:10">
      <c r="A873" s="247">
        <v>872</v>
      </c>
      <c r="B873" s="10" t="s">
        <v>108</v>
      </c>
      <c r="C873" s="10">
        <v>9</v>
      </c>
      <c r="D873" s="10">
        <v>3</v>
      </c>
      <c r="E873" s="10">
        <v>338</v>
      </c>
      <c r="F873" s="10">
        <v>18</v>
      </c>
      <c r="G873" s="10" t="s">
        <v>109</v>
      </c>
      <c r="H873" s="250" t="s">
        <v>110</v>
      </c>
      <c r="I873" s="10" t="s">
        <v>111</v>
      </c>
      <c r="J873" s="10" t="s">
        <v>112</v>
      </c>
    </row>
    <row r="874" spans="1:10">
      <c r="A874" s="247">
        <v>873</v>
      </c>
      <c r="B874" s="10" t="s">
        <v>108</v>
      </c>
      <c r="C874" s="10">
        <v>9</v>
      </c>
      <c r="D874" s="10">
        <v>3</v>
      </c>
      <c r="E874" s="10">
        <v>339</v>
      </c>
      <c r="F874" s="10">
        <v>18</v>
      </c>
      <c r="G874" s="10" t="s">
        <v>109</v>
      </c>
      <c r="H874" s="250" t="s">
        <v>115</v>
      </c>
      <c r="I874" s="10" t="s">
        <v>111</v>
      </c>
      <c r="J874" s="10" t="s">
        <v>112</v>
      </c>
    </row>
    <row r="875" spans="1:10">
      <c r="A875" s="247">
        <v>874</v>
      </c>
      <c r="B875" s="10" t="s">
        <v>108</v>
      </c>
      <c r="C875" s="10">
        <v>9</v>
      </c>
      <c r="D875" s="10">
        <v>3</v>
      </c>
      <c r="E875" s="10">
        <v>341</v>
      </c>
      <c r="F875" s="10">
        <v>18</v>
      </c>
      <c r="G875" s="10" t="s">
        <v>109</v>
      </c>
      <c r="H875" s="250" t="s">
        <v>115</v>
      </c>
      <c r="I875" s="10" t="s">
        <v>111</v>
      </c>
      <c r="J875" s="10" t="s">
        <v>112</v>
      </c>
    </row>
    <row r="876" spans="1:10">
      <c r="A876" s="247">
        <v>875</v>
      </c>
      <c r="B876" s="10" t="s">
        <v>108</v>
      </c>
      <c r="C876" s="10">
        <v>10</v>
      </c>
      <c r="D876" s="10">
        <v>1</v>
      </c>
      <c r="E876" s="10">
        <v>101</v>
      </c>
      <c r="F876" s="10">
        <v>18</v>
      </c>
      <c r="G876" s="10" t="s">
        <v>109</v>
      </c>
      <c r="H876" s="166" t="s">
        <v>110</v>
      </c>
      <c r="I876" s="10" t="s">
        <v>111</v>
      </c>
      <c r="J876" s="10" t="s">
        <v>112</v>
      </c>
    </row>
    <row r="877" spans="1:10">
      <c r="A877" s="247">
        <v>876</v>
      </c>
      <c r="B877" s="10" t="s">
        <v>108</v>
      </c>
      <c r="C877" s="10">
        <v>10</v>
      </c>
      <c r="D877" s="10">
        <v>1</v>
      </c>
      <c r="E877" s="10">
        <v>102</v>
      </c>
      <c r="F877" s="10">
        <v>18</v>
      </c>
      <c r="G877" s="10" t="s">
        <v>109</v>
      </c>
      <c r="H877" s="166" t="s">
        <v>115</v>
      </c>
      <c r="I877" s="10" t="s">
        <v>111</v>
      </c>
      <c r="J877" s="10" t="s">
        <v>112</v>
      </c>
    </row>
    <row r="878" spans="1:10">
      <c r="A878" s="247">
        <v>877</v>
      </c>
      <c r="B878" s="10" t="s">
        <v>108</v>
      </c>
      <c r="C878" s="10">
        <v>10</v>
      </c>
      <c r="D878" s="10">
        <v>1</v>
      </c>
      <c r="E878" s="10">
        <v>103</v>
      </c>
      <c r="F878" s="10">
        <v>18</v>
      </c>
      <c r="G878" s="10" t="s">
        <v>109</v>
      </c>
      <c r="H878" s="166" t="s">
        <v>110</v>
      </c>
      <c r="I878" s="10" t="s">
        <v>111</v>
      </c>
      <c r="J878" s="10" t="s">
        <v>112</v>
      </c>
    </row>
    <row r="879" spans="1:10">
      <c r="A879" s="247">
        <v>878</v>
      </c>
      <c r="B879" s="10" t="s">
        <v>108</v>
      </c>
      <c r="C879" s="10">
        <v>10</v>
      </c>
      <c r="D879" s="10">
        <v>1</v>
      </c>
      <c r="E879" s="10">
        <v>104</v>
      </c>
      <c r="F879" s="10">
        <v>18</v>
      </c>
      <c r="G879" s="10" t="s">
        <v>109</v>
      </c>
      <c r="H879" s="166" t="s">
        <v>115</v>
      </c>
      <c r="I879" s="10" t="s">
        <v>111</v>
      </c>
      <c r="J879" s="10" t="s">
        <v>112</v>
      </c>
    </row>
    <row r="880" spans="1:10">
      <c r="A880" s="247">
        <v>879</v>
      </c>
      <c r="B880" s="10" t="s">
        <v>108</v>
      </c>
      <c r="C880" s="10">
        <v>10</v>
      </c>
      <c r="D880" s="10">
        <v>1</v>
      </c>
      <c r="E880" s="10">
        <v>105</v>
      </c>
      <c r="F880" s="10">
        <v>18</v>
      </c>
      <c r="G880" s="10" t="s">
        <v>109</v>
      </c>
      <c r="H880" s="166" t="s">
        <v>110</v>
      </c>
      <c r="I880" s="10" t="s">
        <v>111</v>
      </c>
      <c r="J880" s="10" t="s">
        <v>112</v>
      </c>
    </row>
    <row r="881" spans="1:10">
      <c r="A881" s="247">
        <v>880</v>
      </c>
      <c r="B881" s="10" t="s">
        <v>108</v>
      </c>
      <c r="C881" s="10">
        <v>10</v>
      </c>
      <c r="D881" s="10">
        <v>1</v>
      </c>
      <c r="E881" s="10">
        <v>106</v>
      </c>
      <c r="F881" s="10">
        <v>18</v>
      </c>
      <c r="G881" s="10" t="s">
        <v>109</v>
      </c>
      <c r="H881" s="166" t="s">
        <v>115</v>
      </c>
      <c r="I881" s="10" t="s">
        <v>111</v>
      </c>
      <c r="J881" s="10" t="s">
        <v>112</v>
      </c>
    </row>
    <row r="882" spans="1:10">
      <c r="A882" s="247">
        <v>881</v>
      </c>
      <c r="B882" s="10" t="s">
        <v>108</v>
      </c>
      <c r="C882" s="10">
        <v>10</v>
      </c>
      <c r="D882" s="10">
        <v>1</v>
      </c>
      <c r="E882" s="10">
        <v>107</v>
      </c>
      <c r="F882" s="10">
        <v>18</v>
      </c>
      <c r="G882" s="10" t="s">
        <v>109</v>
      </c>
      <c r="H882" s="166" t="s">
        <v>110</v>
      </c>
      <c r="I882" s="10" t="s">
        <v>111</v>
      </c>
      <c r="J882" s="10" t="s">
        <v>112</v>
      </c>
    </row>
    <row r="883" spans="1:10">
      <c r="A883" s="247">
        <v>882</v>
      </c>
      <c r="B883" s="10" t="s">
        <v>108</v>
      </c>
      <c r="C883" s="10">
        <v>10</v>
      </c>
      <c r="D883" s="10">
        <v>1</v>
      </c>
      <c r="E883" s="10">
        <v>108</v>
      </c>
      <c r="F883" s="10">
        <v>18</v>
      </c>
      <c r="G883" s="10" t="s">
        <v>109</v>
      </c>
      <c r="H883" s="166" t="s">
        <v>115</v>
      </c>
      <c r="I883" s="10" t="s">
        <v>111</v>
      </c>
      <c r="J883" s="10" t="s">
        <v>112</v>
      </c>
    </row>
    <row r="884" spans="1:10">
      <c r="A884" s="247">
        <v>883</v>
      </c>
      <c r="B884" s="10" t="s">
        <v>108</v>
      </c>
      <c r="C884" s="10">
        <v>10</v>
      </c>
      <c r="D884" s="10">
        <v>1</v>
      </c>
      <c r="E884" s="10">
        <v>109</v>
      </c>
      <c r="F884" s="10">
        <v>18</v>
      </c>
      <c r="G884" s="10" t="s">
        <v>109</v>
      </c>
      <c r="H884" s="166" t="s">
        <v>110</v>
      </c>
      <c r="I884" s="10" t="s">
        <v>111</v>
      </c>
      <c r="J884" s="10" t="s">
        <v>112</v>
      </c>
    </row>
    <row r="885" spans="1:10">
      <c r="A885" s="247">
        <v>884</v>
      </c>
      <c r="B885" s="10" t="s">
        <v>108</v>
      </c>
      <c r="C885" s="10">
        <v>10</v>
      </c>
      <c r="D885" s="10">
        <v>1</v>
      </c>
      <c r="E885" s="10">
        <v>110</v>
      </c>
      <c r="F885" s="10">
        <v>18</v>
      </c>
      <c r="G885" s="10" t="s">
        <v>109</v>
      </c>
      <c r="H885" s="166" t="s">
        <v>115</v>
      </c>
      <c r="I885" s="10" t="s">
        <v>111</v>
      </c>
      <c r="J885" s="10" t="s">
        <v>112</v>
      </c>
    </row>
    <row r="886" spans="1:10">
      <c r="A886" s="247">
        <v>885</v>
      </c>
      <c r="B886" s="10" t="s">
        <v>108</v>
      </c>
      <c r="C886" s="10">
        <v>10</v>
      </c>
      <c r="D886" s="10">
        <v>1</v>
      </c>
      <c r="E886" s="10">
        <v>111</v>
      </c>
      <c r="F886" s="10">
        <v>18</v>
      </c>
      <c r="G886" s="10" t="s">
        <v>109</v>
      </c>
      <c r="H886" s="166" t="s">
        <v>110</v>
      </c>
      <c r="I886" s="10" t="s">
        <v>111</v>
      </c>
      <c r="J886" s="10" t="s">
        <v>112</v>
      </c>
    </row>
    <row r="887" spans="1:10">
      <c r="A887" s="247">
        <v>886</v>
      </c>
      <c r="B887" s="10" t="s">
        <v>108</v>
      </c>
      <c r="C887" s="10">
        <v>10</v>
      </c>
      <c r="D887" s="10">
        <v>1</v>
      </c>
      <c r="E887" s="10">
        <v>112</v>
      </c>
      <c r="F887" s="10">
        <v>18</v>
      </c>
      <c r="G887" s="10" t="s">
        <v>109</v>
      </c>
      <c r="H887" s="166" t="s">
        <v>115</v>
      </c>
      <c r="I887" s="10" t="s">
        <v>111</v>
      </c>
      <c r="J887" s="10" t="s">
        <v>112</v>
      </c>
    </row>
    <row r="888" spans="1:10">
      <c r="A888" s="247">
        <v>887</v>
      </c>
      <c r="B888" s="10" t="s">
        <v>108</v>
      </c>
      <c r="C888" s="10">
        <v>10</v>
      </c>
      <c r="D888" s="10">
        <v>1</v>
      </c>
      <c r="E888" s="10">
        <v>113</v>
      </c>
      <c r="F888" s="10">
        <v>18</v>
      </c>
      <c r="G888" s="10" t="s">
        <v>109</v>
      </c>
      <c r="H888" s="166" t="s">
        <v>110</v>
      </c>
      <c r="I888" s="10" t="s">
        <v>111</v>
      </c>
      <c r="J888" s="10" t="s">
        <v>112</v>
      </c>
    </row>
    <row r="889" spans="1:10">
      <c r="A889" s="247">
        <v>888</v>
      </c>
      <c r="B889" s="10" t="s">
        <v>108</v>
      </c>
      <c r="C889" s="10">
        <v>10</v>
      </c>
      <c r="D889" s="10">
        <v>1</v>
      </c>
      <c r="E889" s="10">
        <v>114</v>
      </c>
      <c r="F889" s="10">
        <v>18</v>
      </c>
      <c r="G889" s="10" t="s">
        <v>109</v>
      </c>
      <c r="H889" s="166" t="s">
        <v>115</v>
      </c>
      <c r="I889" s="10" t="s">
        <v>111</v>
      </c>
      <c r="J889" s="10" t="s">
        <v>112</v>
      </c>
    </row>
    <row r="890" spans="1:10">
      <c r="A890" s="247">
        <v>889</v>
      </c>
      <c r="B890" s="10" t="s">
        <v>108</v>
      </c>
      <c r="C890" s="10">
        <v>10</v>
      </c>
      <c r="D890" s="10">
        <v>1</v>
      </c>
      <c r="E890" s="10">
        <v>115</v>
      </c>
      <c r="F890" s="10">
        <v>18</v>
      </c>
      <c r="G890" s="10" t="s">
        <v>109</v>
      </c>
      <c r="H890" s="166" t="s">
        <v>110</v>
      </c>
      <c r="I890" s="10" t="s">
        <v>111</v>
      </c>
      <c r="J890" s="10" t="s">
        <v>112</v>
      </c>
    </row>
    <row r="891" spans="1:10">
      <c r="A891" s="247">
        <v>890</v>
      </c>
      <c r="B891" s="10" t="s">
        <v>108</v>
      </c>
      <c r="C891" s="10">
        <v>10</v>
      </c>
      <c r="D891" s="10">
        <v>1</v>
      </c>
      <c r="E891" s="10">
        <v>116</v>
      </c>
      <c r="F891" s="10">
        <v>18</v>
      </c>
      <c r="G891" s="10" t="s">
        <v>109</v>
      </c>
      <c r="H891" s="166" t="s">
        <v>115</v>
      </c>
      <c r="I891" s="10" t="s">
        <v>111</v>
      </c>
      <c r="J891" s="10" t="s">
        <v>112</v>
      </c>
    </row>
    <row r="892" spans="1:10">
      <c r="A892" s="247">
        <v>891</v>
      </c>
      <c r="B892" s="10" t="s">
        <v>108</v>
      </c>
      <c r="C892" s="10">
        <v>10</v>
      </c>
      <c r="D892" s="10">
        <v>1</v>
      </c>
      <c r="E892" s="10">
        <v>117</v>
      </c>
      <c r="F892" s="10">
        <v>18</v>
      </c>
      <c r="G892" s="10" t="s">
        <v>109</v>
      </c>
      <c r="H892" s="166" t="s">
        <v>110</v>
      </c>
      <c r="I892" s="10" t="s">
        <v>111</v>
      </c>
      <c r="J892" s="10" t="s">
        <v>112</v>
      </c>
    </row>
    <row r="893" spans="1:10">
      <c r="A893" s="247">
        <v>892</v>
      </c>
      <c r="B893" s="10" t="s">
        <v>108</v>
      </c>
      <c r="C893" s="10">
        <v>10</v>
      </c>
      <c r="D893" s="10">
        <v>1</v>
      </c>
      <c r="E893" s="10">
        <v>118</v>
      </c>
      <c r="F893" s="10">
        <v>18</v>
      </c>
      <c r="G893" s="10" t="s">
        <v>109</v>
      </c>
      <c r="H893" s="166" t="s">
        <v>115</v>
      </c>
      <c r="I893" s="10" t="s">
        <v>111</v>
      </c>
      <c r="J893" s="10" t="s">
        <v>112</v>
      </c>
    </row>
    <row r="894" spans="1:10">
      <c r="A894" s="247">
        <v>893</v>
      </c>
      <c r="B894" s="10" t="s">
        <v>108</v>
      </c>
      <c r="C894" s="10">
        <v>10</v>
      </c>
      <c r="D894" s="10">
        <v>1</v>
      </c>
      <c r="E894" s="10">
        <v>119</v>
      </c>
      <c r="F894" s="10">
        <v>18</v>
      </c>
      <c r="G894" s="10" t="s">
        <v>109</v>
      </c>
      <c r="H894" s="166" t="s">
        <v>110</v>
      </c>
      <c r="I894" s="10" t="s">
        <v>111</v>
      </c>
      <c r="J894" s="10" t="s">
        <v>112</v>
      </c>
    </row>
    <row r="895" spans="1:10">
      <c r="A895" s="247">
        <v>894</v>
      </c>
      <c r="B895" s="10" t="s">
        <v>108</v>
      </c>
      <c r="C895" s="10">
        <v>10</v>
      </c>
      <c r="D895" s="10">
        <v>1</v>
      </c>
      <c r="E895" s="10">
        <v>121</v>
      </c>
      <c r="F895" s="10">
        <v>18</v>
      </c>
      <c r="G895" s="10" t="s">
        <v>109</v>
      </c>
      <c r="H895" s="166" t="s">
        <v>110</v>
      </c>
      <c r="I895" s="10" t="s">
        <v>111</v>
      </c>
      <c r="J895" s="10" t="s">
        <v>112</v>
      </c>
    </row>
    <row r="896" spans="1:10">
      <c r="A896" s="247">
        <v>895</v>
      </c>
      <c r="B896" s="10" t="s">
        <v>108</v>
      </c>
      <c r="C896" s="10">
        <v>10</v>
      </c>
      <c r="D896" s="10">
        <v>2</v>
      </c>
      <c r="E896" s="10">
        <v>201</v>
      </c>
      <c r="F896" s="10">
        <v>18</v>
      </c>
      <c r="G896" s="10" t="s">
        <v>109</v>
      </c>
      <c r="H896" s="166" t="s">
        <v>113</v>
      </c>
      <c r="I896" s="10" t="s">
        <v>111</v>
      </c>
      <c r="J896" s="10" t="s">
        <v>112</v>
      </c>
    </row>
    <row r="897" spans="1:10">
      <c r="A897" s="247">
        <v>896</v>
      </c>
      <c r="B897" s="10" t="s">
        <v>108</v>
      </c>
      <c r="C897" s="10">
        <v>10</v>
      </c>
      <c r="D897" s="10">
        <v>2</v>
      </c>
      <c r="E897" s="10">
        <v>202</v>
      </c>
      <c r="F897" s="10">
        <v>18</v>
      </c>
      <c r="G897" s="10" t="s">
        <v>109</v>
      </c>
      <c r="H897" s="166" t="s">
        <v>113</v>
      </c>
      <c r="I897" s="10" t="s">
        <v>111</v>
      </c>
      <c r="J897" s="10" t="s">
        <v>112</v>
      </c>
    </row>
    <row r="898" spans="1:10">
      <c r="A898" s="247">
        <v>897</v>
      </c>
      <c r="B898" s="10" t="s">
        <v>108</v>
      </c>
      <c r="C898" s="10">
        <v>10</v>
      </c>
      <c r="D898" s="10">
        <v>2</v>
      </c>
      <c r="E898" s="10">
        <v>203</v>
      </c>
      <c r="F898" s="10">
        <v>18</v>
      </c>
      <c r="G898" s="10" t="s">
        <v>109</v>
      </c>
      <c r="H898" s="166" t="s">
        <v>113</v>
      </c>
      <c r="I898" s="10" t="s">
        <v>111</v>
      </c>
      <c r="J898" s="10" t="s">
        <v>112</v>
      </c>
    </row>
    <row r="899" spans="1:10">
      <c r="A899" s="247">
        <v>898</v>
      </c>
      <c r="B899" s="10" t="s">
        <v>108</v>
      </c>
      <c r="C899" s="10">
        <v>10</v>
      </c>
      <c r="D899" s="10">
        <v>2</v>
      </c>
      <c r="E899" s="10">
        <v>204</v>
      </c>
      <c r="F899" s="10">
        <v>18</v>
      </c>
      <c r="G899" s="10" t="s">
        <v>109</v>
      </c>
      <c r="H899" s="166" t="s">
        <v>113</v>
      </c>
      <c r="I899" s="10" t="s">
        <v>111</v>
      </c>
      <c r="J899" s="10" t="s">
        <v>112</v>
      </c>
    </row>
    <row r="900" spans="1:10">
      <c r="A900" s="247">
        <v>899</v>
      </c>
      <c r="B900" s="10" t="s">
        <v>108</v>
      </c>
      <c r="C900" s="10">
        <v>10</v>
      </c>
      <c r="D900" s="10">
        <v>2</v>
      </c>
      <c r="E900" s="10">
        <v>205</v>
      </c>
      <c r="F900" s="10">
        <v>18</v>
      </c>
      <c r="G900" s="10" t="s">
        <v>109</v>
      </c>
      <c r="H900" s="166" t="s">
        <v>113</v>
      </c>
      <c r="I900" s="10" t="s">
        <v>111</v>
      </c>
      <c r="J900" s="10" t="s">
        <v>112</v>
      </c>
    </row>
    <row r="901" spans="1:10">
      <c r="A901" s="247">
        <v>900</v>
      </c>
      <c r="B901" s="10" t="s">
        <v>108</v>
      </c>
      <c r="C901" s="10">
        <v>10</v>
      </c>
      <c r="D901" s="10">
        <v>2</v>
      </c>
      <c r="E901" s="10">
        <v>206</v>
      </c>
      <c r="F901" s="10">
        <v>18</v>
      </c>
      <c r="G901" s="10" t="s">
        <v>109</v>
      </c>
      <c r="H901" s="166" t="s">
        <v>113</v>
      </c>
      <c r="I901" s="10" t="s">
        <v>111</v>
      </c>
      <c r="J901" s="10" t="s">
        <v>112</v>
      </c>
    </row>
    <row r="902" spans="1:10">
      <c r="A902" s="247">
        <v>901</v>
      </c>
      <c r="B902" s="10" t="s">
        <v>108</v>
      </c>
      <c r="C902" s="10">
        <v>10</v>
      </c>
      <c r="D902" s="10">
        <v>2</v>
      </c>
      <c r="E902" s="10">
        <v>207</v>
      </c>
      <c r="F902" s="10">
        <v>18</v>
      </c>
      <c r="G902" s="10" t="s">
        <v>109</v>
      </c>
      <c r="H902" s="166" t="s">
        <v>110</v>
      </c>
      <c r="I902" s="10" t="s">
        <v>111</v>
      </c>
      <c r="J902" s="10" t="s">
        <v>112</v>
      </c>
    </row>
    <row r="903" spans="1:10">
      <c r="A903" s="247">
        <v>902</v>
      </c>
      <c r="B903" s="10" t="s">
        <v>108</v>
      </c>
      <c r="C903" s="10">
        <v>10</v>
      </c>
      <c r="D903" s="10">
        <v>2</v>
      </c>
      <c r="E903" s="10">
        <v>208</v>
      </c>
      <c r="F903" s="10">
        <v>18</v>
      </c>
      <c r="G903" s="10" t="s">
        <v>109</v>
      </c>
      <c r="H903" s="166" t="s">
        <v>115</v>
      </c>
      <c r="I903" s="10" t="s">
        <v>111</v>
      </c>
      <c r="J903" s="10" t="s">
        <v>112</v>
      </c>
    </row>
    <row r="904" spans="1:10">
      <c r="A904" s="247">
        <v>903</v>
      </c>
      <c r="B904" s="10" t="s">
        <v>108</v>
      </c>
      <c r="C904" s="10">
        <v>10</v>
      </c>
      <c r="D904" s="10">
        <v>2</v>
      </c>
      <c r="E904" s="10">
        <v>209</v>
      </c>
      <c r="F904" s="10">
        <v>18</v>
      </c>
      <c r="G904" s="10" t="s">
        <v>109</v>
      </c>
      <c r="H904" s="166" t="s">
        <v>110</v>
      </c>
      <c r="I904" s="10" t="s">
        <v>111</v>
      </c>
      <c r="J904" s="10" t="s">
        <v>112</v>
      </c>
    </row>
    <row r="905" spans="1:10">
      <c r="A905" s="247">
        <v>904</v>
      </c>
      <c r="B905" s="10" t="s">
        <v>108</v>
      </c>
      <c r="C905" s="10">
        <v>10</v>
      </c>
      <c r="D905" s="10">
        <v>2</v>
      </c>
      <c r="E905" s="10">
        <v>210</v>
      </c>
      <c r="F905" s="10">
        <v>18</v>
      </c>
      <c r="G905" s="10" t="s">
        <v>109</v>
      </c>
      <c r="H905" s="166" t="s">
        <v>115</v>
      </c>
      <c r="I905" s="10" t="s">
        <v>111</v>
      </c>
      <c r="J905" s="10" t="s">
        <v>112</v>
      </c>
    </row>
    <row r="906" spans="1:10">
      <c r="A906" s="247">
        <v>905</v>
      </c>
      <c r="B906" s="10" t="s">
        <v>108</v>
      </c>
      <c r="C906" s="10">
        <v>10</v>
      </c>
      <c r="D906" s="10">
        <v>2</v>
      </c>
      <c r="E906" s="10">
        <v>211</v>
      </c>
      <c r="F906" s="10">
        <v>18</v>
      </c>
      <c r="G906" s="10" t="s">
        <v>109</v>
      </c>
      <c r="H906" s="166" t="s">
        <v>110</v>
      </c>
      <c r="I906" s="10" t="s">
        <v>111</v>
      </c>
      <c r="J906" s="10" t="s">
        <v>112</v>
      </c>
    </row>
    <row r="907" spans="1:10">
      <c r="A907" s="247">
        <v>906</v>
      </c>
      <c r="B907" s="10" t="s">
        <v>108</v>
      </c>
      <c r="C907" s="10">
        <v>10</v>
      </c>
      <c r="D907" s="10">
        <v>2</v>
      </c>
      <c r="E907" s="10">
        <v>212</v>
      </c>
      <c r="F907" s="10">
        <v>18</v>
      </c>
      <c r="G907" s="10" t="s">
        <v>109</v>
      </c>
      <c r="H907" s="166" t="s">
        <v>115</v>
      </c>
      <c r="I907" s="10" t="s">
        <v>111</v>
      </c>
      <c r="J907" s="10" t="s">
        <v>112</v>
      </c>
    </row>
    <row r="908" spans="1:10">
      <c r="A908" s="247">
        <v>907</v>
      </c>
      <c r="B908" s="10" t="s">
        <v>108</v>
      </c>
      <c r="C908" s="10">
        <v>10</v>
      </c>
      <c r="D908" s="10">
        <v>2</v>
      </c>
      <c r="E908" s="10">
        <v>213</v>
      </c>
      <c r="F908" s="10">
        <v>18</v>
      </c>
      <c r="G908" s="10" t="s">
        <v>109</v>
      </c>
      <c r="H908" s="166" t="s">
        <v>110</v>
      </c>
      <c r="I908" s="10" t="s">
        <v>111</v>
      </c>
      <c r="J908" s="10" t="s">
        <v>112</v>
      </c>
    </row>
    <row r="909" spans="1:10">
      <c r="A909" s="247">
        <v>908</v>
      </c>
      <c r="B909" s="10" t="s">
        <v>108</v>
      </c>
      <c r="C909" s="10">
        <v>10</v>
      </c>
      <c r="D909" s="10">
        <v>2</v>
      </c>
      <c r="E909" s="10">
        <v>214</v>
      </c>
      <c r="F909" s="10">
        <v>18</v>
      </c>
      <c r="G909" s="10" t="s">
        <v>109</v>
      </c>
      <c r="H909" s="166" t="s">
        <v>115</v>
      </c>
      <c r="I909" s="10" t="s">
        <v>111</v>
      </c>
      <c r="J909" s="10" t="s">
        <v>112</v>
      </c>
    </row>
    <row r="910" spans="1:10">
      <c r="A910" s="247">
        <v>909</v>
      </c>
      <c r="B910" s="10" t="s">
        <v>108</v>
      </c>
      <c r="C910" s="10">
        <v>10</v>
      </c>
      <c r="D910" s="10">
        <v>2</v>
      </c>
      <c r="E910" s="10">
        <v>215</v>
      </c>
      <c r="F910" s="10">
        <v>18</v>
      </c>
      <c r="G910" s="10" t="s">
        <v>109</v>
      </c>
      <c r="H910" s="166" t="s">
        <v>110</v>
      </c>
      <c r="I910" s="10" t="s">
        <v>111</v>
      </c>
      <c r="J910" s="10" t="s">
        <v>112</v>
      </c>
    </row>
    <row r="911" spans="1:10">
      <c r="A911" s="247">
        <v>910</v>
      </c>
      <c r="B911" s="10" t="s">
        <v>108</v>
      </c>
      <c r="C911" s="10">
        <v>10</v>
      </c>
      <c r="D911" s="10">
        <v>2</v>
      </c>
      <c r="E911" s="10">
        <v>216</v>
      </c>
      <c r="F911" s="10">
        <v>18</v>
      </c>
      <c r="G911" s="10" t="s">
        <v>109</v>
      </c>
      <c r="H911" s="166" t="s">
        <v>115</v>
      </c>
      <c r="I911" s="10" t="s">
        <v>111</v>
      </c>
      <c r="J911" s="10" t="s">
        <v>112</v>
      </c>
    </row>
    <row r="912" spans="1:10">
      <c r="A912" s="247">
        <v>911</v>
      </c>
      <c r="B912" s="10" t="s">
        <v>108</v>
      </c>
      <c r="C912" s="10">
        <v>10</v>
      </c>
      <c r="D912" s="10">
        <v>2</v>
      </c>
      <c r="E912" s="10">
        <v>217</v>
      </c>
      <c r="F912" s="10">
        <v>18</v>
      </c>
      <c r="G912" s="10" t="s">
        <v>109</v>
      </c>
      <c r="H912" s="166" t="s">
        <v>110</v>
      </c>
      <c r="I912" s="10" t="s">
        <v>111</v>
      </c>
      <c r="J912" s="10" t="s">
        <v>112</v>
      </c>
    </row>
    <row r="913" spans="1:10">
      <c r="A913" s="247">
        <v>912</v>
      </c>
      <c r="B913" s="10" t="s">
        <v>108</v>
      </c>
      <c r="C913" s="10">
        <v>10</v>
      </c>
      <c r="D913" s="10">
        <v>2</v>
      </c>
      <c r="E913" s="10">
        <v>218</v>
      </c>
      <c r="F913" s="10">
        <v>18</v>
      </c>
      <c r="G913" s="10" t="s">
        <v>109</v>
      </c>
      <c r="H913" s="166" t="s">
        <v>115</v>
      </c>
      <c r="I913" s="10" t="s">
        <v>111</v>
      </c>
      <c r="J913" s="10" t="s">
        <v>112</v>
      </c>
    </row>
    <row r="914" spans="1:10">
      <c r="A914" s="247">
        <v>913</v>
      </c>
      <c r="B914" s="10" t="s">
        <v>108</v>
      </c>
      <c r="C914" s="10">
        <v>10</v>
      </c>
      <c r="D914" s="10">
        <v>2</v>
      </c>
      <c r="E914" s="10">
        <v>219</v>
      </c>
      <c r="F914" s="10">
        <v>18</v>
      </c>
      <c r="G914" s="10" t="s">
        <v>109</v>
      </c>
      <c r="H914" s="166" t="s">
        <v>110</v>
      </c>
      <c r="I914" s="10" t="s">
        <v>111</v>
      </c>
      <c r="J914" s="10" t="s">
        <v>112</v>
      </c>
    </row>
    <row r="915" spans="1:10">
      <c r="A915" s="247">
        <v>914</v>
      </c>
      <c r="B915" s="10" t="s">
        <v>108</v>
      </c>
      <c r="C915" s="10">
        <v>10</v>
      </c>
      <c r="D915" s="10">
        <v>2</v>
      </c>
      <c r="E915" s="10">
        <v>220</v>
      </c>
      <c r="F915" s="10">
        <v>18</v>
      </c>
      <c r="G915" s="10" t="s">
        <v>109</v>
      </c>
      <c r="H915" s="166" t="s">
        <v>115</v>
      </c>
      <c r="I915" s="10" t="s">
        <v>111</v>
      </c>
      <c r="J915" s="10" t="s">
        <v>112</v>
      </c>
    </row>
    <row r="916" spans="1:10">
      <c r="A916" s="247">
        <v>915</v>
      </c>
      <c r="B916" s="10" t="s">
        <v>108</v>
      </c>
      <c r="C916" s="10">
        <v>10</v>
      </c>
      <c r="D916" s="10">
        <v>2</v>
      </c>
      <c r="E916" s="10">
        <v>221</v>
      </c>
      <c r="F916" s="10">
        <v>18</v>
      </c>
      <c r="G916" s="10" t="s">
        <v>109</v>
      </c>
      <c r="H916" s="166" t="s">
        <v>110</v>
      </c>
      <c r="I916" s="10" t="s">
        <v>111</v>
      </c>
      <c r="J916" s="10" t="s">
        <v>112</v>
      </c>
    </row>
    <row r="917" spans="1:10">
      <c r="A917" s="247">
        <v>916</v>
      </c>
      <c r="B917" s="10" t="s">
        <v>108</v>
      </c>
      <c r="C917" s="10">
        <v>10</v>
      </c>
      <c r="D917" s="10">
        <v>2</v>
      </c>
      <c r="E917" s="10">
        <v>222</v>
      </c>
      <c r="F917" s="10">
        <v>18</v>
      </c>
      <c r="G917" s="10" t="s">
        <v>109</v>
      </c>
      <c r="H917" s="166" t="s">
        <v>115</v>
      </c>
      <c r="I917" s="10" t="s">
        <v>111</v>
      </c>
      <c r="J917" s="10" t="s">
        <v>112</v>
      </c>
    </row>
    <row r="918" spans="1:10">
      <c r="A918" s="247">
        <v>917</v>
      </c>
      <c r="B918" s="10" t="s">
        <v>108</v>
      </c>
      <c r="C918" s="10">
        <v>10</v>
      </c>
      <c r="D918" s="10">
        <v>2</v>
      </c>
      <c r="E918" s="10">
        <v>223</v>
      </c>
      <c r="F918" s="10">
        <v>18</v>
      </c>
      <c r="G918" s="10" t="s">
        <v>109</v>
      </c>
      <c r="H918" s="166" t="s">
        <v>110</v>
      </c>
      <c r="I918" s="10" t="s">
        <v>111</v>
      </c>
      <c r="J918" s="10" t="s">
        <v>112</v>
      </c>
    </row>
    <row r="919" spans="1:10">
      <c r="A919" s="247">
        <v>918</v>
      </c>
      <c r="B919" s="10" t="s">
        <v>108</v>
      </c>
      <c r="C919" s="10">
        <v>10</v>
      </c>
      <c r="D919" s="10">
        <v>2</v>
      </c>
      <c r="E919" s="10">
        <v>224</v>
      </c>
      <c r="F919" s="10">
        <v>18</v>
      </c>
      <c r="G919" s="10" t="s">
        <v>109</v>
      </c>
      <c r="H919" s="166" t="s">
        <v>115</v>
      </c>
      <c r="I919" s="10" t="s">
        <v>111</v>
      </c>
      <c r="J919" s="10" t="s">
        <v>112</v>
      </c>
    </row>
    <row r="920" spans="1:10">
      <c r="A920" s="247">
        <v>919</v>
      </c>
      <c r="B920" s="10" t="s">
        <v>108</v>
      </c>
      <c r="C920" s="10">
        <v>10</v>
      </c>
      <c r="D920" s="10">
        <v>2</v>
      </c>
      <c r="E920" s="10">
        <v>225</v>
      </c>
      <c r="F920" s="10">
        <v>18</v>
      </c>
      <c r="G920" s="10" t="s">
        <v>109</v>
      </c>
      <c r="H920" s="166" t="s">
        <v>110</v>
      </c>
      <c r="I920" s="10" t="s">
        <v>111</v>
      </c>
      <c r="J920" s="10" t="s">
        <v>112</v>
      </c>
    </row>
    <row r="921" spans="1:10">
      <c r="A921" s="247">
        <v>920</v>
      </c>
      <c r="B921" s="10" t="s">
        <v>108</v>
      </c>
      <c r="C921" s="10">
        <v>10</v>
      </c>
      <c r="D921" s="10">
        <v>2</v>
      </c>
      <c r="E921" s="10">
        <v>226</v>
      </c>
      <c r="F921" s="10">
        <v>18</v>
      </c>
      <c r="G921" s="10" t="s">
        <v>109</v>
      </c>
      <c r="H921" s="166" t="s">
        <v>115</v>
      </c>
      <c r="I921" s="10" t="s">
        <v>111</v>
      </c>
      <c r="J921" s="10" t="s">
        <v>112</v>
      </c>
    </row>
    <row r="922" spans="1:10">
      <c r="A922" s="247">
        <v>921</v>
      </c>
      <c r="B922" s="10" t="s">
        <v>108</v>
      </c>
      <c r="C922" s="10">
        <v>10</v>
      </c>
      <c r="D922" s="10">
        <v>2</v>
      </c>
      <c r="E922" s="10">
        <v>227</v>
      </c>
      <c r="F922" s="10">
        <v>18</v>
      </c>
      <c r="G922" s="10" t="s">
        <v>109</v>
      </c>
      <c r="H922" s="166" t="s">
        <v>110</v>
      </c>
      <c r="I922" s="10" t="s">
        <v>111</v>
      </c>
      <c r="J922" s="10" t="s">
        <v>112</v>
      </c>
    </row>
    <row r="923" spans="1:10">
      <c r="A923" s="247">
        <v>922</v>
      </c>
      <c r="B923" s="10" t="s">
        <v>108</v>
      </c>
      <c r="C923" s="10">
        <v>10</v>
      </c>
      <c r="D923" s="10">
        <v>2</v>
      </c>
      <c r="E923" s="10">
        <v>228</v>
      </c>
      <c r="F923" s="10">
        <v>18</v>
      </c>
      <c r="G923" s="10" t="s">
        <v>109</v>
      </c>
      <c r="H923" s="166" t="s">
        <v>115</v>
      </c>
      <c r="I923" s="10" t="s">
        <v>111</v>
      </c>
      <c r="J923" s="10" t="s">
        <v>112</v>
      </c>
    </row>
    <row r="924" spans="1:10">
      <c r="A924" s="247">
        <v>923</v>
      </c>
      <c r="B924" s="10" t="s">
        <v>108</v>
      </c>
      <c r="C924" s="10">
        <v>10</v>
      </c>
      <c r="D924" s="10">
        <v>2</v>
      </c>
      <c r="E924" s="10">
        <v>229</v>
      </c>
      <c r="F924" s="10">
        <v>18</v>
      </c>
      <c r="G924" s="10" t="s">
        <v>109</v>
      </c>
      <c r="H924" s="166" t="s">
        <v>110</v>
      </c>
      <c r="I924" s="10" t="s">
        <v>111</v>
      </c>
      <c r="J924" s="10" t="s">
        <v>112</v>
      </c>
    </row>
    <row r="925" spans="1:10">
      <c r="A925" s="247">
        <v>924</v>
      </c>
      <c r="B925" s="10" t="s">
        <v>108</v>
      </c>
      <c r="C925" s="10">
        <v>10</v>
      </c>
      <c r="D925" s="10">
        <v>2</v>
      </c>
      <c r="E925" s="10">
        <v>230</v>
      </c>
      <c r="F925" s="10">
        <v>18</v>
      </c>
      <c r="G925" s="10" t="s">
        <v>109</v>
      </c>
      <c r="H925" s="166" t="s">
        <v>115</v>
      </c>
      <c r="I925" s="10" t="s">
        <v>111</v>
      </c>
      <c r="J925" s="10" t="s">
        <v>112</v>
      </c>
    </row>
    <row r="926" spans="1:10">
      <c r="A926" s="247">
        <v>925</v>
      </c>
      <c r="B926" s="10" t="s">
        <v>108</v>
      </c>
      <c r="C926" s="10">
        <v>10</v>
      </c>
      <c r="D926" s="10">
        <v>2</v>
      </c>
      <c r="E926" s="10">
        <v>231</v>
      </c>
      <c r="F926" s="10">
        <v>18</v>
      </c>
      <c r="G926" s="10" t="s">
        <v>109</v>
      </c>
      <c r="H926" s="166" t="s">
        <v>110</v>
      </c>
      <c r="I926" s="10" t="s">
        <v>111</v>
      </c>
      <c r="J926" s="10" t="s">
        <v>112</v>
      </c>
    </row>
    <row r="927" spans="1:10">
      <c r="A927" s="247">
        <v>926</v>
      </c>
      <c r="B927" s="10" t="s">
        <v>108</v>
      </c>
      <c r="C927" s="10">
        <v>10</v>
      </c>
      <c r="D927" s="10">
        <v>2</v>
      </c>
      <c r="E927" s="10">
        <v>232</v>
      </c>
      <c r="F927" s="10">
        <v>18</v>
      </c>
      <c r="G927" s="10" t="s">
        <v>109</v>
      </c>
      <c r="H927" s="166" t="s">
        <v>115</v>
      </c>
      <c r="I927" s="10" t="s">
        <v>111</v>
      </c>
      <c r="J927" s="10" t="s">
        <v>112</v>
      </c>
    </row>
    <row r="928" spans="1:10">
      <c r="A928" s="247">
        <v>927</v>
      </c>
      <c r="B928" s="10" t="s">
        <v>108</v>
      </c>
      <c r="C928" s="10">
        <v>10</v>
      </c>
      <c r="D928" s="10">
        <v>2</v>
      </c>
      <c r="E928" s="10">
        <v>233</v>
      </c>
      <c r="F928" s="10">
        <v>18</v>
      </c>
      <c r="G928" s="10" t="s">
        <v>109</v>
      </c>
      <c r="H928" s="166" t="s">
        <v>110</v>
      </c>
      <c r="I928" s="10" t="s">
        <v>111</v>
      </c>
      <c r="J928" s="10" t="s">
        <v>112</v>
      </c>
    </row>
    <row r="929" spans="1:10">
      <c r="A929" s="247">
        <v>928</v>
      </c>
      <c r="B929" s="10" t="s">
        <v>108</v>
      </c>
      <c r="C929" s="10">
        <v>10</v>
      </c>
      <c r="D929" s="10">
        <v>2</v>
      </c>
      <c r="E929" s="10">
        <v>234</v>
      </c>
      <c r="F929" s="10">
        <v>18</v>
      </c>
      <c r="G929" s="10" t="s">
        <v>109</v>
      </c>
      <c r="H929" s="166" t="s">
        <v>115</v>
      </c>
      <c r="I929" s="10" t="s">
        <v>111</v>
      </c>
      <c r="J929" s="10" t="s">
        <v>112</v>
      </c>
    </row>
    <row r="930" spans="1:10">
      <c r="A930" s="247">
        <v>929</v>
      </c>
      <c r="B930" s="10" t="s">
        <v>108</v>
      </c>
      <c r="C930" s="10">
        <v>10</v>
      </c>
      <c r="D930" s="10">
        <v>2</v>
      </c>
      <c r="E930" s="10">
        <v>235</v>
      </c>
      <c r="F930" s="10">
        <v>18</v>
      </c>
      <c r="G930" s="10" t="s">
        <v>109</v>
      </c>
      <c r="H930" s="166" t="s">
        <v>110</v>
      </c>
      <c r="I930" s="10" t="s">
        <v>111</v>
      </c>
      <c r="J930" s="10" t="s">
        <v>112</v>
      </c>
    </row>
    <row r="931" spans="1:10">
      <c r="A931" s="247">
        <v>930</v>
      </c>
      <c r="B931" s="10" t="s">
        <v>108</v>
      </c>
      <c r="C931" s="10">
        <v>10</v>
      </c>
      <c r="D931" s="10">
        <v>2</v>
      </c>
      <c r="E931" s="10">
        <v>236</v>
      </c>
      <c r="F931" s="10">
        <v>18</v>
      </c>
      <c r="G931" s="10" t="s">
        <v>109</v>
      </c>
      <c r="H931" s="166" t="s">
        <v>115</v>
      </c>
      <c r="I931" s="10" t="s">
        <v>111</v>
      </c>
      <c r="J931" s="10" t="s">
        <v>112</v>
      </c>
    </row>
    <row r="932" spans="1:10">
      <c r="A932" s="247">
        <v>931</v>
      </c>
      <c r="B932" s="10" t="s">
        <v>108</v>
      </c>
      <c r="C932" s="10">
        <v>10</v>
      </c>
      <c r="D932" s="10">
        <v>2</v>
      </c>
      <c r="E932" s="10">
        <v>237</v>
      </c>
      <c r="F932" s="10">
        <v>18</v>
      </c>
      <c r="G932" s="10" t="s">
        <v>109</v>
      </c>
      <c r="H932" s="166" t="s">
        <v>110</v>
      </c>
      <c r="I932" s="10" t="s">
        <v>111</v>
      </c>
      <c r="J932" s="10" t="s">
        <v>112</v>
      </c>
    </row>
    <row r="933" spans="1:10">
      <c r="A933" s="247">
        <v>932</v>
      </c>
      <c r="B933" s="10" t="s">
        <v>108</v>
      </c>
      <c r="C933" s="10">
        <v>10</v>
      </c>
      <c r="D933" s="10">
        <v>2</v>
      </c>
      <c r="E933" s="10">
        <v>238</v>
      </c>
      <c r="F933" s="10">
        <v>18</v>
      </c>
      <c r="G933" s="10" t="s">
        <v>109</v>
      </c>
      <c r="H933" s="166" t="s">
        <v>115</v>
      </c>
      <c r="I933" s="10" t="s">
        <v>111</v>
      </c>
      <c r="J933" s="10" t="s">
        <v>112</v>
      </c>
    </row>
    <row r="934" spans="1:10">
      <c r="A934" s="247">
        <v>933</v>
      </c>
      <c r="B934" s="10" t="s">
        <v>108</v>
      </c>
      <c r="C934" s="10">
        <v>10</v>
      </c>
      <c r="D934" s="10">
        <v>2</v>
      </c>
      <c r="E934" s="10">
        <v>239</v>
      </c>
      <c r="F934" s="10">
        <v>18</v>
      </c>
      <c r="G934" s="10" t="s">
        <v>109</v>
      </c>
      <c r="H934" s="166" t="s">
        <v>110</v>
      </c>
      <c r="I934" s="10" t="s">
        <v>111</v>
      </c>
      <c r="J934" s="10" t="s">
        <v>112</v>
      </c>
    </row>
    <row r="935" spans="1:10">
      <c r="A935" s="247">
        <v>934</v>
      </c>
      <c r="B935" s="10" t="s">
        <v>108</v>
      </c>
      <c r="C935" s="10">
        <v>10</v>
      </c>
      <c r="D935" s="10">
        <v>2</v>
      </c>
      <c r="E935" s="10">
        <v>241</v>
      </c>
      <c r="F935" s="10">
        <v>18</v>
      </c>
      <c r="G935" s="10" t="s">
        <v>109</v>
      </c>
      <c r="H935" s="166" t="s">
        <v>110</v>
      </c>
      <c r="I935" s="10" t="s">
        <v>111</v>
      </c>
      <c r="J935" s="10" t="s">
        <v>112</v>
      </c>
    </row>
    <row r="936" spans="1:10">
      <c r="A936" s="247">
        <v>935</v>
      </c>
      <c r="B936" s="10" t="s">
        <v>108</v>
      </c>
      <c r="C936" s="10">
        <v>10</v>
      </c>
      <c r="D936" s="10">
        <v>3</v>
      </c>
      <c r="E936" s="10">
        <v>301</v>
      </c>
      <c r="F936" s="10">
        <v>18</v>
      </c>
      <c r="G936" s="10" t="s">
        <v>109</v>
      </c>
      <c r="H936" s="166" t="s">
        <v>113</v>
      </c>
      <c r="I936" s="10" t="s">
        <v>111</v>
      </c>
      <c r="J936" s="10" t="s">
        <v>112</v>
      </c>
    </row>
    <row r="937" spans="1:10">
      <c r="A937" s="247">
        <v>936</v>
      </c>
      <c r="B937" s="10" t="s">
        <v>108</v>
      </c>
      <c r="C937" s="10">
        <v>10</v>
      </c>
      <c r="D937" s="10">
        <v>3</v>
      </c>
      <c r="E937" s="10">
        <v>302</v>
      </c>
      <c r="F937" s="10">
        <v>18</v>
      </c>
      <c r="G937" s="10" t="s">
        <v>109</v>
      </c>
      <c r="H937" s="166" t="s">
        <v>113</v>
      </c>
      <c r="I937" s="10" t="s">
        <v>111</v>
      </c>
      <c r="J937" s="10" t="s">
        <v>112</v>
      </c>
    </row>
    <row r="938" spans="1:10">
      <c r="A938" s="247">
        <v>937</v>
      </c>
      <c r="B938" s="10" t="s">
        <v>108</v>
      </c>
      <c r="C938" s="10">
        <v>10</v>
      </c>
      <c r="D938" s="10">
        <v>3</v>
      </c>
      <c r="E938" s="10">
        <v>303</v>
      </c>
      <c r="F938" s="10">
        <v>18</v>
      </c>
      <c r="G938" s="10" t="s">
        <v>109</v>
      </c>
      <c r="H938" s="166" t="s">
        <v>113</v>
      </c>
      <c r="I938" s="10" t="s">
        <v>111</v>
      </c>
      <c r="J938" s="10" t="s">
        <v>112</v>
      </c>
    </row>
    <row r="939" spans="1:10">
      <c r="A939" s="247">
        <v>938</v>
      </c>
      <c r="B939" s="10" t="s">
        <v>108</v>
      </c>
      <c r="C939" s="10">
        <v>10</v>
      </c>
      <c r="D939" s="10">
        <v>3</v>
      </c>
      <c r="E939" s="10">
        <v>304</v>
      </c>
      <c r="F939" s="10">
        <v>18</v>
      </c>
      <c r="G939" s="10" t="s">
        <v>109</v>
      </c>
      <c r="H939" s="166" t="s">
        <v>113</v>
      </c>
      <c r="I939" s="10" t="s">
        <v>111</v>
      </c>
      <c r="J939" s="10" t="s">
        <v>112</v>
      </c>
    </row>
    <row r="940" spans="1:10">
      <c r="A940" s="247">
        <v>939</v>
      </c>
      <c r="B940" s="10" t="s">
        <v>108</v>
      </c>
      <c r="C940" s="10">
        <v>10</v>
      </c>
      <c r="D940" s="10">
        <v>3</v>
      </c>
      <c r="E940" s="10">
        <v>305</v>
      </c>
      <c r="F940" s="10">
        <v>18</v>
      </c>
      <c r="G940" s="10" t="s">
        <v>109</v>
      </c>
      <c r="H940" s="166" t="s">
        <v>113</v>
      </c>
      <c r="I940" s="10" t="s">
        <v>111</v>
      </c>
      <c r="J940" s="10" t="s">
        <v>112</v>
      </c>
    </row>
    <row r="941" spans="1:10">
      <c r="A941" s="247">
        <v>940</v>
      </c>
      <c r="B941" s="10" t="s">
        <v>108</v>
      </c>
      <c r="C941" s="10">
        <v>10</v>
      </c>
      <c r="D941" s="10">
        <v>3</v>
      </c>
      <c r="E941" s="10">
        <v>306</v>
      </c>
      <c r="F941" s="10">
        <v>18</v>
      </c>
      <c r="G941" s="10" t="s">
        <v>109</v>
      </c>
      <c r="H941" s="166" t="s">
        <v>113</v>
      </c>
      <c r="I941" s="10" t="s">
        <v>111</v>
      </c>
      <c r="J941" s="10" t="s">
        <v>112</v>
      </c>
    </row>
    <row r="942" spans="1:10">
      <c r="A942" s="247">
        <v>941</v>
      </c>
      <c r="B942" s="10" t="s">
        <v>108</v>
      </c>
      <c r="C942" s="10">
        <v>10</v>
      </c>
      <c r="D942" s="10">
        <v>3</v>
      </c>
      <c r="E942" s="10">
        <v>307</v>
      </c>
      <c r="F942" s="10">
        <v>18</v>
      </c>
      <c r="G942" s="10" t="s">
        <v>109</v>
      </c>
      <c r="H942" s="166" t="s">
        <v>110</v>
      </c>
      <c r="I942" s="10" t="s">
        <v>111</v>
      </c>
      <c r="J942" s="10" t="s">
        <v>112</v>
      </c>
    </row>
    <row r="943" spans="1:10">
      <c r="A943" s="247">
        <v>942</v>
      </c>
      <c r="B943" s="10" t="s">
        <v>108</v>
      </c>
      <c r="C943" s="10">
        <v>10</v>
      </c>
      <c r="D943" s="10">
        <v>3</v>
      </c>
      <c r="E943" s="10">
        <v>308</v>
      </c>
      <c r="F943" s="10">
        <v>18</v>
      </c>
      <c r="G943" s="10" t="s">
        <v>109</v>
      </c>
      <c r="H943" s="166" t="s">
        <v>115</v>
      </c>
      <c r="I943" s="10" t="s">
        <v>111</v>
      </c>
      <c r="J943" s="10" t="s">
        <v>112</v>
      </c>
    </row>
    <row r="944" spans="1:10">
      <c r="A944" s="247">
        <v>943</v>
      </c>
      <c r="B944" s="10" t="s">
        <v>108</v>
      </c>
      <c r="C944" s="10">
        <v>10</v>
      </c>
      <c r="D944" s="10">
        <v>3</v>
      </c>
      <c r="E944" s="10">
        <v>309</v>
      </c>
      <c r="F944" s="10">
        <v>18</v>
      </c>
      <c r="G944" s="10" t="s">
        <v>109</v>
      </c>
      <c r="H944" s="166" t="s">
        <v>110</v>
      </c>
      <c r="I944" s="10" t="s">
        <v>111</v>
      </c>
      <c r="J944" s="10" t="s">
        <v>112</v>
      </c>
    </row>
    <row r="945" spans="1:10">
      <c r="A945" s="247">
        <v>944</v>
      </c>
      <c r="B945" s="10" t="s">
        <v>108</v>
      </c>
      <c r="C945" s="10">
        <v>10</v>
      </c>
      <c r="D945" s="10">
        <v>3</v>
      </c>
      <c r="E945" s="10">
        <v>310</v>
      </c>
      <c r="F945" s="10">
        <v>18</v>
      </c>
      <c r="G945" s="10" t="s">
        <v>109</v>
      </c>
      <c r="H945" s="166" t="s">
        <v>115</v>
      </c>
      <c r="I945" s="10" t="s">
        <v>111</v>
      </c>
      <c r="J945" s="10" t="s">
        <v>112</v>
      </c>
    </row>
    <row r="946" spans="1:10">
      <c r="A946" s="247">
        <v>945</v>
      </c>
      <c r="B946" s="10" t="s">
        <v>108</v>
      </c>
      <c r="C946" s="10">
        <v>10</v>
      </c>
      <c r="D946" s="10">
        <v>3</v>
      </c>
      <c r="E946" s="10">
        <v>311</v>
      </c>
      <c r="F946" s="10">
        <v>18</v>
      </c>
      <c r="G946" s="10" t="s">
        <v>109</v>
      </c>
      <c r="H946" s="166" t="s">
        <v>110</v>
      </c>
      <c r="I946" s="10" t="s">
        <v>111</v>
      </c>
      <c r="J946" s="10" t="s">
        <v>112</v>
      </c>
    </row>
    <row r="947" spans="1:10">
      <c r="A947" s="247">
        <v>946</v>
      </c>
      <c r="B947" s="10" t="s">
        <v>108</v>
      </c>
      <c r="C947" s="10">
        <v>10</v>
      </c>
      <c r="D947" s="10">
        <v>3</v>
      </c>
      <c r="E947" s="10">
        <v>312</v>
      </c>
      <c r="F947" s="10">
        <v>18</v>
      </c>
      <c r="G947" s="10" t="s">
        <v>109</v>
      </c>
      <c r="H947" s="166" t="s">
        <v>115</v>
      </c>
      <c r="I947" s="10" t="s">
        <v>111</v>
      </c>
      <c r="J947" s="10" t="s">
        <v>112</v>
      </c>
    </row>
    <row r="948" spans="1:10">
      <c r="A948" s="247">
        <v>947</v>
      </c>
      <c r="B948" s="10" t="s">
        <v>108</v>
      </c>
      <c r="C948" s="10">
        <v>10</v>
      </c>
      <c r="D948" s="10">
        <v>3</v>
      </c>
      <c r="E948" s="10">
        <v>313</v>
      </c>
      <c r="F948" s="10">
        <v>18</v>
      </c>
      <c r="G948" s="10" t="s">
        <v>109</v>
      </c>
      <c r="H948" s="166" t="s">
        <v>110</v>
      </c>
      <c r="I948" s="10" t="s">
        <v>111</v>
      </c>
      <c r="J948" s="10" t="s">
        <v>112</v>
      </c>
    </row>
    <row r="949" spans="1:10">
      <c r="A949" s="247">
        <v>948</v>
      </c>
      <c r="B949" s="10" t="s">
        <v>108</v>
      </c>
      <c r="C949" s="10">
        <v>10</v>
      </c>
      <c r="D949" s="10">
        <v>3</v>
      </c>
      <c r="E949" s="10">
        <v>314</v>
      </c>
      <c r="F949" s="10">
        <v>18</v>
      </c>
      <c r="G949" s="10" t="s">
        <v>109</v>
      </c>
      <c r="H949" s="166" t="s">
        <v>115</v>
      </c>
      <c r="I949" s="10" t="s">
        <v>111</v>
      </c>
      <c r="J949" s="10" t="s">
        <v>112</v>
      </c>
    </row>
    <row r="950" spans="1:10">
      <c r="A950" s="247">
        <v>949</v>
      </c>
      <c r="B950" s="10" t="s">
        <v>108</v>
      </c>
      <c r="C950" s="10">
        <v>10</v>
      </c>
      <c r="D950" s="10">
        <v>3</v>
      </c>
      <c r="E950" s="10">
        <v>315</v>
      </c>
      <c r="F950" s="10">
        <v>18</v>
      </c>
      <c r="G950" s="10" t="s">
        <v>109</v>
      </c>
      <c r="H950" s="166" t="s">
        <v>110</v>
      </c>
      <c r="I950" s="10" t="s">
        <v>111</v>
      </c>
      <c r="J950" s="10" t="s">
        <v>112</v>
      </c>
    </row>
    <row r="951" spans="1:10">
      <c r="A951" s="247">
        <v>950</v>
      </c>
      <c r="B951" s="10" t="s">
        <v>108</v>
      </c>
      <c r="C951" s="10">
        <v>10</v>
      </c>
      <c r="D951" s="10">
        <v>3</v>
      </c>
      <c r="E951" s="10">
        <v>316</v>
      </c>
      <c r="F951" s="10">
        <v>18</v>
      </c>
      <c r="G951" s="10" t="s">
        <v>109</v>
      </c>
      <c r="H951" s="166" t="s">
        <v>115</v>
      </c>
      <c r="I951" s="10" t="s">
        <v>111</v>
      </c>
      <c r="J951" s="10" t="s">
        <v>112</v>
      </c>
    </row>
    <row r="952" spans="1:10">
      <c r="A952" s="247">
        <v>951</v>
      </c>
      <c r="B952" s="10" t="s">
        <v>108</v>
      </c>
      <c r="C952" s="10">
        <v>10</v>
      </c>
      <c r="D952" s="10">
        <v>3</v>
      </c>
      <c r="E952" s="10">
        <v>317</v>
      </c>
      <c r="F952" s="10">
        <v>18</v>
      </c>
      <c r="G952" s="10" t="s">
        <v>109</v>
      </c>
      <c r="H952" s="166" t="s">
        <v>110</v>
      </c>
      <c r="I952" s="10" t="s">
        <v>111</v>
      </c>
      <c r="J952" s="10" t="s">
        <v>112</v>
      </c>
    </row>
    <row r="953" spans="1:10">
      <c r="A953" s="247">
        <v>952</v>
      </c>
      <c r="B953" s="10" t="s">
        <v>108</v>
      </c>
      <c r="C953" s="10">
        <v>10</v>
      </c>
      <c r="D953" s="10">
        <v>3</v>
      </c>
      <c r="E953" s="10">
        <v>318</v>
      </c>
      <c r="F953" s="10">
        <v>18</v>
      </c>
      <c r="G953" s="10" t="s">
        <v>109</v>
      </c>
      <c r="H953" s="166" t="s">
        <v>115</v>
      </c>
      <c r="I953" s="10" t="s">
        <v>111</v>
      </c>
      <c r="J953" s="10" t="s">
        <v>112</v>
      </c>
    </row>
    <row r="954" spans="1:10">
      <c r="A954" s="247">
        <v>953</v>
      </c>
      <c r="B954" s="10" t="s">
        <v>108</v>
      </c>
      <c r="C954" s="10">
        <v>10</v>
      </c>
      <c r="D954" s="10">
        <v>3</v>
      </c>
      <c r="E954" s="10">
        <v>319</v>
      </c>
      <c r="F954" s="10">
        <v>18</v>
      </c>
      <c r="G954" s="10" t="s">
        <v>109</v>
      </c>
      <c r="H954" s="166" t="s">
        <v>110</v>
      </c>
      <c r="I954" s="10" t="s">
        <v>111</v>
      </c>
      <c r="J954" s="10" t="s">
        <v>112</v>
      </c>
    </row>
    <row r="955" spans="1:10">
      <c r="A955" s="247">
        <v>954</v>
      </c>
      <c r="B955" s="10" t="s">
        <v>108</v>
      </c>
      <c r="C955" s="10">
        <v>10</v>
      </c>
      <c r="D955" s="10">
        <v>3</v>
      </c>
      <c r="E955" s="10">
        <v>320</v>
      </c>
      <c r="F955" s="10">
        <v>18</v>
      </c>
      <c r="G955" s="10" t="s">
        <v>109</v>
      </c>
      <c r="H955" s="166" t="s">
        <v>115</v>
      </c>
      <c r="I955" s="10" t="s">
        <v>111</v>
      </c>
      <c r="J955" s="10" t="s">
        <v>112</v>
      </c>
    </row>
    <row r="956" spans="1:10">
      <c r="A956" s="247">
        <v>955</v>
      </c>
      <c r="B956" s="10" t="s">
        <v>108</v>
      </c>
      <c r="C956" s="10">
        <v>10</v>
      </c>
      <c r="D956" s="10">
        <v>3</v>
      </c>
      <c r="E956" s="10">
        <v>321</v>
      </c>
      <c r="F956" s="10">
        <v>18</v>
      </c>
      <c r="G956" s="10" t="s">
        <v>109</v>
      </c>
      <c r="H956" s="166" t="s">
        <v>110</v>
      </c>
      <c r="I956" s="10" t="s">
        <v>111</v>
      </c>
      <c r="J956" s="10" t="s">
        <v>112</v>
      </c>
    </row>
    <row r="957" spans="1:10">
      <c r="A957" s="247">
        <v>956</v>
      </c>
      <c r="B957" s="10" t="s">
        <v>108</v>
      </c>
      <c r="C957" s="10">
        <v>10</v>
      </c>
      <c r="D957" s="10">
        <v>3</v>
      </c>
      <c r="E957" s="10">
        <v>322</v>
      </c>
      <c r="F957" s="10">
        <v>18</v>
      </c>
      <c r="G957" s="10" t="s">
        <v>109</v>
      </c>
      <c r="H957" s="166" t="s">
        <v>115</v>
      </c>
      <c r="I957" s="10" t="s">
        <v>111</v>
      </c>
      <c r="J957" s="10" t="s">
        <v>112</v>
      </c>
    </row>
    <row r="958" spans="1:10">
      <c r="A958" s="247">
        <v>957</v>
      </c>
      <c r="B958" s="10" t="s">
        <v>108</v>
      </c>
      <c r="C958" s="10">
        <v>10</v>
      </c>
      <c r="D958" s="10">
        <v>3</v>
      </c>
      <c r="E958" s="10">
        <v>323</v>
      </c>
      <c r="F958" s="10">
        <v>18</v>
      </c>
      <c r="G958" s="10" t="s">
        <v>109</v>
      </c>
      <c r="H958" s="166" t="s">
        <v>110</v>
      </c>
      <c r="I958" s="10" t="s">
        <v>111</v>
      </c>
      <c r="J958" s="10" t="s">
        <v>112</v>
      </c>
    </row>
    <row r="959" spans="1:10">
      <c r="A959" s="247">
        <v>958</v>
      </c>
      <c r="B959" s="10" t="s">
        <v>108</v>
      </c>
      <c r="C959" s="10">
        <v>10</v>
      </c>
      <c r="D959" s="10">
        <v>3</v>
      </c>
      <c r="E959" s="10">
        <v>324</v>
      </c>
      <c r="F959" s="10">
        <v>18</v>
      </c>
      <c r="G959" s="10" t="s">
        <v>109</v>
      </c>
      <c r="H959" s="166" t="s">
        <v>115</v>
      </c>
      <c r="I959" s="10" t="s">
        <v>111</v>
      </c>
      <c r="J959" s="10" t="s">
        <v>112</v>
      </c>
    </row>
    <row r="960" spans="1:10">
      <c r="A960" s="247">
        <v>959</v>
      </c>
      <c r="B960" s="10" t="s">
        <v>108</v>
      </c>
      <c r="C960" s="10">
        <v>10</v>
      </c>
      <c r="D960" s="10">
        <v>3</v>
      </c>
      <c r="E960" s="10">
        <v>325</v>
      </c>
      <c r="F960" s="10">
        <v>18</v>
      </c>
      <c r="G960" s="10" t="s">
        <v>109</v>
      </c>
      <c r="H960" s="166" t="s">
        <v>110</v>
      </c>
      <c r="I960" s="10" t="s">
        <v>111</v>
      </c>
      <c r="J960" s="10" t="s">
        <v>112</v>
      </c>
    </row>
    <row r="961" spans="1:10">
      <c r="A961" s="247">
        <v>960</v>
      </c>
      <c r="B961" s="10" t="s">
        <v>108</v>
      </c>
      <c r="C961" s="10">
        <v>10</v>
      </c>
      <c r="D961" s="10">
        <v>3</v>
      </c>
      <c r="E961" s="10">
        <v>326</v>
      </c>
      <c r="F961" s="10">
        <v>18</v>
      </c>
      <c r="G961" s="10" t="s">
        <v>109</v>
      </c>
      <c r="H961" s="166" t="s">
        <v>115</v>
      </c>
      <c r="I961" s="10" t="s">
        <v>111</v>
      </c>
      <c r="J961" s="10" t="s">
        <v>112</v>
      </c>
    </row>
    <row r="962" spans="1:10">
      <c r="A962" s="247">
        <v>961</v>
      </c>
      <c r="B962" s="10" t="s">
        <v>108</v>
      </c>
      <c r="C962" s="10">
        <v>10</v>
      </c>
      <c r="D962" s="10">
        <v>3</v>
      </c>
      <c r="E962" s="10">
        <v>327</v>
      </c>
      <c r="F962" s="10">
        <v>18</v>
      </c>
      <c r="G962" s="10" t="s">
        <v>109</v>
      </c>
      <c r="H962" s="166" t="s">
        <v>110</v>
      </c>
      <c r="I962" s="10" t="s">
        <v>111</v>
      </c>
      <c r="J962" s="10" t="s">
        <v>112</v>
      </c>
    </row>
    <row r="963" spans="1:10">
      <c r="A963" s="247">
        <v>962</v>
      </c>
      <c r="B963" s="10" t="s">
        <v>108</v>
      </c>
      <c r="C963" s="10">
        <v>10</v>
      </c>
      <c r="D963" s="10">
        <v>3</v>
      </c>
      <c r="E963" s="10">
        <v>328</v>
      </c>
      <c r="F963" s="10">
        <v>18</v>
      </c>
      <c r="G963" s="10" t="s">
        <v>109</v>
      </c>
      <c r="H963" s="166" t="s">
        <v>115</v>
      </c>
      <c r="I963" s="10" t="s">
        <v>111</v>
      </c>
      <c r="J963" s="10" t="s">
        <v>112</v>
      </c>
    </row>
    <row r="964" spans="1:10">
      <c r="A964" s="247">
        <v>963</v>
      </c>
      <c r="B964" s="10" t="s">
        <v>108</v>
      </c>
      <c r="C964" s="10">
        <v>10</v>
      </c>
      <c r="D964" s="10">
        <v>3</v>
      </c>
      <c r="E964" s="10">
        <v>329</v>
      </c>
      <c r="F964" s="10">
        <v>18</v>
      </c>
      <c r="G964" s="10" t="s">
        <v>109</v>
      </c>
      <c r="H964" s="166" t="s">
        <v>110</v>
      </c>
      <c r="I964" s="10" t="s">
        <v>111</v>
      </c>
      <c r="J964" s="10" t="s">
        <v>112</v>
      </c>
    </row>
    <row r="965" spans="1:10">
      <c r="A965" s="247">
        <v>964</v>
      </c>
      <c r="B965" s="10" t="s">
        <v>108</v>
      </c>
      <c r="C965" s="10">
        <v>10</v>
      </c>
      <c r="D965" s="10">
        <v>3</v>
      </c>
      <c r="E965" s="10">
        <v>330</v>
      </c>
      <c r="F965" s="10">
        <v>18</v>
      </c>
      <c r="G965" s="10" t="s">
        <v>109</v>
      </c>
      <c r="H965" s="166" t="s">
        <v>115</v>
      </c>
      <c r="I965" s="10" t="s">
        <v>111</v>
      </c>
      <c r="J965" s="10" t="s">
        <v>112</v>
      </c>
    </row>
    <row r="966" spans="1:10">
      <c r="A966" s="247">
        <v>965</v>
      </c>
      <c r="B966" s="10" t="s">
        <v>108</v>
      </c>
      <c r="C966" s="10">
        <v>10</v>
      </c>
      <c r="D966" s="10">
        <v>3</v>
      </c>
      <c r="E966" s="10">
        <v>331</v>
      </c>
      <c r="F966" s="10">
        <v>18</v>
      </c>
      <c r="G966" s="10" t="s">
        <v>109</v>
      </c>
      <c r="H966" s="166" t="s">
        <v>110</v>
      </c>
      <c r="I966" s="10" t="s">
        <v>111</v>
      </c>
      <c r="J966" s="10" t="s">
        <v>112</v>
      </c>
    </row>
    <row r="967" spans="1:10">
      <c r="A967" s="247">
        <v>966</v>
      </c>
      <c r="B967" s="10" t="s">
        <v>108</v>
      </c>
      <c r="C967" s="10">
        <v>10</v>
      </c>
      <c r="D967" s="10">
        <v>3</v>
      </c>
      <c r="E967" s="10">
        <v>332</v>
      </c>
      <c r="F967" s="10">
        <v>18</v>
      </c>
      <c r="G967" s="10" t="s">
        <v>109</v>
      </c>
      <c r="H967" s="166" t="s">
        <v>115</v>
      </c>
      <c r="I967" s="10" t="s">
        <v>111</v>
      </c>
      <c r="J967" s="10" t="s">
        <v>112</v>
      </c>
    </row>
    <row r="968" spans="1:10">
      <c r="A968" s="247">
        <v>967</v>
      </c>
      <c r="B968" s="10" t="s">
        <v>108</v>
      </c>
      <c r="C968" s="10">
        <v>10</v>
      </c>
      <c r="D968" s="10">
        <v>3</v>
      </c>
      <c r="E968" s="10">
        <v>333</v>
      </c>
      <c r="F968" s="10">
        <v>18</v>
      </c>
      <c r="G968" s="10" t="s">
        <v>109</v>
      </c>
      <c r="H968" s="166" t="s">
        <v>110</v>
      </c>
      <c r="I968" s="10" t="s">
        <v>111</v>
      </c>
      <c r="J968" s="10" t="s">
        <v>112</v>
      </c>
    </row>
    <row r="969" spans="1:10">
      <c r="A969" s="247">
        <v>968</v>
      </c>
      <c r="B969" s="10" t="s">
        <v>108</v>
      </c>
      <c r="C969" s="10">
        <v>10</v>
      </c>
      <c r="D969" s="10">
        <v>3</v>
      </c>
      <c r="E969" s="10">
        <v>334</v>
      </c>
      <c r="F969" s="10">
        <v>18</v>
      </c>
      <c r="G969" s="10" t="s">
        <v>109</v>
      </c>
      <c r="H969" s="166" t="s">
        <v>115</v>
      </c>
      <c r="I969" s="10" t="s">
        <v>111</v>
      </c>
      <c r="J969" s="10" t="s">
        <v>112</v>
      </c>
    </row>
    <row r="970" spans="1:10">
      <c r="A970" s="247">
        <v>969</v>
      </c>
      <c r="B970" s="10" t="s">
        <v>108</v>
      </c>
      <c r="C970" s="10">
        <v>10</v>
      </c>
      <c r="D970" s="10">
        <v>3</v>
      </c>
      <c r="E970" s="10">
        <v>335</v>
      </c>
      <c r="F970" s="10">
        <v>18</v>
      </c>
      <c r="G970" s="10" t="s">
        <v>109</v>
      </c>
      <c r="H970" s="166" t="s">
        <v>110</v>
      </c>
      <c r="I970" s="10" t="s">
        <v>111</v>
      </c>
      <c r="J970" s="10" t="s">
        <v>112</v>
      </c>
    </row>
    <row r="971" spans="1:10">
      <c r="A971" s="247">
        <v>970</v>
      </c>
      <c r="B971" s="10" t="s">
        <v>108</v>
      </c>
      <c r="C971" s="10">
        <v>10</v>
      </c>
      <c r="D971" s="10">
        <v>3</v>
      </c>
      <c r="E971" s="10">
        <v>336</v>
      </c>
      <c r="F971" s="10">
        <v>18</v>
      </c>
      <c r="G971" s="10" t="s">
        <v>109</v>
      </c>
      <c r="H971" s="166" t="s">
        <v>115</v>
      </c>
      <c r="I971" s="10" t="s">
        <v>111</v>
      </c>
      <c r="J971" s="10" t="s">
        <v>112</v>
      </c>
    </row>
    <row r="972" spans="1:10">
      <c r="A972" s="247">
        <v>971</v>
      </c>
      <c r="B972" s="10" t="s">
        <v>108</v>
      </c>
      <c r="C972" s="10">
        <v>10</v>
      </c>
      <c r="D972" s="10">
        <v>3</v>
      </c>
      <c r="E972" s="10">
        <v>337</v>
      </c>
      <c r="F972" s="10">
        <v>18</v>
      </c>
      <c r="G972" s="10" t="s">
        <v>109</v>
      </c>
      <c r="H972" s="166" t="s">
        <v>110</v>
      </c>
      <c r="I972" s="10" t="s">
        <v>111</v>
      </c>
      <c r="J972" s="10" t="s">
        <v>112</v>
      </c>
    </row>
    <row r="973" spans="1:10">
      <c r="A973" s="247">
        <v>972</v>
      </c>
      <c r="B973" s="10" t="s">
        <v>108</v>
      </c>
      <c r="C973" s="10">
        <v>10</v>
      </c>
      <c r="D973" s="10">
        <v>3</v>
      </c>
      <c r="E973" s="10">
        <v>338</v>
      </c>
      <c r="F973" s="10">
        <v>18</v>
      </c>
      <c r="G973" s="10" t="s">
        <v>109</v>
      </c>
      <c r="H973" s="166" t="s">
        <v>115</v>
      </c>
      <c r="I973" s="10" t="s">
        <v>111</v>
      </c>
      <c r="J973" s="10" t="s">
        <v>112</v>
      </c>
    </row>
    <row r="974" spans="1:10">
      <c r="A974" s="247">
        <v>973</v>
      </c>
      <c r="B974" s="10" t="s">
        <v>108</v>
      </c>
      <c r="C974" s="10">
        <v>10</v>
      </c>
      <c r="D974" s="10">
        <v>3</v>
      </c>
      <c r="E974" s="10">
        <v>339</v>
      </c>
      <c r="F974" s="10">
        <v>18</v>
      </c>
      <c r="G974" s="10" t="s">
        <v>109</v>
      </c>
      <c r="H974" s="166" t="s">
        <v>110</v>
      </c>
      <c r="I974" s="10" t="s">
        <v>111</v>
      </c>
      <c r="J974" s="10" t="s">
        <v>112</v>
      </c>
    </row>
    <row r="975" spans="1:10">
      <c r="A975" s="247">
        <v>974</v>
      </c>
      <c r="B975" s="10" t="s">
        <v>108</v>
      </c>
      <c r="C975" s="10">
        <v>10</v>
      </c>
      <c r="D975" s="10">
        <v>3</v>
      </c>
      <c r="E975" s="10">
        <v>341</v>
      </c>
      <c r="F975" s="10">
        <v>18</v>
      </c>
      <c r="G975" s="10" t="s">
        <v>109</v>
      </c>
      <c r="H975" s="166" t="s">
        <v>110</v>
      </c>
      <c r="I975" s="10" t="s">
        <v>111</v>
      </c>
      <c r="J975" s="10" t="s">
        <v>112</v>
      </c>
    </row>
    <row r="976" spans="1:10">
      <c r="A976" s="247">
        <v>975</v>
      </c>
      <c r="B976" s="10" t="s">
        <v>108</v>
      </c>
      <c r="C976" s="10">
        <v>11</v>
      </c>
      <c r="D976" s="10">
        <v>1</v>
      </c>
      <c r="E976" s="10">
        <v>101</v>
      </c>
      <c r="F976" s="10">
        <v>18</v>
      </c>
      <c r="G976" s="10" t="s">
        <v>109</v>
      </c>
      <c r="H976" s="250" t="s">
        <v>115</v>
      </c>
      <c r="I976" s="10" t="s">
        <v>111</v>
      </c>
      <c r="J976" s="10" t="s">
        <v>112</v>
      </c>
    </row>
    <row r="977" spans="1:10">
      <c r="A977" s="247">
        <v>976</v>
      </c>
      <c r="B977" s="10" t="s">
        <v>108</v>
      </c>
      <c r="C977" s="10">
        <v>11</v>
      </c>
      <c r="D977" s="10">
        <v>1</v>
      </c>
      <c r="E977" s="10">
        <v>102</v>
      </c>
      <c r="F977" s="10">
        <v>18</v>
      </c>
      <c r="G977" s="10" t="s">
        <v>109</v>
      </c>
      <c r="H977" s="250" t="s">
        <v>110</v>
      </c>
      <c r="I977" s="10" t="s">
        <v>111</v>
      </c>
      <c r="J977" s="10" t="s">
        <v>112</v>
      </c>
    </row>
    <row r="978" spans="1:10">
      <c r="A978" s="247">
        <v>977</v>
      </c>
      <c r="B978" s="10" t="s">
        <v>108</v>
      </c>
      <c r="C978" s="10">
        <v>11</v>
      </c>
      <c r="D978" s="10">
        <v>1</v>
      </c>
      <c r="E978" s="10">
        <v>103</v>
      </c>
      <c r="F978" s="10">
        <v>18</v>
      </c>
      <c r="G978" s="10" t="s">
        <v>109</v>
      </c>
      <c r="H978" s="250" t="s">
        <v>115</v>
      </c>
      <c r="I978" s="10" t="s">
        <v>111</v>
      </c>
      <c r="J978" s="10" t="s">
        <v>112</v>
      </c>
    </row>
    <row r="979" spans="1:10">
      <c r="A979" s="247">
        <v>978</v>
      </c>
      <c r="B979" s="10" t="s">
        <v>108</v>
      </c>
      <c r="C979" s="10">
        <v>11</v>
      </c>
      <c r="D979" s="10">
        <v>1</v>
      </c>
      <c r="E979" s="10">
        <v>104</v>
      </c>
      <c r="F979" s="10">
        <v>18</v>
      </c>
      <c r="G979" s="10" t="s">
        <v>109</v>
      </c>
      <c r="H979" s="250" t="s">
        <v>110</v>
      </c>
      <c r="I979" s="10" t="s">
        <v>111</v>
      </c>
      <c r="J979" s="10" t="s">
        <v>112</v>
      </c>
    </row>
    <row r="980" spans="1:10">
      <c r="A980" s="247">
        <v>979</v>
      </c>
      <c r="B980" s="10" t="s">
        <v>108</v>
      </c>
      <c r="C980" s="10">
        <v>11</v>
      </c>
      <c r="D980" s="10">
        <v>1</v>
      </c>
      <c r="E980" s="10">
        <v>105</v>
      </c>
      <c r="F980" s="10">
        <v>18</v>
      </c>
      <c r="G980" s="10" t="s">
        <v>109</v>
      </c>
      <c r="H980" s="250" t="s">
        <v>115</v>
      </c>
      <c r="I980" s="10" t="s">
        <v>111</v>
      </c>
      <c r="J980" s="10" t="s">
        <v>112</v>
      </c>
    </row>
    <row r="981" spans="1:10">
      <c r="A981" s="247">
        <v>980</v>
      </c>
      <c r="B981" s="10" t="s">
        <v>108</v>
      </c>
      <c r="C981" s="10">
        <v>11</v>
      </c>
      <c r="D981" s="10">
        <v>1</v>
      </c>
      <c r="E981" s="10">
        <v>106</v>
      </c>
      <c r="F981" s="10">
        <v>18</v>
      </c>
      <c r="G981" s="10" t="s">
        <v>109</v>
      </c>
      <c r="H981" s="250" t="s">
        <v>110</v>
      </c>
      <c r="I981" s="10" t="s">
        <v>111</v>
      </c>
      <c r="J981" s="10" t="s">
        <v>112</v>
      </c>
    </row>
    <row r="982" spans="1:10">
      <c r="A982" s="247">
        <v>981</v>
      </c>
      <c r="B982" s="10" t="s">
        <v>108</v>
      </c>
      <c r="C982" s="10">
        <v>11</v>
      </c>
      <c r="D982" s="10">
        <v>1</v>
      </c>
      <c r="E982" s="10">
        <v>107</v>
      </c>
      <c r="F982" s="10">
        <v>18</v>
      </c>
      <c r="G982" s="10" t="s">
        <v>109</v>
      </c>
      <c r="H982" s="250" t="s">
        <v>115</v>
      </c>
      <c r="I982" s="10" t="s">
        <v>111</v>
      </c>
      <c r="J982" s="10" t="s">
        <v>112</v>
      </c>
    </row>
    <row r="983" spans="1:10">
      <c r="A983" s="247">
        <v>982</v>
      </c>
      <c r="B983" s="10" t="s">
        <v>108</v>
      </c>
      <c r="C983" s="10">
        <v>11</v>
      </c>
      <c r="D983" s="10">
        <v>1</v>
      </c>
      <c r="E983" s="10">
        <v>108</v>
      </c>
      <c r="F983" s="10">
        <v>18</v>
      </c>
      <c r="G983" s="10" t="s">
        <v>109</v>
      </c>
      <c r="H983" s="250" t="s">
        <v>110</v>
      </c>
      <c r="I983" s="10" t="s">
        <v>111</v>
      </c>
      <c r="J983" s="10" t="s">
        <v>112</v>
      </c>
    </row>
    <row r="984" spans="1:10">
      <c r="A984" s="247">
        <v>983</v>
      </c>
      <c r="B984" s="10" t="s">
        <v>108</v>
      </c>
      <c r="C984" s="10">
        <v>11</v>
      </c>
      <c r="D984" s="10">
        <v>1</v>
      </c>
      <c r="E984" s="10">
        <v>109</v>
      </c>
      <c r="F984" s="10">
        <v>18</v>
      </c>
      <c r="G984" s="10" t="s">
        <v>109</v>
      </c>
      <c r="H984" s="250" t="s">
        <v>115</v>
      </c>
      <c r="I984" s="10" t="s">
        <v>111</v>
      </c>
      <c r="J984" s="10" t="s">
        <v>112</v>
      </c>
    </row>
    <row r="985" spans="1:10">
      <c r="A985" s="247">
        <v>984</v>
      </c>
      <c r="B985" s="10" t="s">
        <v>108</v>
      </c>
      <c r="C985" s="10">
        <v>11</v>
      </c>
      <c r="D985" s="10">
        <v>1</v>
      </c>
      <c r="E985" s="10">
        <v>110</v>
      </c>
      <c r="F985" s="10">
        <v>18</v>
      </c>
      <c r="G985" s="10" t="s">
        <v>109</v>
      </c>
      <c r="H985" s="250" t="s">
        <v>110</v>
      </c>
      <c r="I985" s="10" t="s">
        <v>111</v>
      </c>
      <c r="J985" s="10" t="s">
        <v>112</v>
      </c>
    </row>
    <row r="986" spans="1:10">
      <c r="A986" s="247">
        <v>985</v>
      </c>
      <c r="B986" s="10" t="s">
        <v>108</v>
      </c>
      <c r="C986" s="10">
        <v>11</v>
      </c>
      <c r="D986" s="10">
        <v>1</v>
      </c>
      <c r="E986" s="10">
        <v>111</v>
      </c>
      <c r="F986" s="10">
        <v>18</v>
      </c>
      <c r="G986" s="10" t="s">
        <v>109</v>
      </c>
      <c r="H986" s="250" t="s">
        <v>115</v>
      </c>
      <c r="I986" s="10" t="s">
        <v>111</v>
      </c>
      <c r="J986" s="10" t="s">
        <v>112</v>
      </c>
    </row>
    <row r="987" spans="1:10">
      <c r="A987" s="247">
        <v>986</v>
      </c>
      <c r="B987" s="10" t="s">
        <v>108</v>
      </c>
      <c r="C987" s="10">
        <v>11</v>
      </c>
      <c r="D987" s="10">
        <v>1</v>
      </c>
      <c r="E987" s="10">
        <v>112</v>
      </c>
      <c r="F987" s="10">
        <v>18</v>
      </c>
      <c r="G987" s="10" t="s">
        <v>109</v>
      </c>
      <c r="H987" s="250" t="s">
        <v>110</v>
      </c>
      <c r="I987" s="10" t="s">
        <v>111</v>
      </c>
      <c r="J987" s="10" t="s">
        <v>112</v>
      </c>
    </row>
    <row r="988" spans="1:10">
      <c r="A988" s="247">
        <v>987</v>
      </c>
      <c r="B988" s="10" t="s">
        <v>108</v>
      </c>
      <c r="C988" s="10">
        <v>11</v>
      </c>
      <c r="D988" s="10">
        <v>1</v>
      </c>
      <c r="E988" s="10">
        <v>113</v>
      </c>
      <c r="F988" s="10">
        <v>18</v>
      </c>
      <c r="G988" s="10" t="s">
        <v>109</v>
      </c>
      <c r="H988" s="250" t="s">
        <v>115</v>
      </c>
      <c r="I988" s="10" t="s">
        <v>111</v>
      </c>
      <c r="J988" s="10" t="s">
        <v>112</v>
      </c>
    </row>
    <row r="989" spans="1:10">
      <c r="A989" s="247">
        <v>988</v>
      </c>
      <c r="B989" s="10" t="s">
        <v>108</v>
      </c>
      <c r="C989" s="10">
        <v>11</v>
      </c>
      <c r="D989" s="10">
        <v>1</v>
      </c>
      <c r="E989" s="10">
        <v>114</v>
      </c>
      <c r="F989" s="10">
        <v>18</v>
      </c>
      <c r="G989" s="10" t="s">
        <v>109</v>
      </c>
      <c r="H989" s="250" t="s">
        <v>110</v>
      </c>
      <c r="I989" s="10" t="s">
        <v>111</v>
      </c>
      <c r="J989" s="10" t="s">
        <v>112</v>
      </c>
    </row>
    <row r="990" spans="1:10">
      <c r="A990" s="247">
        <v>989</v>
      </c>
      <c r="B990" s="10" t="s">
        <v>108</v>
      </c>
      <c r="C990" s="10">
        <v>11</v>
      </c>
      <c r="D990" s="10">
        <v>1</v>
      </c>
      <c r="E990" s="10">
        <v>115</v>
      </c>
      <c r="F990" s="10">
        <v>18</v>
      </c>
      <c r="G990" s="10" t="s">
        <v>109</v>
      </c>
      <c r="H990" s="250" t="s">
        <v>115</v>
      </c>
      <c r="I990" s="10" t="s">
        <v>111</v>
      </c>
      <c r="J990" s="10" t="s">
        <v>112</v>
      </c>
    </row>
    <row r="991" spans="1:10">
      <c r="A991" s="247">
        <v>990</v>
      </c>
      <c r="B991" s="10" t="s">
        <v>108</v>
      </c>
      <c r="C991" s="10">
        <v>11</v>
      </c>
      <c r="D991" s="10">
        <v>1</v>
      </c>
      <c r="E991" s="10">
        <v>116</v>
      </c>
      <c r="F991" s="10">
        <v>18</v>
      </c>
      <c r="G991" s="10" t="s">
        <v>109</v>
      </c>
      <c r="H991" s="250" t="s">
        <v>110</v>
      </c>
      <c r="I991" s="10" t="s">
        <v>111</v>
      </c>
      <c r="J991" s="10" t="s">
        <v>112</v>
      </c>
    </row>
    <row r="992" spans="1:10">
      <c r="A992" s="247">
        <v>991</v>
      </c>
      <c r="B992" s="10" t="s">
        <v>108</v>
      </c>
      <c r="C992" s="10">
        <v>11</v>
      </c>
      <c r="D992" s="10">
        <v>1</v>
      </c>
      <c r="E992" s="10">
        <v>117</v>
      </c>
      <c r="F992" s="10">
        <v>18</v>
      </c>
      <c r="G992" s="10" t="s">
        <v>109</v>
      </c>
      <c r="H992" s="250" t="s">
        <v>115</v>
      </c>
      <c r="I992" s="10" t="s">
        <v>111</v>
      </c>
      <c r="J992" s="10" t="s">
        <v>112</v>
      </c>
    </row>
    <row r="993" spans="1:10">
      <c r="A993" s="247">
        <v>992</v>
      </c>
      <c r="B993" s="10" t="s">
        <v>108</v>
      </c>
      <c r="C993" s="10">
        <v>11</v>
      </c>
      <c r="D993" s="10">
        <v>1</v>
      </c>
      <c r="E993" s="10">
        <v>118</v>
      </c>
      <c r="F993" s="10">
        <v>18</v>
      </c>
      <c r="G993" s="10" t="s">
        <v>109</v>
      </c>
      <c r="H993" s="250" t="s">
        <v>110</v>
      </c>
      <c r="I993" s="10" t="s">
        <v>111</v>
      </c>
      <c r="J993" s="10" t="s">
        <v>112</v>
      </c>
    </row>
    <row r="994" spans="1:10">
      <c r="A994" s="247">
        <v>993</v>
      </c>
      <c r="B994" s="10" t="s">
        <v>108</v>
      </c>
      <c r="C994" s="10">
        <v>11</v>
      </c>
      <c r="D994" s="10">
        <v>1</v>
      </c>
      <c r="E994" s="10">
        <v>119</v>
      </c>
      <c r="F994" s="10">
        <v>18</v>
      </c>
      <c r="G994" s="10" t="s">
        <v>109</v>
      </c>
      <c r="H994" s="250" t="s">
        <v>115</v>
      </c>
      <c r="I994" s="10" t="s">
        <v>111</v>
      </c>
      <c r="J994" s="10" t="s">
        <v>112</v>
      </c>
    </row>
    <row r="995" spans="1:10">
      <c r="A995" s="247">
        <v>994</v>
      </c>
      <c r="B995" s="10" t="s">
        <v>108</v>
      </c>
      <c r="C995" s="10">
        <v>11</v>
      </c>
      <c r="D995" s="10">
        <v>1</v>
      </c>
      <c r="E995" s="10">
        <v>121</v>
      </c>
      <c r="F995" s="10">
        <v>18</v>
      </c>
      <c r="G995" s="10" t="s">
        <v>109</v>
      </c>
      <c r="H995" s="250" t="s">
        <v>115</v>
      </c>
      <c r="I995" s="10" t="s">
        <v>111</v>
      </c>
      <c r="J995" s="10" t="s">
        <v>112</v>
      </c>
    </row>
    <row r="996" spans="1:10">
      <c r="A996" s="247">
        <v>995</v>
      </c>
      <c r="B996" s="10" t="s">
        <v>108</v>
      </c>
      <c r="C996" s="10">
        <v>11</v>
      </c>
      <c r="D996" s="10">
        <v>2</v>
      </c>
      <c r="E996" s="10">
        <v>201</v>
      </c>
      <c r="F996" s="10">
        <v>18</v>
      </c>
      <c r="G996" s="10" t="s">
        <v>109</v>
      </c>
      <c r="H996" s="250" t="s">
        <v>114</v>
      </c>
      <c r="I996" s="10" t="s">
        <v>111</v>
      </c>
      <c r="J996" s="10" t="s">
        <v>112</v>
      </c>
    </row>
    <row r="997" spans="1:10">
      <c r="A997" s="247">
        <v>996</v>
      </c>
      <c r="B997" s="10" t="s">
        <v>108</v>
      </c>
      <c r="C997" s="10">
        <v>11</v>
      </c>
      <c r="D997" s="10">
        <v>2</v>
      </c>
      <c r="E997" s="10">
        <v>202</v>
      </c>
      <c r="F997" s="10">
        <v>18</v>
      </c>
      <c r="G997" s="10" t="s">
        <v>109</v>
      </c>
      <c r="H997" s="250" t="s">
        <v>114</v>
      </c>
      <c r="I997" s="10" t="s">
        <v>111</v>
      </c>
      <c r="J997" s="10" t="s">
        <v>112</v>
      </c>
    </row>
    <row r="998" spans="1:10">
      <c r="A998" s="247">
        <v>997</v>
      </c>
      <c r="B998" s="10" t="s">
        <v>108</v>
      </c>
      <c r="C998" s="10">
        <v>11</v>
      </c>
      <c r="D998" s="10">
        <v>2</v>
      </c>
      <c r="E998" s="10">
        <v>203</v>
      </c>
      <c r="F998" s="10">
        <v>18</v>
      </c>
      <c r="G998" s="10" t="s">
        <v>109</v>
      </c>
      <c r="H998" s="250" t="s">
        <v>114</v>
      </c>
      <c r="I998" s="10" t="s">
        <v>111</v>
      </c>
      <c r="J998" s="10" t="s">
        <v>112</v>
      </c>
    </row>
    <row r="999" spans="1:10">
      <c r="A999" s="247">
        <v>998</v>
      </c>
      <c r="B999" s="10" t="s">
        <v>108</v>
      </c>
      <c r="C999" s="10">
        <v>11</v>
      </c>
      <c r="D999" s="10">
        <v>2</v>
      </c>
      <c r="E999" s="10">
        <v>204</v>
      </c>
      <c r="F999" s="10">
        <v>18</v>
      </c>
      <c r="G999" s="10" t="s">
        <v>109</v>
      </c>
      <c r="H999" s="250" t="s">
        <v>114</v>
      </c>
      <c r="I999" s="10" t="s">
        <v>111</v>
      </c>
      <c r="J999" s="10" t="s">
        <v>112</v>
      </c>
    </row>
    <row r="1000" spans="1:10">
      <c r="A1000" s="247">
        <v>999</v>
      </c>
      <c r="B1000" s="10" t="s">
        <v>108</v>
      </c>
      <c r="C1000" s="10">
        <v>11</v>
      </c>
      <c r="D1000" s="10">
        <v>2</v>
      </c>
      <c r="E1000" s="10">
        <v>205</v>
      </c>
      <c r="F1000" s="10">
        <v>18</v>
      </c>
      <c r="G1000" s="10" t="s">
        <v>109</v>
      </c>
      <c r="H1000" s="250" t="s">
        <v>114</v>
      </c>
      <c r="I1000" s="10" t="s">
        <v>111</v>
      </c>
      <c r="J1000" s="10" t="s">
        <v>112</v>
      </c>
    </row>
    <row r="1001" spans="1:10">
      <c r="A1001" s="247">
        <v>1000</v>
      </c>
      <c r="B1001" s="10" t="s">
        <v>108</v>
      </c>
      <c r="C1001" s="10">
        <v>11</v>
      </c>
      <c r="D1001" s="10">
        <v>2</v>
      </c>
      <c r="E1001" s="10">
        <v>206</v>
      </c>
      <c r="F1001" s="10">
        <v>18</v>
      </c>
      <c r="G1001" s="10" t="s">
        <v>109</v>
      </c>
      <c r="H1001" s="250" t="s">
        <v>114</v>
      </c>
      <c r="I1001" s="10" t="s">
        <v>111</v>
      </c>
      <c r="J1001" s="10" t="s">
        <v>112</v>
      </c>
    </row>
    <row r="1002" spans="1:10">
      <c r="A1002" s="247">
        <v>1001</v>
      </c>
      <c r="B1002" s="10" t="s">
        <v>108</v>
      </c>
      <c r="C1002" s="10">
        <v>11</v>
      </c>
      <c r="D1002" s="10">
        <v>2</v>
      </c>
      <c r="E1002" s="10">
        <v>207</v>
      </c>
      <c r="F1002" s="10">
        <v>18</v>
      </c>
      <c r="G1002" s="10" t="s">
        <v>109</v>
      </c>
      <c r="H1002" s="250" t="s">
        <v>115</v>
      </c>
      <c r="I1002" s="10" t="s">
        <v>111</v>
      </c>
      <c r="J1002" s="10" t="s">
        <v>112</v>
      </c>
    </row>
    <row r="1003" spans="1:10">
      <c r="A1003" s="247">
        <v>1002</v>
      </c>
      <c r="B1003" s="10" t="s">
        <v>108</v>
      </c>
      <c r="C1003" s="10">
        <v>11</v>
      </c>
      <c r="D1003" s="10">
        <v>2</v>
      </c>
      <c r="E1003" s="10">
        <v>208</v>
      </c>
      <c r="F1003" s="10">
        <v>18</v>
      </c>
      <c r="G1003" s="10" t="s">
        <v>109</v>
      </c>
      <c r="H1003" s="250" t="s">
        <v>110</v>
      </c>
      <c r="I1003" s="10" t="s">
        <v>111</v>
      </c>
      <c r="J1003" s="10" t="s">
        <v>112</v>
      </c>
    </row>
    <row r="1004" spans="1:10">
      <c r="A1004" s="247">
        <v>1003</v>
      </c>
      <c r="B1004" s="10" t="s">
        <v>108</v>
      </c>
      <c r="C1004" s="10">
        <v>11</v>
      </c>
      <c r="D1004" s="10">
        <v>2</v>
      </c>
      <c r="E1004" s="10">
        <v>209</v>
      </c>
      <c r="F1004" s="10">
        <v>18</v>
      </c>
      <c r="G1004" s="10" t="s">
        <v>109</v>
      </c>
      <c r="H1004" s="250" t="s">
        <v>115</v>
      </c>
      <c r="I1004" s="10" t="s">
        <v>111</v>
      </c>
      <c r="J1004" s="10" t="s">
        <v>112</v>
      </c>
    </row>
    <row r="1005" spans="1:10">
      <c r="A1005" s="247">
        <v>1004</v>
      </c>
      <c r="B1005" s="10" t="s">
        <v>108</v>
      </c>
      <c r="C1005" s="10">
        <v>11</v>
      </c>
      <c r="D1005" s="10">
        <v>2</v>
      </c>
      <c r="E1005" s="10">
        <v>210</v>
      </c>
      <c r="F1005" s="10">
        <v>18</v>
      </c>
      <c r="G1005" s="10" t="s">
        <v>109</v>
      </c>
      <c r="H1005" s="250" t="s">
        <v>110</v>
      </c>
      <c r="I1005" s="10" t="s">
        <v>111</v>
      </c>
      <c r="J1005" s="10" t="s">
        <v>112</v>
      </c>
    </row>
    <row r="1006" spans="1:10">
      <c r="A1006" s="247">
        <v>1005</v>
      </c>
      <c r="B1006" s="10" t="s">
        <v>108</v>
      </c>
      <c r="C1006" s="10">
        <v>11</v>
      </c>
      <c r="D1006" s="10">
        <v>2</v>
      </c>
      <c r="E1006" s="10">
        <v>211</v>
      </c>
      <c r="F1006" s="10">
        <v>18</v>
      </c>
      <c r="G1006" s="10" t="s">
        <v>109</v>
      </c>
      <c r="H1006" s="250" t="s">
        <v>115</v>
      </c>
      <c r="I1006" s="10" t="s">
        <v>111</v>
      </c>
      <c r="J1006" s="10" t="s">
        <v>112</v>
      </c>
    </row>
    <row r="1007" spans="1:10">
      <c r="A1007" s="247">
        <v>1006</v>
      </c>
      <c r="B1007" s="10" t="s">
        <v>108</v>
      </c>
      <c r="C1007" s="10">
        <v>11</v>
      </c>
      <c r="D1007" s="10">
        <v>2</v>
      </c>
      <c r="E1007" s="10">
        <v>212</v>
      </c>
      <c r="F1007" s="10">
        <v>18</v>
      </c>
      <c r="G1007" s="10" t="s">
        <v>109</v>
      </c>
      <c r="H1007" s="250" t="s">
        <v>110</v>
      </c>
      <c r="I1007" s="10" t="s">
        <v>111</v>
      </c>
      <c r="J1007" s="10" t="s">
        <v>112</v>
      </c>
    </row>
    <row r="1008" spans="1:10">
      <c r="A1008" s="247">
        <v>1007</v>
      </c>
      <c r="B1008" s="10" t="s">
        <v>108</v>
      </c>
      <c r="C1008" s="10">
        <v>11</v>
      </c>
      <c r="D1008" s="10">
        <v>2</v>
      </c>
      <c r="E1008" s="10">
        <v>213</v>
      </c>
      <c r="F1008" s="10">
        <v>18</v>
      </c>
      <c r="G1008" s="10" t="s">
        <v>109</v>
      </c>
      <c r="H1008" s="250" t="s">
        <v>115</v>
      </c>
      <c r="I1008" s="10" t="s">
        <v>111</v>
      </c>
      <c r="J1008" s="10" t="s">
        <v>112</v>
      </c>
    </row>
    <row r="1009" spans="1:10">
      <c r="A1009" s="247">
        <v>1008</v>
      </c>
      <c r="B1009" s="10" t="s">
        <v>108</v>
      </c>
      <c r="C1009" s="10">
        <v>11</v>
      </c>
      <c r="D1009" s="10">
        <v>2</v>
      </c>
      <c r="E1009" s="10">
        <v>214</v>
      </c>
      <c r="F1009" s="10">
        <v>18</v>
      </c>
      <c r="G1009" s="10" t="s">
        <v>109</v>
      </c>
      <c r="H1009" s="250" t="s">
        <v>110</v>
      </c>
      <c r="I1009" s="10" t="s">
        <v>111</v>
      </c>
      <c r="J1009" s="10" t="s">
        <v>112</v>
      </c>
    </row>
    <row r="1010" spans="1:10">
      <c r="A1010" s="247">
        <v>1009</v>
      </c>
      <c r="B1010" s="10" t="s">
        <v>108</v>
      </c>
      <c r="C1010" s="10">
        <v>11</v>
      </c>
      <c r="D1010" s="10">
        <v>2</v>
      </c>
      <c r="E1010" s="10">
        <v>215</v>
      </c>
      <c r="F1010" s="10">
        <v>18</v>
      </c>
      <c r="G1010" s="10" t="s">
        <v>109</v>
      </c>
      <c r="H1010" s="250" t="s">
        <v>115</v>
      </c>
      <c r="I1010" s="10" t="s">
        <v>111</v>
      </c>
      <c r="J1010" s="10" t="s">
        <v>112</v>
      </c>
    </row>
    <row r="1011" spans="1:10">
      <c r="A1011" s="247">
        <v>1010</v>
      </c>
      <c r="B1011" s="10" t="s">
        <v>108</v>
      </c>
      <c r="C1011" s="10">
        <v>11</v>
      </c>
      <c r="D1011" s="10">
        <v>2</v>
      </c>
      <c r="E1011" s="10">
        <v>216</v>
      </c>
      <c r="F1011" s="10">
        <v>18</v>
      </c>
      <c r="G1011" s="10" t="s">
        <v>109</v>
      </c>
      <c r="H1011" s="250" t="s">
        <v>110</v>
      </c>
      <c r="I1011" s="10" t="s">
        <v>111</v>
      </c>
      <c r="J1011" s="10" t="s">
        <v>112</v>
      </c>
    </row>
    <row r="1012" spans="1:10">
      <c r="A1012" s="247">
        <v>1011</v>
      </c>
      <c r="B1012" s="10" t="s">
        <v>108</v>
      </c>
      <c r="C1012" s="10">
        <v>11</v>
      </c>
      <c r="D1012" s="10">
        <v>2</v>
      </c>
      <c r="E1012" s="10">
        <v>217</v>
      </c>
      <c r="F1012" s="10">
        <v>18</v>
      </c>
      <c r="G1012" s="10" t="s">
        <v>109</v>
      </c>
      <c r="H1012" s="250" t="s">
        <v>115</v>
      </c>
      <c r="I1012" s="10" t="s">
        <v>111</v>
      </c>
      <c r="J1012" s="10" t="s">
        <v>112</v>
      </c>
    </row>
    <row r="1013" spans="1:10">
      <c r="A1013" s="247">
        <v>1012</v>
      </c>
      <c r="B1013" s="10" t="s">
        <v>108</v>
      </c>
      <c r="C1013" s="10">
        <v>11</v>
      </c>
      <c r="D1013" s="10">
        <v>2</v>
      </c>
      <c r="E1013" s="10">
        <v>218</v>
      </c>
      <c r="F1013" s="10">
        <v>18</v>
      </c>
      <c r="G1013" s="10" t="s">
        <v>109</v>
      </c>
      <c r="H1013" s="250" t="s">
        <v>110</v>
      </c>
      <c r="I1013" s="10" t="s">
        <v>111</v>
      </c>
      <c r="J1013" s="10" t="s">
        <v>112</v>
      </c>
    </row>
    <row r="1014" spans="1:10">
      <c r="A1014" s="247">
        <v>1013</v>
      </c>
      <c r="B1014" s="10" t="s">
        <v>108</v>
      </c>
      <c r="C1014" s="10">
        <v>11</v>
      </c>
      <c r="D1014" s="10">
        <v>2</v>
      </c>
      <c r="E1014" s="10">
        <v>219</v>
      </c>
      <c r="F1014" s="10">
        <v>18</v>
      </c>
      <c r="G1014" s="10" t="s">
        <v>109</v>
      </c>
      <c r="H1014" s="250" t="s">
        <v>115</v>
      </c>
      <c r="I1014" s="10" t="s">
        <v>111</v>
      </c>
      <c r="J1014" s="10" t="s">
        <v>112</v>
      </c>
    </row>
    <row r="1015" spans="1:10">
      <c r="A1015" s="247">
        <v>1014</v>
      </c>
      <c r="B1015" s="10" t="s">
        <v>108</v>
      </c>
      <c r="C1015" s="10">
        <v>11</v>
      </c>
      <c r="D1015" s="10">
        <v>2</v>
      </c>
      <c r="E1015" s="10">
        <v>220</v>
      </c>
      <c r="F1015" s="10">
        <v>18</v>
      </c>
      <c r="G1015" s="10" t="s">
        <v>109</v>
      </c>
      <c r="H1015" s="250" t="s">
        <v>110</v>
      </c>
      <c r="I1015" s="10" t="s">
        <v>111</v>
      </c>
      <c r="J1015" s="10" t="s">
        <v>112</v>
      </c>
    </row>
    <row r="1016" spans="1:10">
      <c r="A1016" s="247">
        <v>1015</v>
      </c>
      <c r="B1016" s="10" t="s">
        <v>108</v>
      </c>
      <c r="C1016" s="10">
        <v>11</v>
      </c>
      <c r="D1016" s="10">
        <v>2</v>
      </c>
      <c r="E1016" s="10">
        <v>221</v>
      </c>
      <c r="F1016" s="10">
        <v>18</v>
      </c>
      <c r="G1016" s="10" t="s">
        <v>109</v>
      </c>
      <c r="H1016" s="250" t="s">
        <v>115</v>
      </c>
      <c r="I1016" s="10" t="s">
        <v>111</v>
      </c>
      <c r="J1016" s="10" t="s">
        <v>112</v>
      </c>
    </row>
    <row r="1017" spans="1:10">
      <c r="A1017" s="247">
        <v>1016</v>
      </c>
      <c r="B1017" s="10" t="s">
        <v>108</v>
      </c>
      <c r="C1017" s="10">
        <v>11</v>
      </c>
      <c r="D1017" s="10">
        <v>2</v>
      </c>
      <c r="E1017" s="10">
        <v>222</v>
      </c>
      <c r="F1017" s="10">
        <v>18</v>
      </c>
      <c r="G1017" s="10" t="s">
        <v>109</v>
      </c>
      <c r="H1017" s="250" t="s">
        <v>110</v>
      </c>
      <c r="I1017" s="10" t="s">
        <v>111</v>
      </c>
      <c r="J1017" s="10" t="s">
        <v>112</v>
      </c>
    </row>
    <row r="1018" spans="1:10">
      <c r="A1018" s="247">
        <v>1017</v>
      </c>
      <c r="B1018" s="10" t="s">
        <v>108</v>
      </c>
      <c r="C1018" s="10">
        <v>11</v>
      </c>
      <c r="D1018" s="10">
        <v>2</v>
      </c>
      <c r="E1018" s="10">
        <v>223</v>
      </c>
      <c r="F1018" s="10">
        <v>18</v>
      </c>
      <c r="G1018" s="10" t="s">
        <v>109</v>
      </c>
      <c r="H1018" s="250" t="s">
        <v>115</v>
      </c>
      <c r="I1018" s="10" t="s">
        <v>111</v>
      </c>
      <c r="J1018" s="10" t="s">
        <v>112</v>
      </c>
    </row>
    <row r="1019" spans="1:10">
      <c r="A1019" s="247">
        <v>1018</v>
      </c>
      <c r="B1019" s="10" t="s">
        <v>108</v>
      </c>
      <c r="C1019" s="10">
        <v>11</v>
      </c>
      <c r="D1019" s="10">
        <v>2</v>
      </c>
      <c r="E1019" s="10">
        <v>224</v>
      </c>
      <c r="F1019" s="10">
        <v>18</v>
      </c>
      <c r="G1019" s="10" t="s">
        <v>109</v>
      </c>
      <c r="H1019" s="250" t="s">
        <v>110</v>
      </c>
      <c r="I1019" s="10" t="s">
        <v>111</v>
      </c>
      <c r="J1019" s="10" t="s">
        <v>112</v>
      </c>
    </row>
    <row r="1020" spans="1:10">
      <c r="A1020" s="247">
        <v>1019</v>
      </c>
      <c r="B1020" s="10" t="s">
        <v>108</v>
      </c>
      <c r="C1020" s="10">
        <v>11</v>
      </c>
      <c r="D1020" s="10">
        <v>2</v>
      </c>
      <c r="E1020" s="10">
        <v>225</v>
      </c>
      <c r="F1020" s="10">
        <v>18</v>
      </c>
      <c r="G1020" s="10" t="s">
        <v>109</v>
      </c>
      <c r="H1020" s="250" t="s">
        <v>115</v>
      </c>
      <c r="I1020" s="10" t="s">
        <v>111</v>
      </c>
      <c r="J1020" s="10" t="s">
        <v>112</v>
      </c>
    </row>
    <row r="1021" spans="1:10">
      <c r="A1021" s="247">
        <v>1020</v>
      </c>
      <c r="B1021" s="10" t="s">
        <v>108</v>
      </c>
      <c r="C1021" s="10">
        <v>11</v>
      </c>
      <c r="D1021" s="10">
        <v>2</v>
      </c>
      <c r="E1021" s="10">
        <v>226</v>
      </c>
      <c r="F1021" s="10">
        <v>18</v>
      </c>
      <c r="G1021" s="10" t="s">
        <v>109</v>
      </c>
      <c r="H1021" s="250" t="s">
        <v>110</v>
      </c>
      <c r="I1021" s="10" t="s">
        <v>111</v>
      </c>
      <c r="J1021" s="10" t="s">
        <v>112</v>
      </c>
    </row>
    <row r="1022" spans="1:10">
      <c r="A1022" s="247">
        <v>1021</v>
      </c>
      <c r="B1022" s="10" t="s">
        <v>108</v>
      </c>
      <c r="C1022" s="10">
        <v>11</v>
      </c>
      <c r="D1022" s="10">
        <v>2</v>
      </c>
      <c r="E1022" s="10">
        <v>227</v>
      </c>
      <c r="F1022" s="10">
        <v>18</v>
      </c>
      <c r="G1022" s="10" t="s">
        <v>109</v>
      </c>
      <c r="H1022" s="250" t="s">
        <v>110</v>
      </c>
      <c r="I1022" s="10" t="s">
        <v>111</v>
      </c>
      <c r="J1022" s="10" t="s">
        <v>112</v>
      </c>
    </row>
    <row r="1023" spans="1:10">
      <c r="A1023" s="247">
        <v>1022</v>
      </c>
      <c r="B1023" s="10" t="s">
        <v>108</v>
      </c>
      <c r="C1023" s="10">
        <v>11</v>
      </c>
      <c r="D1023" s="10">
        <v>2</v>
      </c>
      <c r="E1023" s="10">
        <v>228</v>
      </c>
      <c r="F1023" s="10">
        <v>18</v>
      </c>
      <c r="G1023" s="10" t="s">
        <v>109</v>
      </c>
      <c r="H1023" s="250" t="s">
        <v>110</v>
      </c>
      <c r="I1023" s="10" t="s">
        <v>111</v>
      </c>
      <c r="J1023" s="10" t="s">
        <v>112</v>
      </c>
    </row>
    <row r="1024" spans="1:10">
      <c r="A1024" s="247">
        <v>1023</v>
      </c>
      <c r="B1024" s="10" t="s">
        <v>108</v>
      </c>
      <c r="C1024" s="10">
        <v>11</v>
      </c>
      <c r="D1024" s="10">
        <v>2</v>
      </c>
      <c r="E1024" s="10">
        <v>229</v>
      </c>
      <c r="F1024" s="10">
        <v>18</v>
      </c>
      <c r="G1024" s="10" t="s">
        <v>109</v>
      </c>
      <c r="H1024" s="250" t="s">
        <v>115</v>
      </c>
      <c r="I1024" s="10" t="s">
        <v>111</v>
      </c>
      <c r="J1024" s="10" t="s">
        <v>112</v>
      </c>
    </row>
    <row r="1025" spans="1:10">
      <c r="A1025" s="247">
        <v>1024</v>
      </c>
      <c r="B1025" s="10" t="s">
        <v>108</v>
      </c>
      <c r="C1025" s="10">
        <v>11</v>
      </c>
      <c r="D1025" s="10">
        <v>2</v>
      </c>
      <c r="E1025" s="10">
        <v>230</v>
      </c>
      <c r="F1025" s="10">
        <v>18</v>
      </c>
      <c r="G1025" s="10" t="s">
        <v>109</v>
      </c>
      <c r="H1025" s="250" t="s">
        <v>110</v>
      </c>
      <c r="I1025" s="10" t="s">
        <v>111</v>
      </c>
      <c r="J1025" s="10" t="s">
        <v>112</v>
      </c>
    </row>
    <row r="1026" spans="1:10">
      <c r="A1026" s="247">
        <v>1025</v>
      </c>
      <c r="B1026" s="10" t="s">
        <v>108</v>
      </c>
      <c r="C1026" s="10">
        <v>11</v>
      </c>
      <c r="D1026" s="10">
        <v>2</v>
      </c>
      <c r="E1026" s="10">
        <v>231</v>
      </c>
      <c r="F1026" s="10">
        <v>18</v>
      </c>
      <c r="G1026" s="10" t="s">
        <v>109</v>
      </c>
      <c r="H1026" s="250" t="s">
        <v>115</v>
      </c>
      <c r="I1026" s="10" t="s">
        <v>111</v>
      </c>
      <c r="J1026" s="10" t="s">
        <v>112</v>
      </c>
    </row>
    <row r="1027" spans="1:10">
      <c r="A1027" s="247">
        <v>1026</v>
      </c>
      <c r="B1027" s="10" t="s">
        <v>108</v>
      </c>
      <c r="C1027" s="10">
        <v>11</v>
      </c>
      <c r="D1027" s="10">
        <v>2</v>
      </c>
      <c r="E1027" s="10">
        <v>232</v>
      </c>
      <c r="F1027" s="10">
        <v>18</v>
      </c>
      <c r="G1027" s="10" t="s">
        <v>109</v>
      </c>
      <c r="H1027" s="250" t="s">
        <v>110</v>
      </c>
      <c r="I1027" s="10" t="s">
        <v>111</v>
      </c>
      <c r="J1027" s="10" t="s">
        <v>112</v>
      </c>
    </row>
    <row r="1028" spans="1:10">
      <c r="A1028" s="247">
        <v>1027</v>
      </c>
      <c r="B1028" s="10" t="s">
        <v>108</v>
      </c>
      <c r="C1028" s="10">
        <v>11</v>
      </c>
      <c r="D1028" s="10">
        <v>2</v>
      </c>
      <c r="E1028" s="10">
        <v>233</v>
      </c>
      <c r="F1028" s="10">
        <v>18</v>
      </c>
      <c r="G1028" s="10" t="s">
        <v>109</v>
      </c>
      <c r="H1028" s="250" t="s">
        <v>115</v>
      </c>
      <c r="I1028" s="10" t="s">
        <v>111</v>
      </c>
      <c r="J1028" s="10" t="s">
        <v>112</v>
      </c>
    </row>
    <row r="1029" spans="1:10">
      <c r="A1029" s="247">
        <v>1028</v>
      </c>
      <c r="B1029" s="10" t="s">
        <v>108</v>
      </c>
      <c r="C1029" s="10">
        <v>11</v>
      </c>
      <c r="D1029" s="10">
        <v>2</v>
      </c>
      <c r="E1029" s="10">
        <v>234</v>
      </c>
      <c r="F1029" s="10">
        <v>18</v>
      </c>
      <c r="G1029" s="10" t="s">
        <v>109</v>
      </c>
      <c r="H1029" s="250" t="s">
        <v>110</v>
      </c>
      <c r="I1029" s="10" t="s">
        <v>111</v>
      </c>
      <c r="J1029" s="10" t="s">
        <v>112</v>
      </c>
    </row>
    <row r="1030" spans="1:10">
      <c r="A1030" s="247">
        <v>1029</v>
      </c>
      <c r="B1030" s="10" t="s">
        <v>108</v>
      </c>
      <c r="C1030" s="10">
        <v>11</v>
      </c>
      <c r="D1030" s="10">
        <v>2</v>
      </c>
      <c r="E1030" s="10">
        <v>235</v>
      </c>
      <c r="F1030" s="10">
        <v>18</v>
      </c>
      <c r="G1030" s="10" t="s">
        <v>109</v>
      </c>
      <c r="H1030" s="250" t="s">
        <v>115</v>
      </c>
      <c r="I1030" s="10" t="s">
        <v>111</v>
      </c>
      <c r="J1030" s="10" t="s">
        <v>112</v>
      </c>
    </row>
    <row r="1031" spans="1:10">
      <c r="A1031" s="247">
        <v>1030</v>
      </c>
      <c r="B1031" s="10" t="s">
        <v>108</v>
      </c>
      <c r="C1031" s="10">
        <v>11</v>
      </c>
      <c r="D1031" s="10">
        <v>2</v>
      </c>
      <c r="E1031" s="10">
        <v>236</v>
      </c>
      <c r="F1031" s="10">
        <v>18</v>
      </c>
      <c r="G1031" s="10" t="s">
        <v>109</v>
      </c>
      <c r="H1031" s="250" t="s">
        <v>110</v>
      </c>
      <c r="I1031" s="10" t="s">
        <v>111</v>
      </c>
      <c r="J1031" s="10" t="s">
        <v>112</v>
      </c>
    </row>
    <row r="1032" spans="1:10">
      <c r="A1032" s="247">
        <v>1031</v>
      </c>
      <c r="B1032" s="10" t="s">
        <v>108</v>
      </c>
      <c r="C1032" s="10">
        <v>11</v>
      </c>
      <c r="D1032" s="10">
        <v>2</v>
      </c>
      <c r="E1032" s="10">
        <v>237</v>
      </c>
      <c r="F1032" s="10">
        <v>18</v>
      </c>
      <c r="G1032" s="10" t="s">
        <v>109</v>
      </c>
      <c r="H1032" s="250" t="s">
        <v>115</v>
      </c>
      <c r="I1032" s="10" t="s">
        <v>111</v>
      </c>
      <c r="J1032" s="10" t="s">
        <v>112</v>
      </c>
    </row>
    <row r="1033" spans="1:10">
      <c r="A1033" s="247">
        <v>1032</v>
      </c>
      <c r="B1033" s="10" t="s">
        <v>108</v>
      </c>
      <c r="C1033" s="10">
        <v>11</v>
      </c>
      <c r="D1033" s="10">
        <v>2</v>
      </c>
      <c r="E1033" s="10">
        <v>238</v>
      </c>
      <c r="F1033" s="10">
        <v>18</v>
      </c>
      <c r="G1033" s="10" t="s">
        <v>109</v>
      </c>
      <c r="H1033" s="250" t="s">
        <v>110</v>
      </c>
      <c r="I1033" s="10" t="s">
        <v>111</v>
      </c>
      <c r="J1033" s="10" t="s">
        <v>112</v>
      </c>
    </row>
    <row r="1034" spans="1:10">
      <c r="A1034" s="247">
        <v>1033</v>
      </c>
      <c r="B1034" s="10" t="s">
        <v>108</v>
      </c>
      <c r="C1034" s="10">
        <v>11</v>
      </c>
      <c r="D1034" s="10">
        <v>2</v>
      </c>
      <c r="E1034" s="10">
        <v>239</v>
      </c>
      <c r="F1034" s="10">
        <v>18</v>
      </c>
      <c r="G1034" s="10" t="s">
        <v>109</v>
      </c>
      <c r="H1034" s="250" t="s">
        <v>115</v>
      </c>
      <c r="I1034" s="10" t="s">
        <v>111</v>
      </c>
      <c r="J1034" s="10" t="s">
        <v>112</v>
      </c>
    </row>
    <row r="1035" spans="1:10">
      <c r="A1035" s="247">
        <v>1034</v>
      </c>
      <c r="B1035" s="10" t="s">
        <v>108</v>
      </c>
      <c r="C1035" s="10">
        <v>11</v>
      </c>
      <c r="D1035" s="10">
        <v>2</v>
      </c>
      <c r="E1035" s="10">
        <v>241</v>
      </c>
      <c r="F1035" s="10">
        <v>18</v>
      </c>
      <c r="G1035" s="10" t="s">
        <v>109</v>
      </c>
      <c r="H1035" s="250" t="s">
        <v>115</v>
      </c>
      <c r="I1035" s="10" t="s">
        <v>111</v>
      </c>
      <c r="J1035" s="10" t="s">
        <v>112</v>
      </c>
    </row>
    <row r="1036" spans="1:10">
      <c r="A1036" s="247">
        <v>1035</v>
      </c>
      <c r="B1036" s="10" t="s">
        <v>108</v>
      </c>
      <c r="C1036" s="10">
        <v>11</v>
      </c>
      <c r="D1036" s="10">
        <v>3</v>
      </c>
      <c r="E1036" s="10">
        <v>301</v>
      </c>
      <c r="F1036" s="10">
        <v>18</v>
      </c>
      <c r="G1036" s="10" t="s">
        <v>109</v>
      </c>
      <c r="H1036" s="250" t="s">
        <v>114</v>
      </c>
      <c r="I1036" s="10" t="s">
        <v>111</v>
      </c>
      <c r="J1036" s="10" t="s">
        <v>112</v>
      </c>
    </row>
    <row r="1037" spans="1:10">
      <c r="A1037" s="247">
        <v>1036</v>
      </c>
      <c r="B1037" s="10" t="s">
        <v>108</v>
      </c>
      <c r="C1037" s="10">
        <v>11</v>
      </c>
      <c r="D1037" s="10">
        <v>3</v>
      </c>
      <c r="E1037" s="10">
        <v>302</v>
      </c>
      <c r="F1037" s="10">
        <v>18</v>
      </c>
      <c r="G1037" s="10" t="s">
        <v>109</v>
      </c>
      <c r="H1037" s="250" t="s">
        <v>114</v>
      </c>
      <c r="I1037" s="10" t="s">
        <v>111</v>
      </c>
      <c r="J1037" s="10" t="s">
        <v>112</v>
      </c>
    </row>
    <row r="1038" spans="1:10">
      <c r="A1038" s="247">
        <v>1037</v>
      </c>
      <c r="B1038" s="10" t="s">
        <v>108</v>
      </c>
      <c r="C1038" s="10">
        <v>11</v>
      </c>
      <c r="D1038" s="10">
        <v>3</v>
      </c>
      <c r="E1038" s="10">
        <v>303</v>
      </c>
      <c r="F1038" s="10">
        <v>18</v>
      </c>
      <c r="G1038" s="10" t="s">
        <v>109</v>
      </c>
      <c r="H1038" s="250" t="s">
        <v>114</v>
      </c>
      <c r="I1038" s="10" t="s">
        <v>111</v>
      </c>
      <c r="J1038" s="10" t="s">
        <v>112</v>
      </c>
    </row>
    <row r="1039" spans="1:10">
      <c r="A1039" s="247">
        <v>1038</v>
      </c>
      <c r="B1039" s="10" t="s">
        <v>108</v>
      </c>
      <c r="C1039" s="10">
        <v>11</v>
      </c>
      <c r="D1039" s="10">
        <v>3</v>
      </c>
      <c r="E1039" s="10">
        <v>304</v>
      </c>
      <c r="F1039" s="10">
        <v>18</v>
      </c>
      <c r="G1039" s="10" t="s">
        <v>109</v>
      </c>
      <c r="H1039" s="250" t="s">
        <v>114</v>
      </c>
      <c r="I1039" s="10" t="s">
        <v>111</v>
      </c>
      <c r="J1039" s="10" t="s">
        <v>112</v>
      </c>
    </row>
    <row r="1040" spans="1:10">
      <c r="A1040" s="247">
        <v>1039</v>
      </c>
      <c r="B1040" s="10" t="s">
        <v>108</v>
      </c>
      <c r="C1040" s="10">
        <v>11</v>
      </c>
      <c r="D1040" s="10">
        <v>3</v>
      </c>
      <c r="E1040" s="10">
        <v>305</v>
      </c>
      <c r="F1040" s="10">
        <v>18</v>
      </c>
      <c r="G1040" s="10" t="s">
        <v>109</v>
      </c>
      <c r="H1040" s="250" t="s">
        <v>114</v>
      </c>
      <c r="I1040" s="10" t="s">
        <v>111</v>
      </c>
      <c r="J1040" s="10" t="s">
        <v>112</v>
      </c>
    </row>
    <row r="1041" spans="1:10">
      <c r="A1041" s="247">
        <v>1040</v>
      </c>
      <c r="B1041" s="10" t="s">
        <v>108</v>
      </c>
      <c r="C1041" s="10">
        <v>11</v>
      </c>
      <c r="D1041" s="10">
        <v>3</v>
      </c>
      <c r="E1041" s="10">
        <v>306</v>
      </c>
      <c r="F1041" s="10">
        <v>18</v>
      </c>
      <c r="G1041" s="10" t="s">
        <v>109</v>
      </c>
      <c r="H1041" s="250" t="s">
        <v>114</v>
      </c>
      <c r="I1041" s="10" t="s">
        <v>111</v>
      </c>
      <c r="J1041" s="10" t="s">
        <v>112</v>
      </c>
    </row>
    <row r="1042" spans="1:10">
      <c r="A1042" s="247">
        <v>1041</v>
      </c>
      <c r="B1042" s="10" t="s">
        <v>108</v>
      </c>
      <c r="C1042" s="10">
        <v>11</v>
      </c>
      <c r="D1042" s="10">
        <v>3</v>
      </c>
      <c r="E1042" s="10">
        <v>307</v>
      </c>
      <c r="F1042" s="10">
        <v>18</v>
      </c>
      <c r="G1042" s="10" t="s">
        <v>109</v>
      </c>
      <c r="H1042" s="250" t="s">
        <v>115</v>
      </c>
      <c r="I1042" s="10" t="s">
        <v>111</v>
      </c>
      <c r="J1042" s="10" t="s">
        <v>112</v>
      </c>
    </row>
    <row r="1043" spans="1:10">
      <c r="A1043" s="247">
        <v>1042</v>
      </c>
      <c r="B1043" s="10" t="s">
        <v>108</v>
      </c>
      <c r="C1043" s="10">
        <v>11</v>
      </c>
      <c r="D1043" s="10">
        <v>3</v>
      </c>
      <c r="E1043" s="10">
        <v>308</v>
      </c>
      <c r="F1043" s="10">
        <v>18</v>
      </c>
      <c r="G1043" s="10" t="s">
        <v>109</v>
      </c>
      <c r="H1043" s="250" t="s">
        <v>110</v>
      </c>
      <c r="I1043" s="10" t="s">
        <v>111</v>
      </c>
      <c r="J1043" s="10" t="s">
        <v>112</v>
      </c>
    </row>
    <row r="1044" spans="1:10">
      <c r="A1044" s="247">
        <v>1043</v>
      </c>
      <c r="B1044" s="10" t="s">
        <v>108</v>
      </c>
      <c r="C1044" s="10">
        <v>11</v>
      </c>
      <c r="D1044" s="10">
        <v>3</v>
      </c>
      <c r="E1044" s="10">
        <v>309</v>
      </c>
      <c r="F1044" s="10">
        <v>18</v>
      </c>
      <c r="G1044" s="10" t="s">
        <v>109</v>
      </c>
      <c r="H1044" s="250" t="s">
        <v>115</v>
      </c>
      <c r="I1044" s="10" t="s">
        <v>111</v>
      </c>
      <c r="J1044" s="10" t="s">
        <v>112</v>
      </c>
    </row>
    <row r="1045" spans="1:10">
      <c r="A1045" s="247">
        <v>1044</v>
      </c>
      <c r="B1045" s="10" t="s">
        <v>108</v>
      </c>
      <c r="C1045" s="10">
        <v>11</v>
      </c>
      <c r="D1045" s="10">
        <v>3</v>
      </c>
      <c r="E1045" s="10">
        <v>310</v>
      </c>
      <c r="F1045" s="10">
        <v>18</v>
      </c>
      <c r="G1045" s="10" t="s">
        <v>109</v>
      </c>
      <c r="H1045" s="250" t="s">
        <v>110</v>
      </c>
      <c r="I1045" s="10" t="s">
        <v>111</v>
      </c>
      <c r="J1045" s="10" t="s">
        <v>112</v>
      </c>
    </row>
    <row r="1046" spans="1:10">
      <c r="A1046" s="247">
        <v>1045</v>
      </c>
      <c r="B1046" s="10" t="s">
        <v>108</v>
      </c>
      <c r="C1046" s="10">
        <v>11</v>
      </c>
      <c r="D1046" s="10">
        <v>3</v>
      </c>
      <c r="E1046" s="10">
        <v>311</v>
      </c>
      <c r="F1046" s="10">
        <v>18</v>
      </c>
      <c r="G1046" s="10" t="s">
        <v>109</v>
      </c>
      <c r="H1046" s="250" t="s">
        <v>115</v>
      </c>
      <c r="I1046" s="10" t="s">
        <v>111</v>
      </c>
      <c r="J1046" s="10" t="s">
        <v>112</v>
      </c>
    </row>
    <row r="1047" spans="1:10">
      <c r="A1047" s="247">
        <v>1046</v>
      </c>
      <c r="B1047" s="10" t="s">
        <v>108</v>
      </c>
      <c r="C1047" s="10">
        <v>11</v>
      </c>
      <c r="D1047" s="10">
        <v>3</v>
      </c>
      <c r="E1047" s="10">
        <v>312</v>
      </c>
      <c r="F1047" s="10">
        <v>18</v>
      </c>
      <c r="G1047" s="10" t="s">
        <v>109</v>
      </c>
      <c r="H1047" s="250" t="s">
        <v>110</v>
      </c>
      <c r="I1047" s="10" t="s">
        <v>111</v>
      </c>
      <c r="J1047" s="10" t="s">
        <v>112</v>
      </c>
    </row>
    <row r="1048" spans="1:10">
      <c r="A1048" s="247">
        <v>1047</v>
      </c>
      <c r="B1048" s="10" t="s">
        <v>108</v>
      </c>
      <c r="C1048" s="10">
        <v>11</v>
      </c>
      <c r="D1048" s="10">
        <v>3</v>
      </c>
      <c r="E1048" s="10">
        <v>313</v>
      </c>
      <c r="F1048" s="10">
        <v>18</v>
      </c>
      <c r="G1048" s="10" t="s">
        <v>109</v>
      </c>
      <c r="H1048" s="250" t="s">
        <v>115</v>
      </c>
      <c r="I1048" s="10" t="s">
        <v>111</v>
      </c>
      <c r="J1048" s="10" t="s">
        <v>112</v>
      </c>
    </row>
    <row r="1049" spans="1:10">
      <c r="A1049" s="247">
        <v>1048</v>
      </c>
      <c r="B1049" s="10" t="s">
        <v>108</v>
      </c>
      <c r="C1049" s="10">
        <v>11</v>
      </c>
      <c r="D1049" s="10">
        <v>3</v>
      </c>
      <c r="E1049" s="10">
        <v>314</v>
      </c>
      <c r="F1049" s="10">
        <v>18</v>
      </c>
      <c r="G1049" s="10" t="s">
        <v>109</v>
      </c>
      <c r="H1049" s="250" t="s">
        <v>110</v>
      </c>
      <c r="I1049" s="10" t="s">
        <v>111</v>
      </c>
      <c r="J1049" s="10" t="s">
        <v>112</v>
      </c>
    </row>
    <row r="1050" spans="1:10">
      <c r="A1050" s="247">
        <v>1049</v>
      </c>
      <c r="B1050" s="10" t="s">
        <v>108</v>
      </c>
      <c r="C1050" s="10">
        <v>11</v>
      </c>
      <c r="D1050" s="10">
        <v>3</v>
      </c>
      <c r="E1050" s="10">
        <v>315</v>
      </c>
      <c r="F1050" s="10">
        <v>18</v>
      </c>
      <c r="G1050" s="10" t="s">
        <v>109</v>
      </c>
      <c r="H1050" s="250" t="s">
        <v>115</v>
      </c>
      <c r="I1050" s="10" t="s">
        <v>111</v>
      </c>
      <c r="J1050" s="10" t="s">
        <v>112</v>
      </c>
    </row>
    <row r="1051" spans="1:10">
      <c r="A1051" s="247">
        <v>1050</v>
      </c>
      <c r="B1051" s="10" t="s">
        <v>108</v>
      </c>
      <c r="C1051" s="10">
        <v>11</v>
      </c>
      <c r="D1051" s="10">
        <v>3</v>
      </c>
      <c r="E1051" s="10">
        <v>316</v>
      </c>
      <c r="F1051" s="10">
        <v>18</v>
      </c>
      <c r="G1051" s="10" t="s">
        <v>109</v>
      </c>
      <c r="H1051" s="250" t="s">
        <v>110</v>
      </c>
      <c r="I1051" s="10" t="s">
        <v>111</v>
      </c>
      <c r="J1051" s="10" t="s">
        <v>112</v>
      </c>
    </row>
    <row r="1052" spans="1:10">
      <c r="A1052" s="247">
        <v>1051</v>
      </c>
      <c r="B1052" s="10" t="s">
        <v>108</v>
      </c>
      <c r="C1052" s="10">
        <v>11</v>
      </c>
      <c r="D1052" s="10">
        <v>3</v>
      </c>
      <c r="E1052" s="10">
        <v>317</v>
      </c>
      <c r="F1052" s="10">
        <v>18</v>
      </c>
      <c r="G1052" s="10" t="s">
        <v>109</v>
      </c>
      <c r="H1052" s="250" t="s">
        <v>115</v>
      </c>
      <c r="I1052" s="10" t="s">
        <v>111</v>
      </c>
      <c r="J1052" s="10" t="s">
        <v>112</v>
      </c>
    </row>
    <row r="1053" spans="1:10">
      <c r="A1053" s="247">
        <v>1052</v>
      </c>
      <c r="B1053" s="10" t="s">
        <v>108</v>
      </c>
      <c r="C1053" s="10">
        <v>11</v>
      </c>
      <c r="D1053" s="10">
        <v>3</v>
      </c>
      <c r="E1053" s="10">
        <v>318</v>
      </c>
      <c r="F1053" s="10">
        <v>18</v>
      </c>
      <c r="G1053" s="10" t="s">
        <v>109</v>
      </c>
      <c r="H1053" s="250" t="s">
        <v>110</v>
      </c>
      <c r="I1053" s="10" t="s">
        <v>111</v>
      </c>
      <c r="J1053" s="10" t="s">
        <v>112</v>
      </c>
    </row>
    <row r="1054" spans="1:10">
      <c r="A1054" s="247">
        <v>1053</v>
      </c>
      <c r="B1054" s="10" t="s">
        <v>108</v>
      </c>
      <c r="C1054" s="10">
        <v>11</v>
      </c>
      <c r="D1054" s="10">
        <v>3</v>
      </c>
      <c r="E1054" s="10">
        <v>319</v>
      </c>
      <c r="F1054" s="10">
        <v>18</v>
      </c>
      <c r="G1054" s="10" t="s">
        <v>109</v>
      </c>
      <c r="H1054" s="250" t="s">
        <v>115</v>
      </c>
      <c r="I1054" s="10" t="s">
        <v>111</v>
      </c>
      <c r="J1054" s="10" t="s">
        <v>112</v>
      </c>
    </row>
    <row r="1055" spans="1:10">
      <c r="A1055" s="247">
        <v>1054</v>
      </c>
      <c r="B1055" s="10" t="s">
        <v>108</v>
      </c>
      <c r="C1055" s="10">
        <v>11</v>
      </c>
      <c r="D1055" s="10">
        <v>3</v>
      </c>
      <c r="E1055" s="10">
        <v>320</v>
      </c>
      <c r="F1055" s="10">
        <v>18</v>
      </c>
      <c r="G1055" s="10" t="s">
        <v>109</v>
      </c>
      <c r="H1055" s="250" t="s">
        <v>110</v>
      </c>
      <c r="I1055" s="10" t="s">
        <v>111</v>
      </c>
      <c r="J1055" s="10" t="s">
        <v>112</v>
      </c>
    </row>
    <row r="1056" spans="1:10">
      <c r="A1056" s="247">
        <v>1055</v>
      </c>
      <c r="B1056" s="10" t="s">
        <v>108</v>
      </c>
      <c r="C1056" s="10">
        <v>11</v>
      </c>
      <c r="D1056" s="10">
        <v>3</v>
      </c>
      <c r="E1056" s="10">
        <v>321</v>
      </c>
      <c r="F1056" s="10">
        <v>18</v>
      </c>
      <c r="G1056" s="10" t="s">
        <v>109</v>
      </c>
      <c r="H1056" s="250" t="s">
        <v>115</v>
      </c>
      <c r="I1056" s="10" t="s">
        <v>111</v>
      </c>
      <c r="J1056" s="10" t="s">
        <v>112</v>
      </c>
    </row>
    <row r="1057" spans="1:10">
      <c r="A1057" s="247">
        <v>1056</v>
      </c>
      <c r="B1057" s="10" t="s">
        <v>108</v>
      </c>
      <c r="C1057" s="10">
        <v>11</v>
      </c>
      <c r="D1057" s="10">
        <v>3</v>
      </c>
      <c r="E1057" s="10">
        <v>322</v>
      </c>
      <c r="F1057" s="10">
        <v>18</v>
      </c>
      <c r="G1057" s="10" t="s">
        <v>109</v>
      </c>
      <c r="H1057" s="250" t="s">
        <v>110</v>
      </c>
      <c r="I1057" s="10" t="s">
        <v>111</v>
      </c>
      <c r="J1057" s="10" t="s">
        <v>112</v>
      </c>
    </row>
    <row r="1058" spans="1:10">
      <c r="A1058" s="247">
        <v>1057</v>
      </c>
      <c r="B1058" s="10" t="s">
        <v>108</v>
      </c>
      <c r="C1058" s="10">
        <v>11</v>
      </c>
      <c r="D1058" s="10">
        <v>3</v>
      </c>
      <c r="E1058" s="10">
        <v>323</v>
      </c>
      <c r="F1058" s="10">
        <v>18</v>
      </c>
      <c r="G1058" s="10" t="s">
        <v>109</v>
      </c>
      <c r="H1058" s="250" t="s">
        <v>115</v>
      </c>
      <c r="I1058" s="10" t="s">
        <v>111</v>
      </c>
      <c r="J1058" s="10" t="s">
        <v>112</v>
      </c>
    </row>
    <row r="1059" spans="1:10">
      <c r="A1059" s="247">
        <v>1058</v>
      </c>
      <c r="B1059" s="10" t="s">
        <v>108</v>
      </c>
      <c r="C1059" s="10">
        <v>11</v>
      </c>
      <c r="D1059" s="10">
        <v>3</v>
      </c>
      <c r="E1059" s="10">
        <v>324</v>
      </c>
      <c r="F1059" s="10">
        <v>18</v>
      </c>
      <c r="G1059" s="10" t="s">
        <v>109</v>
      </c>
      <c r="H1059" s="250" t="s">
        <v>110</v>
      </c>
      <c r="I1059" s="10" t="s">
        <v>111</v>
      </c>
      <c r="J1059" s="10" t="s">
        <v>112</v>
      </c>
    </row>
    <row r="1060" spans="1:10">
      <c r="A1060" s="247">
        <v>1059</v>
      </c>
      <c r="B1060" s="10" t="s">
        <v>108</v>
      </c>
      <c r="C1060" s="10">
        <v>11</v>
      </c>
      <c r="D1060" s="10">
        <v>3</v>
      </c>
      <c r="E1060" s="10">
        <v>325</v>
      </c>
      <c r="F1060" s="10">
        <v>18</v>
      </c>
      <c r="G1060" s="10" t="s">
        <v>109</v>
      </c>
      <c r="H1060" s="250" t="s">
        <v>115</v>
      </c>
      <c r="I1060" s="10" t="s">
        <v>111</v>
      </c>
      <c r="J1060" s="10" t="s">
        <v>112</v>
      </c>
    </row>
    <row r="1061" spans="1:10">
      <c r="A1061" s="247">
        <v>1060</v>
      </c>
      <c r="B1061" s="10" t="s">
        <v>108</v>
      </c>
      <c r="C1061" s="10">
        <v>11</v>
      </c>
      <c r="D1061" s="10">
        <v>3</v>
      </c>
      <c r="E1061" s="10">
        <v>326</v>
      </c>
      <c r="F1061" s="10">
        <v>18</v>
      </c>
      <c r="G1061" s="10" t="s">
        <v>109</v>
      </c>
      <c r="H1061" s="250" t="s">
        <v>110</v>
      </c>
      <c r="I1061" s="10" t="s">
        <v>111</v>
      </c>
      <c r="J1061" s="10" t="s">
        <v>112</v>
      </c>
    </row>
    <row r="1062" spans="1:10">
      <c r="A1062" s="247">
        <v>1061</v>
      </c>
      <c r="B1062" s="10" t="s">
        <v>108</v>
      </c>
      <c r="C1062" s="10">
        <v>11</v>
      </c>
      <c r="D1062" s="10">
        <v>3</v>
      </c>
      <c r="E1062" s="10">
        <v>327</v>
      </c>
      <c r="F1062" s="10">
        <v>18</v>
      </c>
      <c r="G1062" s="10" t="s">
        <v>109</v>
      </c>
      <c r="H1062" s="250" t="s">
        <v>115</v>
      </c>
      <c r="I1062" s="10" t="s">
        <v>111</v>
      </c>
      <c r="J1062" s="10" t="s">
        <v>112</v>
      </c>
    </row>
    <row r="1063" spans="1:10">
      <c r="A1063" s="247">
        <v>1062</v>
      </c>
      <c r="B1063" s="10" t="s">
        <v>108</v>
      </c>
      <c r="C1063" s="10">
        <v>11</v>
      </c>
      <c r="D1063" s="10">
        <v>3</v>
      </c>
      <c r="E1063" s="10">
        <v>328</v>
      </c>
      <c r="F1063" s="10">
        <v>18</v>
      </c>
      <c r="G1063" s="10" t="s">
        <v>109</v>
      </c>
      <c r="H1063" s="250" t="s">
        <v>110</v>
      </c>
      <c r="I1063" s="10" t="s">
        <v>111</v>
      </c>
      <c r="J1063" s="10" t="s">
        <v>112</v>
      </c>
    </row>
    <row r="1064" spans="1:10">
      <c r="A1064" s="247">
        <v>1063</v>
      </c>
      <c r="B1064" s="10" t="s">
        <v>108</v>
      </c>
      <c r="C1064" s="10">
        <v>11</v>
      </c>
      <c r="D1064" s="10">
        <v>3</v>
      </c>
      <c r="E1064" s="10">
        <v>329</v>
      </c>
      <c r="F1064" s="10">
        <v>18</v>
      </c>
      <c r="G1064" s="10" t="s">
        <v>109</v>
      </c>
      <c r="H1064" s="250" t="s">
        <v>115</v>
      </c>
      <c r="I1064" s="10" t="s">
        <v>111</v>
      </c>
      <c r="J1064" s="10" t="s">
        <v>112</v>
      </c>
    </row>
    <row r="1065" spans="1:10">
      <c r="A1065" s="247">
        <v>1064</v>
      </c>
      <c r="B1065" s="10" t="s">
        <v>108</v>
      </c>
      <c r="C1065" s="10">
        <v>11</v>
      </c>
      <c r="D1065" s="10">
        <v>3</v>
      </c>
      <c r="E1065" s="10">
        <v>330</v>
      </c>
      <c r="F1065" s="10">
        <v>18</v>
      </c>
      <c r="G1065" s="10" t="s">
        <v>109</v>
      </c>
      <c r="H1065" s="250" t="s">
        <v>110</v>
      </c>
      <c r="I1065" s="10" t="s">
        <v>111</v>
      </c>
      <c r="J1065" s="10" t="s">
        <v>112</v>
      </c>
    </row>
    <row r="1066" spans="1:10">
      <c r="A1066" s="247">
        <v>1065</v>
      </c>
      <c r="B1066" s="10" t="s">
        <v>108</v>
      </c>
      <c r="C1066" s="10">
        <v>11</v>
      </c>
      <c r="D1066" s="10">
        <v>3</v>
      </c>
      <c r="E1066" s="10">
        <v>331</v>
      </c>
      <c r="F1066" s="10">
        <v>18</v>
      </c>
      <c r="G1066" s="10" t="s">
        <v>109</v>
      </c>
      <c r="H1066" s="250" t="s">
        <v>115</v>
      </c>
      <c r="I1066" s="10" t="s">
        <v>111</v>
      </c>
      <c r="J1066" s="10" t="s">
        <v>112</v>
      </c>
    </row>
    <row r="1067" spans="1:10">
      <c r="A1067" s="247">
        <v>1066</v>
      </c>
      <c r="B1067" s="10" t="s">
        <v>108</v>
      </c>
      <c r="C1067" s="10">
        <v>11</v>
      </c>
      <c r="D1067" s="10">
        <v>3</v>
      </c>
      <c r="E1067" s="10">
        <v>332</v>
      </c>
      <c r="F1067" s="10">
        <v>18</v>
      </c>
      <c r="G1067" s="10" t="s">
        <v>109</v>
      </c>
      <c r="H1067" s="250" t="s">
        <v>110</v>
      </c>
      <c r="I1067" s="10" t="s">
        <v>111</v>
      </c>
      <c r="J1067" s="10" t="s">
        <v>112</v>
      </c>
    </row>
    <row r="1068" spans="1:10">
      <c r="A1068" s="247">
        <v>1067</v>
      </c>
      <c r="B1068" s="10" t="s">
        <v>108</v>
      </c>
      <c r="C1068" s="10">
        <v>11</v>
      </c>
      <c r="D1068" s="10">
        <v>3</v>
      </c>
      <c r="E1068" s="10">
        <v>333</v>
      </c>
      <c r="F1068" s="10">
        <v>18</v>
      </c>
      <c r="G1068" s="10" t="s">
        <v>109</v>
      </c>
      <c r="H1068" s="250" t="s">
        <v>115</v>
      </c>
      <c r="I1068" s="10" t="s">
        <v>111</v>
      </c>
      <c r="J1068" s="10" t="s">
        <v>112</v>
      </c>
    </row>
    <row r="1069" spans="1:10">
      <c r="A1069" s="247">
        <v>1068</v>
      </c>
      <c r="B1069" s="10" t="s">
        <v>108</v>
      </c>
      <c r="C1069" s="10">
        <v>11</v>
      </c>
      <c r="D1069" s="10">
        <v>3</v>
      </c>
      <c r="E1069" s="10">
        <v>334</v>
      </c>
      <c r="F1069" s="10">
        <v>18</v>
      </c>
      <c r="G1069" s="10" t="s">
        <v>109</v>
      </c>
      <c r="H1069" s="250" t="s">
        <v>110</v>
      </c>
      <c r="I1069" s="10" t="s">
        <v>111</v>
      </c>
      <c r="J1069" s="10" t="s">
        <v>112</v>
      </c>
    </row>
    <row r="1070" spans="1:10">
      <c r="A1070" s="247">
        <v>1069</v>
      </c>
      <c r="B1070" s="10" t="s">
        <v>108</v>
      </c>
      <c r="C1070" s="10">
        <v>11</v>
      </c>
      <c r="D1070" s="10">
        <v>3</v>
      </c>
      <c r="E1070" s="10">
        <v>335</v>
      </c>
      <c r="F1070" s="10">
        <v>18</v>
      </c>
      <c r="G1070" s="10" t="s">
        <v>109</v>
      </c>
      <c r="H1070" s="250" t="s">
        <v>115</v>
      </c>
      <c r="I1070" s="10" t="s">
        <v>111</v>
      </c>
      <c r="J1070" s="10" t="s">
        <v>112</v>
      </c>
    </row>
    <row r="1071" spans="1:10">
      <c r="A1071" s="247">
        <v>1070</v>
      </c>
      <c r="B1071" s="10" t="s">
        <v>108</v>
      </c>
      <c r="C1071" s="10">
        <v>11</v>
      </c>
      <c r="D1071" s="10">
        <v>3</v>
      </c>
      <c r="E1071" s="10">
        <v>336</v>
      </c>
      <c r="F1071" s="10">
        <v>18</v>
      </c>
      <c r="G1071" s="10" t="s">
        <v>109</v>
      </c>
      <c r="H1071" s="250" t="s">
        <v>110</v>
      </c>
      <c r="I1071" s="10" t="s">
        <v>111</v>
      </c>
      <c r="J1071" s="10" t="s">
        <v>112</v>
      </c>
    </row>
    <row r="1072" spans="1:10">
      <c r="A1072" s="247">
        <v>1071</v>
      </c>
      <c r="B1072" s="10" t="s">
        <v>108</v>
      </c>
      <c r="C1072" s="10">
        <v>11</v>
      </c>
      <c r="D1072" s="10">
        <v>3</v>
      </c>
      <c r="E1072" s="10">
        <v>337</v>
      </c>
      <c r="F1072" s="10">
        <v>18</v>
      </c>
      <c r="G1072" s="10" t="s">
        <v>109</v>
      </c>
      <c r="H1072" s="250" t="s">
        <v>115</v>
      </c>
      <c r="I1072" s="10" t="s">
        <v>111</v>
      </c>
      <c r="J1072" s="10" t="s">
        <v>112</v>
      </c>
    </row>
    <row r="1073" spans="1:10">
      <c r="A1073" s="247">
        <v>1072</v>
      </c>
      <c r="B1073" s="10" t="s">
        <v>108</v>
      </c>
      <c r="C1073" s="10">
        <v>11</v>
      </c>
      <c r="D1073" s="10">
        <v>3</v>
      </c>
      <c r="E1073" s="10">
        <v>338</v>
      </c>
      <c r="F1073" s="10">
        <v>18</v>
      </c>
      <c r="G1073" s="10" t="s">
        <v>109</v>
      </c>
      <c r="H1073" s="250" t="s">
        <v>110</v>
      </c>
      <c r="I1073" s="10" t="s">
        <v>111</v>
      </c>
      <c r="J1073" s="10" t="s">
        <v>112</v>
      </c>
    </row>
    <row r="1074" spans="1:10">
      <c r="A1074" s="247">
        <v>1073</v>
      </c>
      <c r="B1074" s="10" t="s">
        <v>108</v>
      </c>
      <c r="C1074" s="10">
        <v>11</v>
      </c>
      <c r="D1074" s="10">
        <v>3</v>
      </c>
      <c r="E1074" s="10">
        <v>339</v>
      </c>
      <c r="F1074" s="10">
        <v>18</v>
      </c>
      <c r="G1074" s="10" t="s">
        <v>109</v>
      </c>
      <c r="H1074" s="250" t="s">
        <v>115</v>
      </c>
      <c r="I1074" s="10" t="s">
        <v>111</v>
      </c>
      <c r="J1074" s="10" t="s">
        <v>112</v>
      </c>
    </row>
    <row r="1075" spans="1:10">
      <c r="A1075" s="247">
        <v>1074</v>
      </c>
      <c r="B1075" s="10" t="s">
        <v>108</v>
      </c>
      <c r="C1075" s="10">
        <v>11</v>
      </c>
      <c r="D1075" s="10">
        <v>3</v>
      </c>
      <c r="E1075" s="10">
        <v>341</v>
      </c>
      <c r="F1075" s="10">
        <v>18</v>
      </c>
      <c r="G1075" s="10" t="s">
        <v>109</v>
      </c>
      <c r="H1075" s="250" t="s">
        <v>115</v>
      </c>
      <c r="I1075" s="10" t="s">
        <v>111</v>
      </c>
      <c r="J1075" s="10" t="s">
        <v>112</v>
      </c>
    </row>
    <row r="1076" spans="1:10">
      <c r="A1076" s="247">
        <v>1075</v>
      </c>
      <c r="B1076" s="10" t="s">
        <v>108</v>
      </c>
      <c r="C1076" s="10">
        <v>12</v>
      </c>
      <c r="D1076" s="10">
        <v>1</v>
      </c>
      <c r="E1076" s="10">
        <v>101</v>
      </c>
      <c r="F1076" s="10">
        <v>18</v>
      </c>
      <c r="G1076" s="10" t="s">
        <v>109</v>
      </c>
      <c r="H1076" s="166" t="s">
        <v>110</v>
      </c>
      <c r="I1076" s="10" t="s">
        <v>111</v>
      </c>
      <c r="J1076" s="10" t="s">
        <v>112</v>
      </c>
    </row>
    <row r="1077" spans="1:10">
      <c r="A1077" s="247">
        <v>1076</v>
      </c>
      <c r="B1077" s="10" t="s">
        <v>108</v>
      </c>
      <c r="C1077" s="10">
        <v>12</v>
      </c>
      <c r="D1077" s="10">
        <v>1</v>
      </c>
      <c r="E1077" s="10">
        <v>102</v>
      </c>
      <c r="F1077" s="10">
        <v>18</v>
      </c>
      <c r="G1077" s="10" t="s">
        <v>109</v>
      </c>
      <c r="H1077" s="166" t="s">
        <v>115</v>
      </c>
      <c r="I1077" s="10" t="s">
        <v>111</v>
      </c>
      <c r="J1077" s="10" t="s">
        <v>112</v>
      </c>
    </row>
    <row r="1078" spans="1:10">
      <c r="A1078" s="247">
        <v>1077</v>
      </c>
      <c r="B1078" s="10" t="s">
        <v>108</v>
      </c>
      <c r="C1078" s="10">
        <v>12</v>
      </c>
      <c r="D1078" s="10">
        <v>1</v>
      </c>
      <c r="E1078" s="10">
        <v>103</v>
      </c>
      <c r="F1078" s="10">
        <v>18</v>
      </c>
      <c r="G1078" s="10" t="s">
        <v>109</v>
      </c>
      <c r="H1078" s="166" t="s">
        <v>110</v>
      </c>
      <c r="I1078" s="10" t="s">
        <v>111</v>
      </c>
      <c r="J1078" s="10" t="s">
        <v>112</v>
      </c>
    </row>
    <row r="1079" spans="1:10">
      <c r="A1079" s="247">
        <v>1078</v>
      </c>
      <c r="B1079" s="10" t="s">
        <v>108</v>
      </c>
      <c r="C1079" s="10">
        <v>12</v>
      </c>
      <c r="D1079" s="10">
        <v>1</v>
      </c>
      <c r="E1079" s="10">
        <v>104</v>
      </c>
      <c r="F1079" s="10">
        <v>18</v>
      </c>
      <c r="G1079" s="10" t="s">
        <v>109</v>
      </c>
      <c r="H1079" s="166" t="s">
        <v>115</v>
      </c>
      <c r="I1079" s="10" t="s">
        <v>111</v>
      </c>
      <c r="J1079" s="10" t="s">
        <v>112</v>
      </c>
    </row>
    <row r="1080" spans="1:10">
      <c r="A1080" s="247">
        <v>1079</v>
      </c>
      <c r="B1080" s="10" t="s">
        <v>108</v>
      </c>
      <c r="C1080" s="10">
        <v>12</v>
      </c>
      <c r="D1080" s="10">
        <v>1</v>
      </c>
      <c r="E1080" s="10">
        <v>105</v>
      </c>
      <c r="F1080" s="10">
        <v>18</v>
      </c>
      <c r="G1080" s="10" t="s">
        <v>109</v>
      </c>
      <c r="H1080" s="166" t="s">
        <v>110</v>
      </c>
      <c r="I1080" s="10" t="s">
        <v>111</v>
      </c>
      <c r="J1080" s="10" t="s">
        <v>112</v>
      </c>
    </row>
    <row r="1081" spans="1:10">
      <c r="A1081" s="247">
        <v>1080</v>
      </c>
      <c r="B1081" s="10" t="s">
        <v>108</v>
      </c>
      <c r="C1081" s="10">
        <v>12</v>
      </c>
      <c r="D1081" s="10">
        <v>1</v>
      </c>
      <c r="E1081" s="10">
        <v>106</v>
      </c>
      <c r="F1081" s="10">
        <v>18</v>
      </c>
      <c r="G1081" s="10" t="s">
        <v>109</v>
      </c>
      <c r="H1081" s="166" t="s">
        <v>115</v>
      </c>
      <c r="I1081" s="10" t="s">
        <v>111</v>
      </c>
      <c r="J1081" s="10" t="s">
        <v>112</v>
      </c>
    </row>
    <row r="1082" spans="1:10">
      <c r="A1082" s="247">
        <v>1081</v>
      </c>
      <c r="B1082" s="10" t="s">
        <v>108</v>
      </c>
      <c r="C1082" s="10">
        <v>12</v>
      </c>
      <c r="D1082" s="10">
        <v>1</v>
      </c>
      <c r="E1082" s="10">
        <v>107</v>
      </c>
      <c r="F1082" s="10">
        <v>18</v>
      </c>
      <c r="G1082" s="10" t="s">
        <v>109</v>
      </c>
      <c r="H1082" s="166" t="s">
        <v>110</v>
      </c>
      <c r="I1082" s="10" t="s">
        <v>111</v>
      </c>
      <c r="J1082" s="10" t="s">
        <v>112</v>
      </c>
    </row>
    <row r="1083" spans="1:10">
      <c r="A1083" s="247">
        <v>1082</v>
      </c>
      <c r="B1083" s="10" t="s">
        <v>108</v>
      </c>
      <c r="C1083" s="10">
        <v>12</v>
      </c>
      <c r="D1083" s="10">
        <v>1</v>
      </c>
      <c r="E1083" s="10">
        <v>108</v>
      </c>
      <c r="F1083" s="10">
        <v>18</v>
      </c>
      <c r="G1083" s="10" t="s">
        <v>109</v>
      </c>
      <c r="H1083" s="166" t="s">
        <v>115</v>
      </c>
      <c r="I1083" s="10" t="s">
        <v>111</v>
      </c>
      <c r="J1083" s="10" t="s">
        <v>112</v>
      </c>
    </row>
    <row r="1084" spans="1:10">
      <c r="A1084" s="247">
        <v>1083</v>
      </c>
      <c r="B1084" s="10" t="s">
        <v>108</v>
      </c>
      <c r="C1084" s="10">
        <v>12</v>
      </c>
      <c r="D1084" s="10">
        <v>1</v>
      </c>
      <c r="E1084" s="10">
        <v>109</v>
      </c>
      <c r="F1084" s="10">
        <v>18</v>
      </c>
      <c r="G1084" s="10" t="s">
        <v>109</v>
      </c>
      <c r="H1084" s="166" t="s">
        <v>110</v>
      </c>
      <c r="I1084" s="10" t="s">
        <v>111</v>
      </c>
      <c r="J1084" s="10" t="s">
        <v>112</v>
      </c>
    </row>
    <row r="1085" spans="1:10">
      <c r="A1085" s="247">
        <v>1084</v>
      </c>
      <c r="B1085" s="10" t="s">
        <v>108</v>
      </c>
      <c r="C1085" s="10">
        <v>12</v>
      </c>
      <c r="D1085" s="10">
        <v>1</v>
      </c>
      <c r="E1085" s="10">
        <v>110</v>
      </c>
      <c r="F1085" s="10">
        <v>18</v>
      </c>
      <c r="G1085" s="10" t="s">
        <v>109</v>
      </c>
      <c r="H1085" s="166" t="s">
        <v>115</v>
      </c>
      <c r="I1085" s="10" t="s">
        <v>111</v>
      </c>
      <c r="J1085" s="10" t="s">
        <v>112</v>
      </c>
    </row>
    <row r="1086" spans="1:10">
      <c r="A1086" s="247">
        <v>1085</v>
      </c>
      <c r="B1086" s="10" t="s">
        <v>108</v>
      </c>
      <c r="C1086" s="10">
        <v>12</v>
      </c>
      <c r="D1086" s="10">
        <v>1</v>
      </c>
      <c r="E1086" s="10">
        <v>111</v>
      </c>
      <c r="F1086" s="10">
        <v>18</v>
      </c>
      <c r="G1086" s="10" t="s">
        <v>109</v>
      </c>
      <c r="H1086" s="166" t="s">
        <v>110</v>
      </c>
      <c r="I1086" s="10" t="s">
        <v>111</v>
      </c>
      <c r="J1086" s="10" t="s">
        <v>112</v>
      </c>
    </row>
    <row r="1087" spans="1:10">
      <c r="A1087" s="247">
        <v>1086</v>
      </c>
      <c r="B1087" s="10" t="s">
        <v>108</v>
      </c>
      <c r="C1087" s="10">
        <v>12</v>
      </c>
      <c r="D1087" s="10">
        <v>1</v>
      </c>
      <c r="E1087" s="10">
        <v>112</v>
      </c>
      <c r="F1087" s="10">
        <v>18</v>
      </c>
      <c r="G1087" s="10" t="s">
        <v>109</v>
      </c>
      <c r="H1087" s="166" t="s">
        <v>115</v>
      </c>
      <c r="I1087" s="10" t="s">
        <v>111</v>
      </c>
      <c r="J1087" s="10" t="s">
        <v>112</v>
      </c>
    </row>
    <row r="1088" spans="1:10">
      <c r="A1088" s="247">
        <v>1087</v>
      </c>
      <c r="B1088" s="10" t="s">
        <v>108</v>
      </c>
      <c r="C1088" s="10">
        <v>12</v>
      </c>
      <c r="D1088" s="10">
        <v>1</v>
      </c>
      <c r="E1088" s="10">
        <v>113</v>
      </c>
      <c r="F1088" s="10">
        <v>18</v>
      </c>
      <c r="G1088" s="10" t="s">
        <v>109</v>
      </c>
      <c r="H1088" s="166" t="s">
        <v>110</v>
      </c>
      <c r="I1088" s="10" t="s">
        <v>111</v>
      </c>
      <c r="J1088" s="10" t="s">
        <v>112</v>
      </c>
    </row>
    <row r="1089" spans="1:10">
      <c r="A1089" s="247">
        <v>1088</v>
      </c>
      <c r="B1089" s="10" t="s">
        <v>108</v>
      </c>
      <c r="C1089" s="10">
        <v>12</v>
      </c>
      <c r="D1089" s="10">
        <v>1</v>
      </c>
      <c r="E1089" s="10">
        <v>114</v>
      </c>
      <c r="F1089" s="10">
        <v>18</v>
      </c>
      <c r="G1089" s="10" t="s">
        <v>109</v>
      </c>
      <c r="H1089" s="166" t="s">
        <v>115</v>
      </c>
      <c r="I1089" s="10" t="s">
        <v>111</v>
      </c>
      <c r="J1089" s="10" t="s">
        <v>112</v>
      </c>
    </row>
    <row r="1090" spans="1:10">
      <c r="A1090" s="247">
        <v>1089</v>
      </c>
      <c r="B1090" s="10" t="s">
        <v>108</v>
      </c>
      <c r="C1090" s="10">
        <v>12</v>
      </c>
      <c r="D1090" s="10">
        <v>1</v>
      </c>
      <c r="E1090" s="10">
        <v>115</v>
      </c>
      <c r="F1090" s="10">
        <v>18</v>
      </c>
      <c r="G1090" s="10" t="s">
        <v>109</v>
      </c>
      <c r="H1090" s="166" t="s">
        <v>110</v>
      </c>
      <c r="I1090" s="10" t="s">
        <v>111</v>
      </c>
      <c r="J1090" s="10" t="s">
        <v>112</v>
      </c>
    </row>
    <row r="1091" spans="1:10">
      <c r="A1091" s="247">
        <v>1090</v>
      </c>
      <c r="B1091" s="10" t="s">
        <v>108</v>
      </c>
      <c r="C1091" s="10">
        <v>12</v>
      </c>
      <c r="D1091" s="10">
        <v>1</v>
      </c>
      <c r="E1091" s="10">
        <v>116</v>
      </c>
      <c r="F1091" s="10">
        <v>18</v>
      </c>
      <c r="G1091" s="10" t="s">
        <v>109</v>
      </c>
      <c r="H1091" s="166" t="s">
        <v>115</v>
      </c>
      <c r="I1091" s="10" t="s">
        <v>111</v>
      </c>
      <c r="J1091" s="10" t="s">
        <v>112</v>
      </c>
    </row>
    <row r="1092" spans="1:10">
      <c r="A1092" s="247">
        <v>1091</v>
      </c>
      <c r="B1092" s="10" t="s">
        <v>108</v>
      </c>
      <c r="C1092" s="10">
        <v>12</v>
      </c>
      <c r="D1092" s="10">
        <v>1</v>
      </c>
      <c r="E1092" s="10">
        <v>117</v>
      </c>
      <c r="F1092" s="10">
        <v>18</v>
      </c>
      <c r="G1092" s="10" t="s">
        <v>109</v>
      </c>
      <c r="H1092" s="166" t="s">
        <v>110</v>
      </c>
      <c r="I1092" s="10" t="s">
        <v>111</v>
      </c>
      <c r="J1092" s="10" t="s">
        <v>112</v>
      </c>
    </row>
    <row r="1093" spans="1:10">
      <c r="A1093" s="247">
        <v>1092</v>
      </c>
      <c r="B1093" s="10" t="s">
        <v>108</v>
      </c>
      <c r="C1093" s="10">
        <v>12</v>
      </c>
      <c r="D1093" s="10">
        <v>1</v>
      </c>
      <c r="E1093" s="10">
        <v>118</v>
      </c>
      <c r="F1093" s="10">
        <v>18</v>
      </c>
      <c r="G1093" s="10" t="s">
        <v>109</v>
      </c>
      <c r="H1093" s="166" t="s">
        <v>115</v>
      </c>
      <c r="I1093" s="10" t="s">
        <v>111</v>
      </c>
      <c r="J1093" s="10" t="s">
        <v>112</v>
      </c>
    </row>
    <row r="1094" spans="1:10">
      <c r="A1094" s="247">
        <v>1093</v>
      </c>
      <c r="B1094" s="10" t="s">
        <v>108</v>
      </c>
      <c r="C1094" s="10">
        <v>12</v>
      </c>
      <c r="D1094" s="10">
        <v>1</v>
      </c>
      <c r="E1094" s="10">
        <v>119</v>
      </c>
      <c r="F1094" s="10">
        <v>18</v>
      </c>
      <c r="G1094" s="10" t="s">
        <v>109</v>
      </c>
      <c r="H1094" s="166" t="s">
        <v>110</v>
      </c>
      <c r="I1094" s="10" t="s">
        <v>111</v>
      </c>
      <c r="J1094" s="10" t="s">
        <v>112</v>
      </c>
    </row>
    <row r="1095" spans="1:10">
      <c r="A1095" s="247">
        <v>1094</v>
      </c>
      <c r="B1095" s="10" t="s">
        <v>108</v>
      </c>
      <c r="C1095" s="10">
        <v>12</v>
      </c>
      <c r="D1095" s="10">
        <v>1</v>
      </c>
      <c r="E1095" s="10">
        <v>121</v>
      </c>
      <c r="F1095" s="10">
        <v>18</v>
      </c>
      <c r="G1095" s="10" t="s">
        <v>109</v>
      </c>
      <c r="H1095" s="166" t="s">
        <v>110</v>
      </c>
      <c r="I1095" s="10" t="s">
        <v>111</v>
      </c>
      <c r="J1095" s="10" t="s">
        <v>112</v>
      </c>
    </row>
    <row r="1096" spans="1:10">
      <c r="A1096" s="247">
        <v>1095</v>
      </c>
      <c r="B1096" s="10" t="s">
        <v>108</v>
      </c>
      <c r="C1096" s="10">
        <v>12</v>
      </c>
      <c r="D1096" s="10">
        <v>2</v>
      </c>
      <c r="E1096" s="10">
        <v>201</v>
      </c>
      <c r="F1096" s="10">
        <v>18</v>
      </c>
      <c r="G1096" s="10" t="s">
        <v>109</v>
      </c>
      <c r="H1096" s="166" t="s">
        <v>113</v>
      </c>
      <c r="I1096" s="10" t="s">
        <v>111</v>
      </c>
      <c r="J1096" s="10" t="s">
        <v>112</v>
      </c>
    </row>
    <row r="1097" spans="1:10">
      <c r="A1097" s="247">
        <v>1096</v>
      </c>
      <c r="B1097" s="10" t="s">
        <v>108</v>
      </c>
      <c r="C1097" s="10">
        <v>12</v>
      </c>
      <c r="D1097" s="10">
        <v>2</v>
      </c>
      <c r="E1097" s="10">
        <v>202</v>
      </c>
      <c r="F1097" s="10">
        <v>18</v>
      </c>
      <c r="G1097" s="10" t="s">
        <v>109</v>
      </c>
      <c r="H1097" s="166" t="s">
        <v>113</v>
      </c>
      <c r="I1097" s="10" t="s">
        <v>111</v>
      </c>
      <c r="J1097" s="10" t="s">
        <v>112</v>
      </c>
    </row>
    <row r="1098" spans="1:10">
      <c r="A1098" s="247">
        <v>1097</v>
      </c>
      <c r="B1098" s="10" t="s">
        <v>108</v>
      </c>
      <c r="C1098" s="10">
        <v>12</v>
      </c>
      <c r="D1098" s="10">
        <v>2</v>
      </c>
      <c r="E1098" s="10">
        <v>203</v>
      </c>
      <c r="F1098" s="10">
        <v>18</v>
      </c>
      <c r="G1098" s="10" t="s">
        <v>109</v>
      </c>
      <c r="H1098" s="166" t="s">
        <v>113</v>
      </c>
      <c r="I1098" s="10" t="s">
        <v>111</v>
      </c>
      <c r="J1098" s="10" t="s">
        <v>112</v>
      </c>
    </row>
    <row r="1099" spans="1:10">
      <c r="A1099" s="247">
        <v>1098</v>
      </c>
      <c r="B1099" s="10" t="s">
        <v>108</v>
      </c>
      <c r="C1099" s="10">
        <v>12</v>
      </c>
      <c r="D1099" s="10">
        <v>2</v>
      </c>
      <c r="E1099" s="10">
        <v>204</v>
      </c>
      <c r="F1099" s="10">
        <v>18</v>
      </c>
      <c r="G1099" s="10" t="s">
        <v>109</v>
      </c>
      <c r="H1099" s="166" t="s">
        <v>113</v>
      </c>
      <c r="I1099" s="10" t="s">
        <v>111</v>
      </c>
      <c r="J1099" s="10" t="s">
        <v>112</v>
      </c>
    </row>
    <row r="1100" spans="1:10">
      <c r="A1100" s="247">
        <v>1099</v>
      </c>
      <c r="B1100" s="10" t="s">
        <v>108</v>
      </c>
      <c r="C1100" s="10">
        <v>12</v>
      </c>
      <c r="D1100" s="10">
        <v>2</v>
      </c>
      <c r="E1100" s="10">
        <v>205</v>
      </c>
      <c r="F1100" s="10">
        <v>18</v>
      </c>
      <c r="G1100" s="10" t="s">
        <v>109</v>
      </c>
      <c r="H1100" s="166" t="s">
        <v>113</v>
      </c>
      <c r="I1100" s="10" t="s">
        <v>111</v>
      </c>
      <c r="J1100" s="10" t="s">
        <v>112</v>
      </c>
    </row>
    <row r="1101" spans="1:10">
      <c r="A1101" s="247">
        <v>1100</v>
      </c>
      <c r="B1101" s="10" t="s">
        <v>108</v>
      </c>
      <c r="C1101" s="10">
        <v>12</v>
      </c>
      <c r="D1101" s="10">
        <v>2</v>
      </c>
      <c r="E1101" s="10">
        <v>206</v>
      </c>
      <c r="F1101" s="10">
        <v>18</v>
      </c>
      <c r="G1101" s="10" t="s">
        <v>109</v>
      </c>
      <c r="H1101" s="166" t="s">
        <v>113</v>
      </c>
      <c r="I1101" s="10" t="s">
        <v>111</v>
      </c>
      <c r="J1101" s="10" t="s">
        <v>112</v>
      </c>
    </row>
    <row r="1102" spans="1:10">
      <c r="A1102" s="247">
        <v>1101</v>
      </c>
      <c r="B1102" s="10" t="s">
        <v>108</v>
      </c>
      <c r="C1102" s="10">
        <v>12</v>
      </c>
      <c r="D1102" s="10">
        <v>2</v>
      </c>
      <c r="E1102" s="10">
        <v>207</v>
      </c>
      <c r="F1102" s="10">
        <v>18</v>
      </c>
      <c r="G1102" s="10" t="s">
        <v>109</v>
      </c>
      <c r="H1102" s="166" t="s">
        <v>110</v>
      </c>
      <c r="I1102" s="10" t="s">
        <v>111</v>
      </c>
      <c r="J1102" s="10" t="s">
        <v>112</v>
      </c>
    </row>
    <row r="1103" spans="1:10">
      <c r="A1103" s="247">
        <v>1102</v>
      </c>
      <c r="B1103" s="10" t="s">
        <v>108</v>
      </c>
      <c r="C1103" s="10">
        <v>12</v>
      </c>
      <c r="D1103" s="10">
        <v>2</v>
      </c>
      <c r="E1103" s="10">
        <v>208</v>
      </c>
      <c r="F1103" s="10">
        <v>18</v>
      </c>
      <c r="G1103" s="10" t="s">
        <v>109</v>
      </c>
      <c r="H1103" s="166" t="s">
        <v>115</v>
      </c>
      <c r="I1103" s="10" t="s">
        <v>111</v>
      </c>
      <c r="J1103" s="10" t="s">
        <v>112</v>
      </c>
    </row>
    <row r="1104" spans="1:10">
      <c r="A1104" s="247">
        <v>1103</v>
      </c>
      <c r="B1104" s="10" t="s">
        <v>108</v>
      </c>
      <c r="C1104" s="10">
        <v>12</v>
      </c>
      <c r="D1104" s="10">
        <v>2</v>
      </c>
      <c r="E1104" s="10">
        <v>209</v>
      </c>
      <c r="F1104" s="10">
        <v>18</v>
      </c>
      <c r="G1104" s="10" t="s">
        <v>109</v>
      </c>
      <c r="H1104" s="166" t="s">
        <v>110</v>
      </c>
      <c r="I1104" s="10" t="s">
        <v>111</v>
      </c>
      <c r="J1104" s="10" t="s">
        <v>112</v>
      </c>
    </row>
    <row r="1105" spans="1:10">
      <c r="A1105" s="247">
        <v>1104</v>
      </c>
      <c r="B1105" s="10" t="s">
        <v>108</v>
      </c>
      <c r="C1105" s="10">
        <v>12</v>
      </c>
      <c r="D1105" s="10">
        <v>2</v>
      </c>
      <c r="E1105" s="10">
        <v>210</v>
      </c>
      <c r="F1105" s="10">
        <v>18</v>
      </c>
      <c r="G1105" s="10" t="s">
        <v>109</v>
      </c>
      <c r="H1105" s="166" t="s">
        <v>115</v>
      </c>
      <c r="I1105" s="10" t="s">
        <v>111</v>
      </c>
      <c r="J1105" s="10" t="s">
        <v>112</v>
      </c>
    </row>
    <row r="1106" spans="1:10">
      <c r="A1106" s="247">
        <v>1105</v>
      </c>
      <c r="B1106" s="10" t="s">
        <v>108</v>
      </c>
      <c r="C1106" s="10">
        <v>12</v>
      </c>
      <c r="D1106" s="10">
        <v>2</v>
      </c>
      <c r="E1106" s="10">
        <v>211</v>
      </c>
      <c r="F1106" s="10">
        <v>18</v>
      </c>
      <c r="G1106" s="10" t="s">
        <v>109</v>
      </c>
      <c r="H1106" s="166" t="s">
        <v>110</v>
      </c>
      <c r="I1106" s="10" t="s">
        <v>111</v>
      </c>
      <c r="J1106" s="10" t="s">
        <v>112</v>
      </c>
    </row>
    <row r="1107" spans="1:10">
      <c r="A1107" s="247">
        <v>1106</v>
      </c>
      <c r="B1107" s="10" t="s">
        <v>108</v>
      </c>
      <c r="C1107" s="10">
        <v>12</v>
      </c>
      <c r="D1107" s="10">
        <v>2</v>
      </c>
      <c r="E1107" s="10">
        <v>212</v>
      </c>
      <c r="F1107" s="10">
        <v>18</v>
      </c>
      <c r="G1107" s="10" t="s">
        <v>109</v>
      </c>
      <c r="H1107" s="166" t="s">
        <v>115</v>
      </c>
      <c r="I1107" s="10" t="s">
        <v>111</v>
      </c>
      <c r="J1107" s="10" t="s">
        <v>112</v>
      </c>
    </row>
    <row r="1108" spans="1:10">
      <c r="A1108" s="247">
        <v>1107</v>
      </c>
      <c r="B1108" s="10" t="s">
        <v>108</v>
      </c>
      <c r="C1108" s="10">
        <v>12</v>
      </c>
      <c r="D1108" s="10">
        <v>2</v>
      </c>
      <c r="E1108" s="10">
        <v>213</v>
      </c>
      <c r="F1108" s="10">
        <v>18</v>
      </c>
      <c r="G1108" s="10" t="s">
        <v>109</v>
      </c>
      <c r="H1108" s="166" t="s">
        <v>110</v>
      </c>
      <c r="I1108" s="10" t="s">
        <v>111</v>
      </c>
      <c r="J1108" s="10" t="s">
        <v>112</v>
      </c>
    </row>
    <row r="1109" spans="1:10">
      <c r="A1109" s="247">
        <v>1108</v>
      </c>
      <c r="B1109" s="10" t="s">
        <v>108</v>
      </c>
      <c r="C1109" s="10">
        <v>12</v>
      </c>
      <c r="D1109" s="10">
        <v>2</v>
      </c>
      <c r="E1109" s="10">
        <v>214</v>
      </c>
      <c r="F1109" s="10">
        <v>18</v>
      </c>
      <c r="G1109" s="10" t="s">
        <v>109</v>
      </c>
      <c r="H1109" s="166" t="s">
        <v>115</v>
      </c>
      <c r="I1109" s="10" t="s">
        <v>111</v>
      </c>
      <c r="J1109" s="10" t="s">
        <v>112</v>
      </c>
    </row>
    <row r="1110" spans="1:10">
      <c r="A1110" s="247">
        <v>1109</v>
      </c>
      <c r="B1110" s="10" t="s">
        <v>108</v>
      </c>
      <c r="C1110" s="10">
        <v>12</v>
      </c>
      <c r="D1110" s="10">
        <v>2</v>
      </c>
      <c r="E1110" s="10">
        <v>215</v>
      </c>
      <c r="F1110" s="10">
        <v>18</v>
      </c>
      <c r="G1110" s="10" t="s">
        <v>109</v>
      </c>
      <c r="H1110" s="166" t="s">
        <v>110</v>
      </c>
      <c r="I1110" s="10" t="s">
        <v>111</v>
      </c>
      <c r="J1110" s="10" t="s">
        <v>112</v>
      </c>
    </row>
    <row r="1111" spans="1:10">
      <c r="A1111" s="247">
        <v>1110</v>
      </c>
      <c r="B1111" s="10" t="s">
        <v>108</v>
      </c>
      <c r="C1111" s="10">
        <v>12</v>
      </c>
      <c r="D1111" s="10">
        <v>2</v>
      </c>
      <c r="E1111" s="10">
        <v>216</v>
      </c>
      <c r="F1111" s="10">
        <v>18</v>
      </c>
      <c r="G1111" s="10" t="s">
        <v>109</v>
      </c>
      <c r="H1111" s="166" t="s">
        <v>115</v>
      </c>
      <c r="I1111" s="10" t="s">
        <v>111</v>
      </c>
      <c r="J1111" s="10" t="s">
        <v>112</v>
      </c>
    </row>
    <row r="1112" spans="1:10">
      <c r="A1112" s="247">
        <v>1111</v>
      </c>
      <c r="B1112" s="10" t="s">
        <v>108</v>
      </c>
      <c r="C1112" s="10">
        <v>12</v>
      </c>
      <c r="D1112" s="10">
        <v>2</v>
      </c>
      <c r="E1112" s="10">
        <v>217</v>
      </c>
      <c r="F1112" s="10">
        <v>18</v>
      </c>
      <c r="G1112" s="10" t="s">
        <v>109</v>
      </c>
      <c r="H1112" s="166" t="s">
        <v>110</v>
      </c>
      <c r="I1112" s="10" t="s">
        <v>111</v>
      </c>
      <c r="J1112" s="10" t="s">
        <v>112</v>
      </c>
    </row>
    <row r="1113" spans="1:10">
      <c r="A1113" s="247">
        <v>1112</v>
      </c>
      <c r="B1113" s="10" t="s">
        <v>108</v>
      </c>
      <c r="C1113" s="10">
        <v>12</v>
      </c>
      <c r="D1113" s="10">
        <v>2</v>
      </c>
      <c r="E1113" s="10">
        <v>218</v>
      </c>
      <c r="F1113" s="10">
        <v>18</v>
      </c>
      <c r="G1113" s="10" t="s">
        <v>109</v>
      </c>
      <c r="H1113" s="166" t="s">
        <v>115</v>
      </c>
      <c r="I1113" s="10" t="s">
        <v>111</v>
      </c>
      <c r="J1113" s="10" t="s">
        <v>112</v>
      </c>
    </row>
    <row r="1114" spans="1:10">
      <c r="A1114" s="247">
        <v>1113</v>
      </c>
      <c r="B1114" s="10" t="s">
        <v>108</v>
      </c>
      <c r="C1114" s="10">
        <v>12</v>
      </c>
      <c r="D1114" s="10">
        <v>2</v>
      </c>
      <c r="E1114" s="10">
        <v>219</v>
      </c>
      <c r="F1114" s="10">
        <v>18</v>
      </c>
      <c r="G1114" s="10" t="s">
        <v>109</v>
      </c>
      <c r="H1114" s="166" t="s">
        <v>110</v>
      </c>
      <c r="I1114" s="10" t="s">
        <v>111</v>
      </c>
      <c r="J1114" s="10" t="s">
        <v>112</v>
      </c>
    </row>
    <row r="1115" spans="1:10">
      <c r="A1115" s="247">
        <v>1114</v>
      </c>
      <c r="B1115" s="10" t="s">
        <v>108</v>
      </c>
      <c r="C1115" s="10">
        <v>12</v>
      </c>
      <c r="D1115" s="10">
        <v>2</v>
      </c>
      <c r="E1115" s="10">
        <v>220</v>
      </c>
      <c r="F1115" s="10">
        <v>18</v>
      </c>
      <c r="G1115" s="10" t="s">
        <v>109</v>
      </c>
      <c r="H1115" s="166" t="s">
        <v>115</v>
      </c>
      <c r="I1115" s="10" t="s">
        <v>111</v>
      </c>
      <c r="J1115" s="10" t="s">
        <v>112</v>
      </c>
    </row>
    <row r="1116" spans="1:10">
      <c r="A1116" s="247">
        <v>1115</v>
      </c>
      <c r="B1116" s="10" t="s">
        <v>108</v>
      </c>
      <c r="C1116" s="10">
        <v>12</v>
      </c>
      <c r="D1116" s="10">
        <v>2</v>
      </c>
      <c r="E1116" s="10">
        <v>221</v>
      </c>
      <c r="F1116" s="10">
        <v>18</v>
      </c>
      <c r="G1116" s="10" t="s">
        <v>109</v>
      </c>
      <c r="H1116" s="166" t="s">
        <v>110</v>
      </c>
      <c r="I1116" s="10" t="s">
        <v>111</v>
      </c>
      <c r="J1116" s="10" t="s">
        <v>112</v>
      </c>
    </row>
    <row r="1117" spans="1:10">
      <c r="A1117" s="247">
        <v>1116</v>
      </c>
      <c r="B1117" s="10" t="s">
        <v>108</v>
      </c>
      <c r="C1117" s="10">
        <v>12</v>
      </c>
      <c r="D1117" s="10">
        <v>2</v>
      </c>
      <c r="E1117" s="10">
        <v>222</v>
      </c>
      <c r="F1117" s="10">
        <v>18</v>
      </c>
      <c r="G1117" s="10" t="s">
        <v>109</v>
      </c>
      <c r="H1117" s="166" t="s">
        <v>115</v>
      </c>
      <c r="I1117" s="10" t="s">
        <v>111</v>
      </c>
      <c r="J1117" s="10" t="s">
        <v>112</v>
      </c>
    </row>
    <row r="1118" spans="1:10">
      <c r="A1118" s="247">
        <v>1117</v>
      </c>
      <c r="B1118" s="10" t="s">
        <v>108</v>
      </c>
      <c r="C1118" s="10">
        <v>12</v>
      </c>
      <c r="D1118" s="10">
        <v>2</v>
      </c>
      <c r="E1118" s="10">
        <v>223</v>
      </c>
      <c r="F1118" s="10">
        <v>18</v>
      </c>
      <c r="G1118" s="10" t="s">
        <v>109</v>
      </c>
      <c r="H1118" s="166" t="s">
        <v>110</v>
      </c>
      <c r="I1118" s="10" t="s">
        <v>111</v>
      </c>
      <c r="J1118" s="10" t="s">
        <v>112</v>
      </c>
    </row>
    <row r="1119" spans="1:10">
      <c r="A1119" s="247">
        <v>1118</v>
      </c>
      <c r="B1119" s="10" t="s">
        <v>108</v>
      </c>
      <c r="C1119" s="10">
        <v>12</v>
      </c>
      <c r="D1119" s="10">
        <v>2</v>
      </c>
      <c r="E1119" s="10">
        <v>224</v>
      </c>
      <c r="F1119" s="10">
        <v>18</v>
      </c>
      <c r="G1119" s="10" t="s">
        <v>109</v>
      </c>
      <c r="H1119" s="166" t="s">
        <v>115</v>
      </c>
      <c r="I1119" s="10" t="s">
        <v>111</v>
      </c>
      <c r="J1119" s="10" t="s">
        <v>112</v>
      </c>
    </row>
    <row r="1120" spans="1:10">
      <c r="A1120" s="247">
        <v>1119</v>
      </c>
      <c r="B1120" s="10" t="s">
        <v>108</v>
      </c>
      <c r="C1120" s="10">
        <v>12</v>
      </c>
      <c r="D1120" s="10">
        <v>2</v>
      </c>
      <c r="E1120" s="10">
        <v>225</v>
      </c>
      <c r="F1120" s="10">
        <v>18</v>
      </c>
      <c r="G1120" s="10" t="s">
        <v>109</v>
      </c>
      <c r="H1120" s="166" t="s">
        <v>110</v>
      </c>
      <c r="I1120" s="10" t="s">
        <v>111</v>
      </c>
      <c r="J1120" s="10" t="s">
        <v>112</v>
      </c>
    </row>
    <row r="1121" spans="1:10">
      <c r="A1121" s="247">
        <v>1120</v>
      </c>
      <c r="B1121" s="10" t="s">
        <v>108</v>
      </c>
      <c r="C1121" s="10">
        <v>12</v>
      </c>
      <c r="D1121" s="10">
        <v>2</v>
      </c>
      <c r="E1121" s="10">
        <v>226</v>
      </c>
      <c r="F1121" s="10">
        <v>18</v>
      </c>
      <c r="G1121" s="10" t="s">
        <v>109</v>
      </c>
      <c r="H1121" s="166" t="s">
        <v>115</v>
      </c>
      <c r="I1121" s="10" t="s">
        <v>111</v>
      </c>
      <c r="J1121" s="10" t="s">
        <v>112</v>
      </c>
    </row>
    <row r="1122" spans="1:10">
      <c r="A1122" s="247">
        <v>1121</v>
      </c>
      <c r="B1122" s="10" t="s">
        <v>108</v>
      </c>
      <c r="C1122" s="10">
        <v>12</v>
      </c>
      <c r="D1122" s="10">
        <v>2</v>
      </c>
      <c r="E1122" s="10">
        <v>227</v>
      </c>
      <c r="F1122" s="10">
        <v>18</v>
      </c>
      <c r="G1122" s="10" t="s">
        <v>109</v>
      </c>
      <c r="H1122" s="166" t="s">
        <v>110</v>
      </c>
      <c r="I1122" s="10" t="s">
        <v>111</v>
      </c>
      <c r="J1122" s="10" t="s">
        <v>112</v>
      </c>
    </row>
    <row r="1123" spans="1:10">
      <c r="A1123" s="247">
        <v>1122</v>
      </c>
      <c r="B1123" s="10" t="s">
        <v>108</v>
      </c>
      <c r="C1123" s="10">
        <v>12</v>
      </c>
      <c r="D1123" s="10">
        <v>2</v>
      </c>
      <c r="E1123" s="10">
        <v>228</v>
      </c>
      <c r="F1123" s="10">
        <v>18</v>
      </c>
      <c r="G1123" s="10" t="s">
        <v>109</v>
      </c>
      <c r="H1123" s="166" t="s">
        <v>115</v>
      </c>
      <c r="I1123" s="10" t="s">
        <v>111</v>
      </c>
      <c r="J1123" s="10" t="s">
        <v>112</v>
      </c>
    </row>
    <row r="1124" spans="1:10">
      <c r="A1124" s="247">
        <v>1123</v>
      </c>
      <c r="B1124" s="10" t="s">
        <v>108</v>
      </c>
      <c r="C1124" s="10">
        <v>12</v>
      </c>
      <c r="D1124" s="10">
        <v>2</v>
      </c>
      <c r="E1124" s="10">
        <v>229</v>
      </c>
      <c r="F1124" s="10">
        <v>18</v>
      </c>
      <c r="G1124" s="10" t="s">
        <v>109</v>
      </c>
      <c r="H1124" s="166" t="s">
        <v>110</v>
      </c>
      <c r="I1124" s="10" t="s">
        <v>111</v>
      </c>
      <c r="J1124" s="10" t="s">
        <v>112</v>
      </c>
    </row>
    <row r="1125" spans="1:10">
      <c r="A1125" s="247">
        <v>1124</v>
      </c>
      <c r="B1125" s="10" t="s">
        <v>108</v>
      </c>
      <c r="C1125" s="10">
        <v>12</v>
      </c>
      <c r="D1125" s="10">
        <v>2</v>
      </c>
      <c r="E1125" s="10">
        <v>230</v>
      </c>
      <c r="F1125" s="10">
        <v>18</v>
      </c>
      <c r="G1125" s="10" t="s">
        <v>109</v>
      </c>
      <c r="H1125" s="166" t="s">
        <v>115</v>
      </c>
      <c r="I1125" s="10" t="s">
        <v>111</v>
      </c>
      <c r="J1125" s="10" t="s">
        <v>112</v>
      </c>
    </row>
    <row r="1126" spans="1:10">
      <c r="A1126" s="247">
        <v>1125</v>
      </c>
      <c r="B1126" s="10" t="s">
        <v>108</v>
      </c>
      <c r="C1126" s="10">
        <v>12</v>
      </c>
      <c r="D1126" s="10">
        <v>2</v>
      </c>
      <c r="E1126" s="10">
        <v>231</v>
      </c>
      <c r="F1126" s="10">
        <v>18</v>
      </c>
      <c r="G1126" s="10" t="s">
        <v>109</v>
      </c>
      <c r="H1126" s="166" t="s">
        <v>110</v>
      </c>
      <c r="I1126" s="10" t="s">
        <v>111</v>
      </c>
      <c r="J1126" s="10" t="s">
        <v>112</v>
      </c>
    </row>
    <row r="1127" spans="1:10">
      <c r="A1127" s="247">
        <v>1126</v>
      </c>
      <c r="B1127" s="10" t="s">
        <v>108</v>
      </c>
      <c r="C1127" s="10">
        <v>12</v>
      </c>
      <c r="D1127" s="10">
        <v>2</v>
      </c>
      <c r="E1127" s="10">
        <v>232</v>
      </c>
      <c r="F1127" s="10">
        <v>18</v>
      </c>
      <c r="G1127" s="10" t="s">
        <v>109</v>
      </c>
      <c r="H1127" s="166" t="s">
        <v>115</v>
      </c>
      <c r="I1127" s="10" t="s">
        <v>111</v>
      </c>
      <c r="J1127" s="10" t="s">
        <v>112</v>
      </c>
    </row>
    <row r="1128" spans="1:10">
      <c r="A1128" s="247">
        <v>1127</v>
      </c>
      <c r="B1128" s="10" t="s">
        <v>108</v>
      </c>
      <c r="C1128" s="10">
        <v>12</v>
      </c>
      <c r="D1128" s="10">
        <v>2</v>
      </c>
      <c r="E1128" s="10">
        <v>233</v>
      </c>
      <c r="F1128" s="10">
        <v>18</v>
      </c>
      <c r="G1128" s="10" t="s">
        <v>109</v>
      </c>
      <c r="H1128" s="166" t="s">
        <v>110</v>
      </c>
      <c r="I1128" s="10" t="s">
        <v>111</v>
      </c>
      <c r="J1128" s="10" t="s">
        <v>112</v>
      </c>
    </row>
    <row r="1129" spans="1:10">
      <c r="A1129" s="247">
        <v>1128</v>
      </c>
      <c r="B1129" s="10" t="s">
        <v>108</v>
      </c>
      <c r="C1129" s="10">
        <v>12</v>
      </c>
      <c r="D1129" s="10">
        <v>2</v>
      </c>
      <c r="E1129" s="10">
        <v>234</v>
      </c>
      <c r="F1129" s="10">
        <v>18</v>
      </c>
      <c r="G1129" s="10" t="s">
        <v>109</v>
      </c>
      <c r="H1129" s="166" t="s">
        <v>115</v>
      </c>
      <c r="I1129" s="10" t="s">
        <v>111</v>
      </c>
      <c r="J1129" s="10" t="s">
        <v>112</v>
      </c>
    </row>
    <row r="1130" spans="1:10">
      <c r="A1130" s="247">
        <v>1129</v>
      </c>
      <c r="B1130" s="10" t="s">
        <v>108</v>
      </c>
      <c r="C1130" s="10">
        <v>12</v>
      </c>
      <c r="D1130" s="10">
        <v>2</v>
      </c>
      <c r="E1130" s="10">
        <v>235</v>
      </c>
      <c r="F1130" s="10">
        <v>18</v>
      </c>
      <c r="G1130" s="10" t="s">
        <v>109</v>
      </c>
      <c r="H1130" s="166" t="s">
        <v>110</v>
      </c>
      <c r="I1130" s="10" t="s">
        <v>111</v>
      </c>
      <c r="J1130" s="10" t="s">
        <v>112</v>
      </c>
    </row>
    <row r="1131" spans="1:10">
      <c r="A1131" s="247">
        <v>1130</v>
      </c>
      <c r="B1131" s="10" t="s">
        <v>108</v>
      </c>
      <c r="C1131" s="10">
        <v>12</v>
      </c>
      <c r="D1131" s="10">
        <v>2</v>
      </c>
      <c r="E1131" s="10">
        <v>236</v>
      </c>
      <c r="F1131" s="10">
        <v>18</v>
      </c>
      <c r="G1131" s="10" t="s">
        <v>109</v>
      </c>
      <c r="H1131" s="166" t="s">
        <v>115</v>
      </c>
      <c r="I1131" s="10" t="s">
        <v>111</v>
      </c>
      <c r="J1131" s="10" t="s">
        <v>112</v>
      </c>
    </row>
    <row r="1132" spans="1:10">
      <c r="A1132" s="247">
        <v>1131</v>
      </c>
      <c r="B1132" s="10" t="s">
        <v>108</v>
      </c>
      <c r="C1132" s="10">
        <v>12</v>
      </c>
      <c r="D1132" s="10">
        <v>2</v>
      </c>
      <c r="E1132" s="10">
        <v>237</v>
      </c>
      <c r="F1132" s="10">
        <v>18</v>
      </c>
      <c r="G1132" s="10" t="s">
        <v>109</v>
      </c>
      <c r="H1132" s="166" t="s">
        <v>110</v>
      </c>
      <c r="I1132" s="10" t="s">
        <v>111</v>
      </c>
      <c r="J1132" s="10" t="s">
        <v>112</v>
      </c>
    </row>
    <row r="1133" spans="1:10">
      <c r="A1133" s="247">
        <v>1132</v>
      </c>
      <c r="B1133" s="10" t="s">
        <v>108</v>
      </c>
      <c r="C1133" s="10">
        <v>12</v>
      </c>
      <c r="D1133" s="10">
        <v>2</v>
      </c>
      <c r="E1133" s="10">
        <v>238</v>
      </c>
      <c r="F1133" s="10">
        <v>18</v>
      </c>
      <c r="G1133" s="10" t="s">
        <v>109</v>
      </c>
      <c r="H1133" s="166" t="s">
        <v>115</v>
      </c>
      <c r="I1133" s="10" t="s">
        <v>111</v>
      </c>
      <c r="J1133" s="10" t="s">
        <v>112</v>
      </c>
    </row>
    <row r="1134" spans="1:10">
      <c r="A1134" s="247">
        <v>1133</v>
      </c>
      <c r="B1134" s="10" t="s">
        <v>108</v>
      </c>
      <c r="C1134" s="10">
        <v>12</v>
      </c>
      <c r="D1134" s="10">
        <v>2</v>
      </c>
      <c r="E1134" s="10">
        <v>239</v>
      </c>
      <c r="F1134" s="10">
        <v>18</v>
      </c>
      <c r="G1134" s="10" t="s">
        <v>109</v>
      </c>
      <c r="H1134" s="166" t="s">
        <v>110</v>
      </c>
      <c r="I1134" s="10" t="s">
        <v>111</v>
      </c>
      <c r="J1134" s="10" t="s">
        <v>112</v>
      </c>
    </row>
    <row r="1135" spans="1:10">
      <c r="A1135" s="247">
        <v>1134</v>
      </c>
      <c r="B1135" s="10" t="s">
        <v>108</v>
      </c>
      <c r="C1135" s="10">
        <v>12</v>
      </c>
      <c r="D1135" s="10">
        <v>2</v>
      </c>
      <c r="E1135" s="10">
        <v>241</v>
      </c>
      <c r="F1135" s="10">
        <v>18</v>
      </c>
      <c r="G1135" s="10" t="s">
        <v>109</v>
      </c>
      <c r="H1135" s="166" t="s">
        <v>110</v>
      </c>
      <c r="I1135" s="10" t="s">
        <v>111</v>
      </c>
      <c r="J1135" s="10" t="s">
        <v>112</v>
      </c>
    </row>
    <row r="1136" spans="1:10">
      <c r="A1136" s="247">
        <v>1135</v>
      </c>
      <c r="B1136" s="10" t="s">
        <v>108</v>
      </c>
      <c r="C1136" s="10">
        <v>12</v>
      </c>
      <c r="D1136" s="10">
        <v>3</v>
      </c>
      <c r="E1136" s="10">
        <v>301</v>
      </c>
      <c r="F1136" s="10">
        <v>18</v>
      </c>
      <c r="G1136" s="10" t="s">
        <v>109</v>
      </c>
      <c r="H1136" s="166" t="s">
        <v>113</v>
      </c>
      <c r="I1136" s="10" t="s">
        <v>111</v>
      </c>
      <c r="J1136" s="10" t="s">
        <v>112</v>
      </c>
    </row>
    <row r="1137" spans="1:10">
      <c r="A1137" s="247">
        <v>1136</v>
      </c>
      <c r="B1137" s="10" t="s">
        <v>108</v>
      </c>
      <c r="C1137" s="10">
        <v>12</v>
      </c>
      <c r="D1137" s="10">
        <v>3</v>
      </c>
      <c r="E1137" s="10">
        <v>302</v>
      </c>
      <c r="F1137" s="10">
        <v>18</v>
      </c>
      <c r="G1137" s="10" t="s">
        <v>109</v>
      </c>
      <c r="H1137" s="166" t="s">
        <v>113</v>
      </c>
      <c r="I1137" s="10" t="s">
        <v>111</v>
      </c>
      <c r="J1137" s="10" t="s">
        <v>112</v>
      </c>
    </row>
    <row r="1138" spans="1:10">
      <c r="A1138" s="247">
        <v>1137</v>
      </c>
      <c r="B1138" s="10" t="s">
        <v>108</v>
      </c>
      <c r="C1138" s="10">
        <v>12</v>
      </c>
      <c r="D1138" s="10">
        <v>3</v>
      </c>
      <c r="E1138" s="10">
        <v>303</v>
      </c>
      <c r="F1138" s="10">
        <v>18</v>
      </c>
      <c r="G1138" s="10" t="s">
        <v>109</v>
      </c>
      <c r="H1138" s="166" t="s">
        <v>113</v>
      </c>
      <c r="I1138" s="10" t="s">
        <v>111</v>
      </c>
      <c r="J1138" s="10" t="s">
        <v>112</v>
      </c>
    </row>
    <row r="1139" spans="1:10">
      <c r="A1139" s="247">
        <v>1138</v>
      </c>
      <c r="B1139" s="10" t="s">
        <v>108</v>
      </c>
      <c r="C1139" s="10">
        <v>12</v>
      </c>
      <c r="D1139" s="10">
        <v>3</v>
      </c>
      <c r="E1139" s="10">
        <v>304</v>
      </c>
      <c r="F1139" s="10">
        <v>18</v>
      </c>
      <c r="G1139" s="10" t="s">
        <v>109</v>
      </c>
      <c r="H1139" s="166" t="s">
        <v>113</v>
      </c>
      <c r="I1139" s="10" t="s">
        <v>111</v>
      </c>
      <c r="J1139" s="10" t="s">
        <v>112</v>
      </c>
    </row>
    <row r="1140" spans="1:10">
      <c r="A1140" s="247">
        <v>1139</v>
      </c>
      <c r="B1140" s="10" t="s">
        <v>108</v>
      </c>
      <c r="C1140" s="10">
        <v>12</v>
      </c>
      <c r="D1140" s="10">
        <v>3</v>
      </c>
      <c r="E1140" s="10">
        <v>305</v>
      </c>
      <c r="F1140" s="10">
        <v>18</v>
      </c>
      <c r="G1140" s="10" t="s">
        <v>109</v>
      </c>
      <c r="H1140" s="166" t="s">
        <v>113</v>
      </c>
      <c r="I1140" s="10" t="s">
        <v>111</v>
      </c>
      <c r="J1140" s="10" t="s">
        <v>112</v>
      </c>
    </row>
    <row r="1141" spans="1:10">
      <c r="A1141" s="247">
        <v>1140</v>
      </c>
      <c r="B1141" s="10" t="s">
        <v>108</v>
      </c>
      <c r="C1141" s="10">
        <v>12</v>
      </c>
      <c r="D1141" s="10">
        <v>3</v>
      </c>
      <c r="E1141" s="10">
        <v>306</v>
      </c>
      <c r="F1141" s="10">
        <v>18</v>
      </c>
      <c r="G1141" s="10" t="s">
        <v>109</v>
      </c>
      <c r="H1141" s="166" t="s">
        <v>113</v>
      </c>
      <c r="I1141" s="10" t="s">
        <v>111</v>
      </c>
      <c r="J1141" s="10" t="s">
        <v>112</v>
      </c>
    </row>
    <row r="1142" spans="1:10">
      <c r="A1142" s="247">
        <v>1141</v>
      </c>
      <c r="B1142" s="10" t="s">
        <v>108</v>
      </c>
      <c r="C1142" s="10">
        <v>12</v>
      </c>
      <c r="D1142" s="10">
        <v>3</v>
      </c>
      <c r="E1142" s="10">
        <v>307</v>
      </c>
      <c r="F1142" s="10">
        <v>18</v>
      </c>
      <c r="G1142" s="10" t="s">
        <v>109</v>
      </c>
      <c r="H1142" s="166" t="s">
        <v>110</v>
      </c>
      <c r="I1142" s="10" t="s">
        <v>111</v>
      </c>
      <c r="J1142" s="10" t="s">
        <v>112</v>
      </c>
    </row>
    <row r="1143" spans="1:10">
      <c r="A1143" s="247">
        <v>1142</v>
      </c>
      <c r="B1143" s="10" t="s">
        <v>108</v>
      </c>
      <c r="C1143" s="10">
        <v>12</v>
      </c>
      <c r="D1143" s="10">
        <v>3</v>
      </c>
      <c r="E1143" s="10">
        <v>308</v>
      </c>
      <c r="F1143" s="10">
        <v>18</v>
      </c>
      <c r="G1143" s="10" t="s">
        <v>109</v>
      </c>
      <c r="H1143" s="166" t="s">
        <v>115</v>
      </c>
      <c r="I1143" s="10" t="s">
        <v>111</v>
      </c>
      <c r="J1143" s="10" t="s">
        <v>112</v>
      </c>
    </row>
    <row r="1144" spans="1:10">
      <c r="A1144" s="247">
        <v>1143</v>
      </c>
      <c r="B1144" s="10" t="s">
        <v>108</v>
      </c>
      <c r="C1144" s="10">
        <v>12</v>
      </c>
      <c r="D1144" s="10">
        <v>3</v>
      </c>
      <c r="E1144" s="10">
        <v>309</v>
      </c>
      <c r="F1144" s="10">
        <v>18</v>
      </c>
      <c r="G1144" s="10" t="s">
        <v>109</v>
      </c>
      <c r="H1144" s="166" t="s">
        <v>110</v>
      </c>
      <c r="I1144" s="10" t="s">
        <v>111</v>
      </c>
      <c r="J1144" s="10" t="s">
        <v>112</v>
      </c>
    </row>
    <row r="1145" spans="1:10">
      <c r="A1145" s="247">
        <v>1144</v>
      </c>
      <c r="B1145" s="10" t="s">
        <v>108</v>
      </c>
      <c r="C1145" s="10">
        <v>12</v>
      </c>
      <c r="D1145" s="10">
        <v>3</v>
      </c>
      <c r="E1145" s="10">
        <v>310</v>
      </c>
      <c r="F1145" s="10">
        <v>18</v>
      </c>
      <c r="G1145" s="10" t="s">
        <v>109</v>
      </c>
      <c r="H1145" s="166" t="s">
        <v>115</v>
      </c>
      <c r="I1145" s="10" t="s">
        <v>111</v>
      </c>
      <c r="J1145" s="10" t="s">
        <v>112</v>
      </c>
    </row>
    <row r="1146" spans="1:10">
      <c r="A1146" s="247">
        <v>1145</v>
      </c>
      <c r="B1146" s="10" t="s">
        <v>108</v>
      </c>
      <c r="C1146" s="10">
        <v>12</v>
      </c>
      <c r="D1146" s="10">
        <v>3</v>
      </c>
      <c r="E1146" s="10">
        <v>311</v>
      </c>
      <c r="F1146" s="10">
        <v>18</v>
      </c>
      <c r="G1146" s="10" t="s">
        <v>109</v>
      </c>
      <c r="H1146" s="166" t="s">
        <v>110</v>
      </c>
      <c r="I1146" s="10" t="s">
        <v>111</v>
      </c>
      <c r="J1146" s="10" t="s">
        <v>112</v>
      </c>
    </row>
    <row r="1147" spans="1:10">
      <c r="A1147" s="247">
        <v>1146</v>
      </c>
      <c r="B1147" s="10" t="s">
        <v>108</v>
      </c>
      <c r="C1147" s="10">
        <v>12</v>
      </c>
      <c r="D1147" s="10">
        <v>3</v>
      </c>
      <c r="E1147" s="10">
        <v>312</v>
      </c>
      <c r="F1147" s="10">
        <v>18</v>
      </c>
      <c r="G1147" s="10" t="s">
        <v>109</v>
      </c>
      <c r="H1147" s="166" t="s">
        <v>115</v>
      </c>
      <c r="I1147" s="10" t="s">
        <v>111</v>
      </c>
      <c r="J1147" s="10" t="s">
        <v>112</v>
      </c>
    </row>
    <row r="1148" spans="1:10">
      <c r="A1148" s="247">
        <v>1147</v>
      </c>
      <c r="B1148" s="10" t="s">
        <v>108</v>
      </c>
      <c r="C1148" s="10">
        <v>12</v>
      </c>
      <c r="D1148" s="10">
        <v>3</v>
      </c>
      <c r="E1148" s="10">
        <v>313</v>
      </c>
      <c r="F1148" s="10">
        <v>18</v>
      </c>
      <c r="G1148" s="10" t="s">
        <v>109</v>
      </c>
      <c r="H1148" s="166" t="s">
        <v>110</v>
      </c>
      <c r="I1148" s="10" t="s">
        <v>111</v>
      </c>
      <c r="J1148" s="10" t="s">
        <v>112</v>
      </c>
    </row>
    <row r="1149" spans="1:10">
      <c r="A1149" s="247">
        <v>1148</v>
      </c>
      <c r="B1149" s="10" t="s">
        <v>108</v>
      </c>
      <c r="C1149" s="10">
        <v>12</v>
      </c>
      <c r="D1149" s="10">
        <v>3</v>
      </c>
      <c r="E1149" s="10">
        <v>314</v>
      </c>
      <c r="F1149" s="10">
        <v>18</v>
      </c>
      <c r="G1149" s="10" t="s">
        <v>109</v>
      </c>
      <c r="H1149" s="166" t="s">
        <v>115</v>
      </c>
      <c r="I1149" s="10" t="s">
        <v>111</v>
      </c>
      <c r="J1149" s="10" t="s">
        <v>112</v>
      </c>
    </row>
    <row r="1150" spans="1:10">
      <c r="A1150" s="247">
        <v>1149</v>
      </c>
      <c r="B1150" s="10" t="s">
        <v>108</v>
      </c>
      <c r="C1150" s="10">
        <v>12</v>
      </c>
      <c r="D1150" s="10">
        <v>3</v>
      </c>
      <c r="E1150" s="10">
        <v>315</v>
      </c>
      <c r="F1150" s="10">
        <v>18</v>
      </c>
      <c r="G1150" s="10" t="s">
        <v>109</v>
      </c>
      <c r="H1150" s="166" t="s">
        <v>110</v>
      </c>
      <c r="I1150" s="10" t="s">
        <v>111</v>
      </c>
      <c r="J1150" s="10" t="s">
        <v>112</v>
      </c>
    </row>
    <row r="1151" spans="1:10">
      <c r="A1151" s="247">
        <v>1150</v>
      </c>
      <c r="B1151" s="10" t="s">
        <v>108</v>
      </c>
      <c r="C1151" s="10">
        <v>12</v>
      </c>
      <c r="D1151" s="10">
        <v>3</v>
      </c>
      <c r="E1151" s="10">
        <v>316</v>
      </c>
      <c r="F1151" s="10">
        <v>18</v>
      </c>
      <c r="G1151" s="10" t="s">
        <v>109</v>
      </c>
      <c r="H1151" s="166" t="s">
        <v>115</v>
      </c>
      <c r="I1151" s="10" t="s">
        <v>111</v>
      </c>
      <c r="J1151" s="10" t="s">
        <v>112</v>
      </c>
    </row>
    <row r="1152" spans="1:10">
      <c r="A1152" s="247">
        <v>1151</v>
      </c>
      <c r="B1152" s="10" t="s">
        <v>108</v>
      </c>
      <c r="C1152" s="10">
        <v>12</v>
      </c>
      <c r="D1152" s="10">
        <v>3</v>
      </c>
      <c r="E1152" s="10">
        <v>317</v>
      </c>
      <c r="F1152" s="10">
        <v>18</v>
      </c>
      <c r="G1152" s="10" t="s">
        <v>109</v>
      </c>
      <c r="H1152" s="166" t="s">
        <v>110</v>
      </c>
      <c r="I1152" s="10" t="s">
        <v>111</v>
      </c>
      <c r="J1152" s="10" t="s">
        <v>112</v>
      </c>
    </row>
    <row r="1153" spans="1:10">
      <c r="A1153" s="247">
        <v>1152</v>
      </c>
      <c r="B1153" s="10" t="s">
        <v>108</v>
      </c>
      <c r="C1153" s="10">
        <v>12</v>
      </c>
      <c r="D1153" s="10">
        <v>3</v>
      </c>
      <c r="E1153" s="10">
        <v>318</v>
      </c>
      <c r="F1153" s="10">
        <v>18</v>
      </c>
      <c r="G1153" s="10" t="s">
        <v>109</v>
      </c>
      <c r="H1153" s="166" t="s">
        <v>115</v>
      </c>
      <c r="I1153" s="10" t="s">
        <v>111</v>
      </c>
      <c r="J1153" s="10" t="s">
        <v>112</v>
      </c>
    </row>
    <row r="1154" spans="1:10">
      <c r="A1154" s="247">
        <v>1153</v>
      </c>
      <c r="B1154" s="10" t="s">
        <v>108</v>
      </c>
      <c r="C1154" s="10">
        <v>12</v>
      </c>
      <c r="D1154" s="10">
        <v>3</v>
      </c>
      <c r="E1154" s="10">
        <v>319</v>
      </c>
      <c r="F1154" s="10">
        <v>18</v>
      </c>
      <c r="G1154" s="10" t="s">
        <v>109</v>
      </c>
      <c r="H1154" s="166" t="s">
        <v>110</v>
      </c>
      <c r="I1154" s="10" t="s">
        <v>111</v>
      </c>
      <c r="J1154" s="10" t="s">
        <v>112</v>
      </c>
    </row>
    <row r="1155" spans="1:10">
      <c r="A1155" s="247">
        <v>1154</v>
      </c>
      <c r="B1155" s="10" t="s">
        <v>108</v>
      </c>
      <c r="C1155" s="10">
        <v>12</v>
      </c>
      <c r="D1155" s="10">
        <v>3</v>
      </c>
      <c r="E1155" s="10">
        <v>320</v>
      </c>
      <c r="F1155" s="10">
        <v>18</v>
      </c>
      <c r="G1155" s="10" t="s">
        <v>109</v>
      </c>
      <c r="H1155" s="166" t="s">
        <v>115</v>
      </c>
      <c r="I1155" s="10" t="s">
        <v>111</v>
      </c>
      <c r="J1155" s="10" t="s">
        <v>112</v>
      </c>
    </row>
    <row r="1156" spans="1:10">
      <c r="A1156" s="247">
        <v>1155</v>
      </c>
      <c r="B1156" s="10" t="s">
        <v>108</v>
      </c>
      <c r="C1156" s="10">
        <v>12</v>
      </c>
      <c r="D1156" s="10">
        <v>3</v>
      </c>
      <c r="E1156" s="10">
        <v>321</v>
      </c>
      <c r="F1156" s="10">
        <v>18</v>
      </c>
      <c r="G1156" s="10" t="s">
        <v>109</v>
      </c>
      <c r="H1156" s="166" t="s">
        <v>110</v>
      </c>
      <c r="I1156" s="10" t="s">
        <v>111</v>
      </c>
      <c r="J1156" s="10" t="s">
        <v>112</v>
      </c>
    </row>
    <row r="1157" spans="1:10">
      <c r="A1157" s="247">
        <v>1156</v>
      </c>
      <c r="B1157" s="10" t="s">
        <v>108</v>
      </c>
      <c r="C1157" s="10">
        <v>12</v>
      </c>
      <c r="D1157" s="10">
        <v>3</v>
      </c>
      <c r="E1157" s="10">
        <v>322</v>
      </c>
      <c r="F1157" s="10">
        <v>18</v>
      </c>
      <c r="G1157" s="10" t="s">
        <v>109</v>
      </c>
      <c r="H1157" s="166" t="s">
        <v>115</v>
      </c>
      <c r="I1157" s="10" t="s">
        <v>111</v>
      </c>
      <c r="J1157" s="10" t="s">
        <v>112</v>
      </c>
    </row>
    <row r="1158" spans="1:10">
      <c r="A1158" s="247">
        <v>1157</v>
      </c>
      <c r="B1158" s="10" t="s">
        <v>108</v>
      </c>
      <c r="C1158" s="10">
        <v>12</v>
      </c>
      <c r="D1158" s="10">
        <v>3</v>
      </c>
      <c r="E1158" s="10">
        <v>323</v>
      </c>
      <c r="F1158" s="10">
        <v>18</v>
      </c>
      <c r="G1158" s="10" t="s">
        <v>109</v>
      </c>
      <c r="H1158" s="166" t="s">
        <v>110</v>
      </c>
      <c r="I1158" s="10" t="s">
        <v>111</v>
      </c>
      <c r="J1158" s="10" t="s">
        <v>112</v>
      </c>
    </row>
    <row r="1159" spans="1:10">
      <c r="A1159" s="247">
        <v>1158</v>
      </c>
      <c r="B1159" s="10" t="s">
        <v>108</v>
      </c>
      <c r="C1159" s="10">
        <v>12</v>
      </c>
      <c r="D1159" s="10">
        <v>3</v>
      </c>
      <c r="E1159" s="10">
        <v>324</v>
      </c>
      <c r="F1159" s="10">
        <v>18</v>
      </c>
      <c r="G1159" s="10" t="s">
        <v>109</v>
      </c>
      <c r="H1159" s="166" t="s">
        <v>115</v>
      </c>
      <c r="I1159" s="10" t="s">
        <v>111</v>
      </c>
      <c r="J1159" s="10" t="s">
        <v>112</v>
      </c>
    </row>
    <row r="1160" spans="1:10">
      <c r="A1160" s="247">
        <v>1159</v>
      </c>
      <c r="B1160" s="10" t="s">
        <v>108</v>
      </c>
      <c r="C1160" s="10">
        <v>12</v>
      </c>
      <c r="D1160" s="10">
        <v>3</v>
      </c>
      <c r="E1160" s="10">
        <v>325</v>
      </c>
      <c r="F1160" s="10">
        <v>18</v>
      </c>
      <c r="G1160" s="10" t="s">
        <v>109</v>
      </c>
      <c r="H1160" s="166" t="s">
        <v>110</v>
      </c>
      <c r="I1160" s="10" t="s">
        <v>111</v>
      </c>
      <c r="J1160" s="10" t="s">
        <v>112</v>
      </c>
    </row>
    <row r="1161" spans="1:10">
      <c r="A1161" s="247">
        <v>1160</v>
      </c>
      <c r="B1161" s="10" t="s">
        <v>108</v>
      </c>
      <c r="C1161" s="10">
        <v>12</v>
      </c>
      <c r="D1161" s="10">
        <v>3</v>
      </c>
      <c r="E1161" s="10">
        <v>326</v>
      </c>
      <c r="F1161" s="10">
        <v>18</v>
      </c>
      <c r="G1161" s="10" t="s">
        <v>109</v>
      </c>
      <c r="H1161" s="166" t="s">
        <v>115</v>
      </c>
      <c r="I1161" s="10" t="s">
        <v>111</v>
      </c>
      <c r="J1161" s="10" t="s">
        <v>112</v>
      </c>
    </row>
    <row r="1162" spans="1:10">
      <c r="A1162" s="247">
        <v>1161</v>
      </c>
      <c r="B1162" s="10" t="s">
        <v>108</v>
      </c>
      <c r="C1162" s="10">
        <v>12</v>
      </c>
      <c r="D1162" s="10">
        <v>3</v>
      </c>
      <c r="E1162" s="10">
        <v>327</v>
      </c>
      <c r="F1162" s="10">
        <v>18</v>
      </c>
      <c r="G1162" s="10" t="s">
        <v>109</v>
      </c>
      <c r="H1162" s="166" t="s">
        <v>110</v>
      </c>
      <c r="I1162" s="10" t="s">
        <v>111</v>
      </c>
      <c r="J1162" s="10" t="s">
        <v>112</v>
      </c>
    </row>
    <row r="1163" spans="1:10">
      <c r="A1163" s="247">
        <v>1162</v>
      </c>
      <c r="B1163" s="10" t="s">
        <v>108</v>
      </c>
      <c r="C1163" s="10">
        <v>12</v>
      </c>
      <c r="D1163" s="10">
        <v>3</v>
      </c>
      <c r="E1163" s="10">
        <v>328</v>
      </c>
      <c r="F1163" s="10">
        <v>18</v>
      </c>
      <c r="G1163" s="10" t="s">
        <v>109</v>
      </c>
      <c r="H1163" s="166" t="s">
        <v>115</v>
      </c>
      <c r="I1163" s="10" t="s">
        <v>111</v>
      </c>
      <c r="J1163" s="10" t="s">
        <v>112</v>
      </c>
    </row>
    <row r="1164" spans="1:10">
      <c r="A1164" s="247">
        <v>1163</v>
      </c>
      <c r="B1164" s="10" t="s">
        <v>108</v>
      </c>
      <c r="C1164" s="10">
        <v>12</v>
      </c>
      <c r="D1164" s="10">
        <v>3</v>
      </c>
      <c r="E1164" s="10">
        <v>329</v>
      </c>
      <c r="F1164" s="10">
        <v>18</v>
      </c>
      <c r="G1164" s="10" t="s">
        <v>109</v>
      </c>
      <c r="H1164" s="166" t="s">
        <v>110</v>
      </c>
      <c r="I1164" s="10" t="s">
        <v>111</v>
      </c>
      <c r="J1164" s="10" t="s">
        <v>112</v>
      </c>
    </row>
    <row r="1165" spans="1:10">
      <c r="A1165" s="247">
        <v>1164</v>
      </c>
      <c r="B1165" s="10" t="s">
        <v>108</v>
      </c>
      <c r="C1165" s="10">
        <v>12</v>
      </c>
      <c r="D1165" s="10">
        <v>3</v>
      </c>
      <c r="E1165" s="10">
        <v>330</v>
      </c>
      <c r="F1165" s="10">
        <v>18</v>
      </c>
      <c r="G1165" s="10" t="s">
        <v>109</v>
      </c>
      <c r="H1165" s="166" t="s">
        <v>115</v>
      </c>
      <c r="I1165" s="10" t="s">
        <v>111</v>
      </c>
      <c r="J1165" s="10" t="s">
        <v>112</v>
      </c>
    </row>
    <row r="1166" spans="1:10">
      <c r="A1166" s="247">
        <v>1165</v>
      </c>
      <c r="B1166" s="10" t="s">
        <v>108</v>
      </c>
      <c r="C1166" s="10">
        <v>12</v>
      </c>
      <c r="D1166" s="10">
        <v>3</v>
      </c>
      <c r="E1166" s="10">
        <v>331</v>
      </c>
      <c r="F1166" s="10">
        <v>18</v>
      </c>
      <c r="G1166" s="10" t="s">
        <v>109</v>
      </c>
      <c r="H1166" s="166" t="s">
        <v>110</v>
      </c>
      <c r="I1166" s="10" t="s">
        <v>111</v>
      </c>
      <c r="J1166" s="10" t="s">
        <v>112</v>
      </c>
    </row>
    <row r="1167" spans="1:10">
      <c r="A1167" s="247">
        <v>1166</v>
      </c>
      <c r="B1167" s="10" t="s">
        <v>108</v>
      </c>
      <c r="C1167" s="10">
        <v>12</v>
      </c>
      <c r="D1167" s="10">
        <v>3</v>
      </c>
      <c r="E1167" s="10">
        <v>332</v>
      </c>
      <c r="F1167" s="10">
        <v>18</v>
      </c>
      <c r="G1167" s="10" t="s">
        <v>109</v>
      </c>
      <c r="H1167" s="166" t="s">
        <v>115</v>
      </c>
      <c r="I1167" s="10" t="s">
        <v>111</v>
      </c>
      <c r="J1167" s="10" t="s">
        <v>112</v>
      </c>
    </row>
    <row r="1168" spans="1:10">
      <c r="A1168" s="247">
        <v>1167</v>
      </c>
      <c r="B1168" s="10" t="s">
        <v>108</v>
      </c>
      <c r="C1168" s="10">
        <v>12</v>
      </c>
      <c r="D1168" s="10">
        <v>3</v>
      </c>
      <c r="E1168" s="10">
        <v>333</v>
      </c>
      <c r="F1168" s="10">
        <v>18</v>
      </c>
      <c r="G1168" s="10" t="s">
        <v>109</v>
      </c>
      <c r="H1168" s="166" t="s">
        <v>110</v>
      </c>
      <c r="I1168" s="10" t="s">
        <v>111</v>
      </c>
      <c r="J1168" s="10" t="s">
        <v>112</v>
      </c>
    </row>
    <row r="1169" spans="1:10">
      <c r="A1169" s="247">
        <v>1168</v>
      </c>
      <c r="B1169" s="10" t="s">
        <v>108</v>
      </c>
      <c r="C1169" s="10">
        <v>12</v>
      </c>
      <c r="D1169" s="10">
        <v>3</v>
      </c>
      <c r="E1169" s="10">
        <v>334</v>
      </c>
      <c r="F1169" s="10">
        <v>18</v>
      </c>
      <c r="G1169" s="10" t="s">
        <v>109</v>
      </c>
      <c r="H1169" s="166" t="s">
        <v>115</v>
      </c>
      <c r="I1169" s="10" t="s">
        <v>111</v>
      </c>
      <c r="J1169" s="10" t="s">
        <v>112</v>
      </c>
    </row>
    <row r="1170" spans="1:10">
      <c r="A1170" s="247">
        <v>1169</v>
      </c>
      <c r="B1170" s="10" t="s">
        <v>108</v>
      </c>
      <c r="C1170" s="10">
        <v>12</v>
      </c>
      <c r="D1170" s="10">
        <v>3</v>
      </c>
      <c r="E1170" s="10">
        <v>335</v>
      </c>
      <c r="F1170" s="10">
        <v>18</v>
      </c>
      <c r="G1170" s="10" t="s">
        <v>109</v>
      </c>
      <c r="H1170" s="166" t="s">
        <v>110</v>
      </c>
      <c r="I1170" s="10" t="s">
        <v>111</v>
      </c>
      <c r="J1170" s="10" t="s">
        <v>112</v>
      </c>
    </row>
    <row r="1171" spans="1:10">
      <c r="A1171" s="247">
        <v>1170</v>
      </c>
      <c r="B1171" s="10" t="s">
        <v>108</v>
      </c>
      <c r="C1171" s="10">
        <v>12</v>
      </c>
      <c r="D1171" s="10">
        <v>3</v>
      </c>
      <c r="E1171" s="10">
        <v>336</v>
      </c>
      <c r="F1171" s="10">
        <v>18</v>
      </c>
      <c r="G1171" s="10" t="s">
        <v>109</v>
      </c>
      <c r="H1171" s="166" t="s">
        <v>115</v>
      </c>
      <c r="I1171" s="10" t="s">
        <v>111</v>
      </c>
      <c r="J1171" s="10" t="s">
        <v>112</v>
      </c>
    </row>
    <row r="1172" spans="1:10">
      <c r="A1172" s="247">
        <v>1171</v>
      </c>
      <c r="B1172" s="10" t="s">
        <v>108</v>
      </c>
      <c r="C1172" s="10">
        <v>12</v>
      </c>
      <c r="D1172" s="10">
        <v>3</v>
      </c>
      <c r="E1172" s="10">
        <v>337</v>
      </c>
      <c r="F1172" s="10">
        <v>18</v>
      </c>
      <c r="G1172" s="10" t="s">
        <v>109</v>
      </c>
      <c r="H1172" s="166" t="s">
        <v>110</v>
      </c>
      <c r="I1172" s="10" t="s">
        <v>111</v>
      </c>
      <c r="J1172" s="10" t="s">
        <v>112</v>
      </c>
    </row>
    <row r="1173" spans="1:10">
      <c r="A1173" s="247">
        <v>1172</v>
      </c>
      <c r="B1173" s="10" t="s">
        <v>108</v>
      </c>
      <c r="C1173" s="10">
        <v>12</v>
      </c>
      <c r="D1173" s="10">
        <v>3</v>
      </c>
      <c r="E1173" s="10">
        <v>338</v>
      </c>
      <c r="F1173" s="10">
        <v>18</v>
      </c>
      <c r="G1173" s="10" t="s">
        <v>109</v>
      </c>
      <c r="H1173" s="166" t="s">
        <v>115</v>
      </c>
      <c r="I1173" s="10" t="s">
        <v>111</v>
      </c>
      <c r="J1173" s="10" t="s">
        <v>112</v>
      </c>
    </row>
    <row r="1174" spans="1:10">
      <c r="A1174" s="247">
        <v>1173</v>
      </c>
      <c r="B1174" s="10" t="s">
        <v>108</v>
      </c>
      <c r="C1174" s="10">
        <v>12</v>
      </c>
      <c r="D1174" s="10">
        <v>3</v>
      </c>
      <c r="E1174" s="10">
        <v>339</v>
      </c>
      <c r="F1174" s="10">
        <v>18</v>
      </c>
      <c r="G1174" s="10" t="s">
        <v>109</v>
      </c>
      <c r="H1174" s="166" t="s">
        <v>110</v>
      </c>
      <c r="I1174" s="10" t="s">
        <v>111</v>
      </c>
      <c r="J1174" s="10" t="s">
        <v>112</v>
      </c>
    </row>
    <row r="1175" spans="1:10">
      <c r="A1175" s="247">
        <v>1174</v>
      </c>
      <c r="B1175" s="10" t="s">
        <v>108</v>
      </c>
      <c r="C1175" s="10">
        <v>12</v>
      </c>
      <c r="D1175" s="10">
        <v>3</v>
      </c>
      <c r="E1175" s="10">
        <v>341</v>
      </c>
      <c r="F1175" s="10">
        <v>18</v>
      </c>
      <c r="G1175" s="10" t="s">
        <v>109</v>
      </c>
      <c r="H1175" s="166" t="s">
        <v>110</v>
      </c>
      <c r="I1175" s="10" t="s">
        <v>111</v>
      </c>
      <c r="J1175" s="10" t="s">
        <v>112</v>
      </c>
    </row>
    <row r="1176" spans="1:10">
      <c r="A1176" s="247">
        <v>1175</v>
      </c>
      <c r="B1176" s="10" t="s">
        <v>108</v>
      </c>
      <c r="C1176" s="10">
        <v>13</v>
      </c>
      <c r="D1176" s="10">
        <v>1</v>
      </c>
      <c r="E1176" s="10">
        <v>101</v>
      </c>
      <c r="F1176" s="10">
        <v>18</v>
      </c>
      <c r="G1176" s="10" t="s">
        <v>109</v>
      </c>
      <c r="H1176" s="10" t="s">
        <v>96</v>
      </c>
      <c r="I1176" s="10" t="s">
        <v>111</v>
      </c>
      <c r="J1176" s="10" t="s">
        <v>112</v>
      </c>
    </row>
    <row r="1177" spans="1:10">
      <c r="A1177" s="247">
        <v>1176</v>
      </c>
      <c r="B1177" s="10" t="s">
        <v>108</v>
      </c>
      <c r="C1177" s="10">
        <v>13</v>
      </c>
      <c r="D1177" s="10">
        <v>1</v>
      </c>
      <c r="E1177" s="10">
        <v>102</v>
      </c>
      <c r="F1177" s="10">
        <v>18</v>
      </c>
      <c r="G1177" s="10" t="s">
        <v>109</v>
      </c>
      <c r="H1177" s="10" t="s">
        <v>96</v>
      </c>
      <c r="I1177" s="10" t="s">
        <v>111</v>
      </c>
      <c r="J1177" s="10" t="s">
        <v>112</v>
      </c>
    </row>
    <row r="1178" spans="1:10">
      <c r="A1178" s="247">
        <v>1177</v>
      </c>
      <c r="B1178" s="10" t="s">
        <v>108</v>
      </c>
      <c r="C1178" s="10">
        <v>13</v>
      </c>
      <c r="D1178" s="10">
        <v>1</v>
      </c>
      <c r="E1178" s="10">
        <v>103</v>
      </c>
      <c r="F1178" s="10">
        <v>18</v>
      </c>
      <c r="G1178" s="10" t="s">
        <v>109</v>
      </c>
      <c r="H1178" s="10" t="s">
        <v>96</v>
      </c>
      <c r="I1178" s="10" t="s">
        <v>111</v>
      </c>
      <c r="J1178" s="10" t="s">
        <v>112</v>
      </c>
    </row>
    <row r="1179" spans="1:10">
      <c r="A1179" s="247">
        <v>1178</v>
      </c>
      <c r="B1179" s="10" t="s">
        <v>108</v>
      </c>
      <c r="C1179" s="10">
        <v>13</v>
      </c>
      <c r="D1179" s="10">
        <v>1</v>
      </c>
      <c r="E1179" s="10">
        <v>104</v>
      </c>
      <c r="F1179" s="10">
        <v>18</v>
      </c>
      <c r="G1179" s="10" t="s">
        <v>109</v>
      </c>
      <c r="H1179" s="10" t="s">
        <v>96</v>
      </c>
      <c r="I1179" s="10" t="s">
        <v>111</v>
      </c>
      <c r="J1179" s="10" t="s">
        <v>112</v>
      </c>
    </row>
    <row r="1180" spans="1:10">
      <c r="A1180" s="247">
        <v>1179</v>
      </c>
      <c r="B1180" s="10" t="s">
        <v>108</v>
      </c>
      <c r="C1180" s="10">
        <v>13</v>
      </c>
      <c r="D1180" s="10">
        <v>1</v>
      </c>
      <c r="E1180" s="10">
        <v>105</v>
      </c>
      <c r="F1180" s="10">
        <v>18</v>
      </c>
      <c r="G1180" s="10" t="s">
        <v>109</v>
      </c>
      <c r="H1180" s="10" t="s">
        <v>96</v>
      </c>
      <c r="I1180" s="10" t="s">
        <v>111</v>
      </c>
      <c r="J1180" s="10" t="s">
        <v>112</v>
      </c>
    </row>
    <row r="1181" spans="1:10">
      <c r="A1181" s="247">
        <v>1180</v>
      </c>
      <c r="B1181" s="10" t="s">
        <v>108</v>
      </c>
      <c r="C1181" s="10">
        <v>13</v>
      </c>
      <c r="D1181" s="10">
        <v>1</v>
      </c>
      <c r="E1181" s="10">
        <v>106</v>
      </c>
      <c r="F1181" s="10">
        <v>18</v>
      </c>
      <c r="G1181" s="10" t="s">
        <v>109</v>
      </c>
      <c r="H1181" s="10" t="s">
        <v>96</v>
      </c>
      <c r="I1181" s="10" t="s">
        <v>111</v>
      </c>
      <c r="J1181" s="10" t="s">
        <v>112</v>
      </c>
    </row>
    <row r="1182" spans="1:10">
      <c r="A1182" s="247">
        <v>1181</v>
      </c>
      <c r="B1182" s="10" t="s">
        <v>108</v>
      </c>
      <c r="C1182" s="10">
        <v>13</v>
      </c>
      <c r="D1182" s="10">
        <v>1</v>
      </c>
      <c r="E1182" s="10">
        <v>107</v>
      </c>
      <c r="F1182" s="10">
        <v>18</v>
      </c>
      <c r="G1182" s="10" t="s">
        <v>109</v>
      </c>
      <c r="H1182" s="10" t="s">
        <v>96</v>
      </c>
      <c r="I1182" s="10" t="s">
        <v>111</v>
      </c>
      <c r="J1182" s="10" t="s">
        <v>112</v>
      </c>
    </row>
    <row r="1183" spans="1:10">
      <c r="A1183" s="247">
        <v>1182</v>
      </c>
      <c r="B1183" s="10" t="s">
        <v>108</v>
      </c>
      <c r="C1183" s="10">
        <v>13</v>
      </c>
      <c r="D1183" s="10">
        <v>1</v>
      </c>
      <c r="E1183" s="10">
        <v>108</v>
      </c>
      <c r="F1183" s="10">
        <v>18</v>
      </c>
      <c r="G1183" s="10" t="s">
        <v>109</v>
      </c>
      <c r="H1183" s="10" t="s">
        <v>113</v>
      </c>
      <c r="I1183" s="10" t="s">
        <v>111</v>
      </c>
      <c r="J1183" s="10" t="s">
        <v>112</v>
      </c>
    </row>
    <row r="1184" spans="1:10">
      <c r="A1184" s="247">
        <v>1183</v>
      </c>
      <c r="B1184" s="10" t="s">
        <v>108</v>
      </c>
      <c r="C1184" s="10">
        <v>13</v>
      </c>
      <c r="D1184" s="10">
        <v>1</v>
      </c>
      <c r="E1184" s="10">
        <v>109</v>
      </c>
      <c r="F1184" s="10">
        <v>18</v>
      </c>
      <c r="G1184" s="10" t="s">
        <v>109</v>
      </c>
      <c r="H1184" s="10" t="s">
        <v>114</v>
      </c>
      <c r="I1184" s="10" t="s">
        <v>111</v>
      </c>
      <c r="J1184" s="10" t="s">
        <v>112</v>
      </c>
    </row>
    <row r="1185" spans="1:10">
      <c r="A1185" s="247">
        <v>1184</v>
      </c>
      <c r="B1185" s="10" t="s">
        <v>108</v>
      </c>
      <c r="C1185" s="10">
        <v>13</v>
      </c>
      <c r="D1185" s="10">
        <v>1</v>
      </c>
      <c r="E1185" s="10">
        <v>110</v>
      </c>
      <c r="F1185" s="10">
        <v>18</v>
      </c>
      <c r="G1185" s="10" t="s">
        <v>109</v>
      </c>
      <c r="H1185" s="10" t="s">
        <v>113</v>
      </c>
      <c r="I1185" s="10" t="s">
        <v>111</v>
      </c>
      <c r="J1185" s="10" t="s">
        <v>112</v>
      </c>
    </row>
    <row r="1186" spans="1:10">
      <c r="A1186" s="247">
        <v>1185</v>
      </c>
      <c r="B1186" s="10" t="s">
        <v>108</v>
      </c>
      <c r="C1186" s="10">
        <v>13</v>
      </c>
      <c r="D1186" s="10">
        <v>1</v>
      </c>
      <c r="E1186" s="10">
        <v>111</v>
      </c>
      <c r="F1186" s="10">
        <v>18</v>
      </c>
      <c r="G1186" s="10" t="s">
        <v>109</v>
      </c>
      <c r="H1186" s="10" t="s">
        <v>114</v>
      </c>
      <c r="I1186" s="10" t="s">
        <v>111</v>
      </c>
      <c r="J1186" s="10" t="s">
        <v>112</v>
      </c>
    </row>
    <row r="1187" spans="1:10">
      <c r="A1187" s="247">
        <v>1186</v>
      </c>
      <c r="B1187" s="10" t="s">
        <v>108</v>
      </c>
      <c r="C1187" s="10">
        <v>13</v>
      </c>
      <c r="D1187" s="10">
        <v>1</v>
      </c>
      <c r="E1187" s="10">
        <v>112</v>
      </c>
      <c r="F1187" s="10">
        <v>18</v>
      </c>
      <c r="G1187" s="10" t="s">
        <v>109</v>
      </c>
      <c r="H1187" s="10" t="s">
        <v>113</v>
      </c>
      <c r="I1187" s="10" t="s">
        <v>111</v>
      </c>
      <c r="J1187" s="10" t="s">
        <v>112</v>
      </c>
    </row>
    <row r="1188" spans="1:10">
      <c r="A1188" s="247">
        <v>1187</v>
      </c>
      <c r="B1188" s="10" t="s">
        <v>108</v>
      </c>
      <c r="C1188" s="10">
        <v>13</v>
      </c>
      <c r="D1188" s="10">
        <v>1</v>
      </c>
      <c r="E1188" s="10">
        <v>113</v>
      </c>
      <c r="F1188" s="10">
        <v>18</v>
      </c>
      <c r="G1188" s="10" t="s">
        <v>109</v>
      </c>
      <c r="H1188" s="10" t="s">
        <v>114</v>
      </c>
      <c r="I1188" s="10" t="s">
        <v>111</v>
      </c>
      <c r="J1188" s="10" t="s">
        <v>112</v>
      </c>
    </row>
    <row r="1189" spans="1:10">
      <c r="A1189" s="247">
        <v>1188</v>
      </c>
      <c r="B1189" s="10" t="s">
        <v>108</v>
      </c>
      <c r="C1189" s="10">
        <v>13</v>
      </c>
      <c r="D1189" s="10">
        <v>1</v>
      </c>
      <c r="E1189" s="10">
        <v>114</v>
      </c>
      <c r="F1189" s="10">
        <v>18</v>
      </c>
      <c r="G1189" s="10" t="s">
        <v>109</v>
      </c>
      <c r="H1189" s="10" t="s">
        <v>113</v>
      </c>
      <c r="I1189" s="10" t="s">
        <v>111</v>
      </c>
      <c r="J1189" s="10" t="s">
        <v>112</v>
      </c>
    </row>
    <row r="1190" spans="1:10">
      <c r="A1190" s="247">
        <v>1189</v>
      </c>
      <c r="B1190" s="10" t="s">
        <v>108</v>
      </c>
      <c r="C1190" s="10">
        <v>13</v>
      </c>
      <c r="D1190" s="10">
        <v>1</v>
      </c>
      <c r="E1190" s="10">
        <v>115</v>
      </c>
      <c r="F1190" s="10">
        <v>18</v>
      </c>
      <c r="G1190" s="10" t="s">
        <v>109</v>
      </c>
      <c r="H1190" s="10" t="s">
        <v>114</v>
      </c>
      <c r="I1190" s="10" t="s">
        <v>111</v>
      </c>
      <c r="J1190" s="10" t="s">
        <v>112</v>
      </c>
    </row>
    <row r="1191" spans="1:10">
      <c r="A1191" s="247">
        <v>1190</v>
      </c>
      <c r="B1191" s="10" t="s">
        <v>108</v>
      </c>
      <c r="C1191" s="10">
        <v>13</v>
      </c>
      <c r="D1191" s="10">
        <v>1</v>
      </c>
      <c r="E1191" s="10">
        <v>116</v>
      </c>
      <c r="F1191" s="10">
        <v>18</v>
      </c>
      <c r="G1191" s="10" t="s">
        <v>109</v>
      </c>
      <c r="H1191" s="10" t="s">
        <v>113</v>
      </c>
      <c r="I1191" s="10" t="s">
        <v>111</v>
      </c>
      <c r="J1191" s="10" t="s">
        <v>112</v>
      </c>
    </row>
    <row r="1192" spans="1:10">
      <c r="A1192" s="247">
        <v>1191</v>
      </c>
      <c r="B1192" s="10" t="s">
        <v>108</v>
      </c>
      <c r="C1192" s="10">
        <v>13</v>
      </c>
      <c r="D1192" s="10">
        <v>1</v>
      </c>
      <c r="E1192" s="10">
        <v>117</v>
      </c>
      <c r="F1192" s="10">
        <v>18</v>
      </c>
      <c r="G1192" s="10" t="s">
        <v>109</v>
      </c>
      <c r="H1192" s="10" t="s">
        <v>114</v>
      </c>
      <c r="I1192" s="10" t="s">
        <v>111</v>
      </c>
      <c r="J1192" s="10" t="s">
        <v>112</v>
      </c>
    </row>
    <row r="1193" spans="1:10">
      <c r="A1193" s="247">
        <v>1192</v>
      </c>
      <c r="B1193" s="10" t="s">
        <v>108</v>
      </c>
      <c r="C1193" s="10">
        <v>13</v>
      </c>
      <c r="D1193" s="10">
        <v>1</v>
      </c>
      <c r="E1193" s="10">
        <v>118</v>
      </c>
      <c r="F1193" s="10">
        <v>18</v>
      </c>
      <c r="G1193" s="10" t="s">
        <v>109</v>
      </c>
      <c r="H1193" s="10" t="s">
        <v>113</v>
      </c>
      <c r="I1193" s="10" t="s">
        <v>111</v>
      </c>
      <c r="J1193" s="10" t="s">
        <v>112</v>
      </c>
    </row>
    <row r="1194" spans="1:10">
      <c r="A1194" s="247">
        <v>1193</v>
      </c>
      <c r="B1194" s="10" t="s">
        <v>108</v>
      </c>
      <c r="C1194" s="10">
        <v>13</v>
      </c>
      <c r="D1194" s="10">
        <v>1</v>
      </c>
      <c r="E1194" s="10">
        <v>119</v>
      </c>
      <c r="F1194" s="10">
        <v>18</v>
      </c>
      <c r="G1194" s="10" t="s">
        <v>109</v>
      </c>
      <c r="H1194" s="10" t="s">
        <v>114</v>
      </c>
      <c r="I1194" s="10" t="s">
        <v>111</v>
      </c>
      <c r="J1194" s="10" t="s">
        <v>112</v>
      </c>
    </row>
    <row r="1195" spans="1:10">
      <c r="A1195" s="247">
        <v>1194</v>
      </c>
      <c r="B1195" s="10" t="s">
        <v>108</v>
      </c>
      <c r="C1195" s="10">
        <v>13</v>
      </c>
      <c r="D1195" s="10">
        <v>1</v>
      </c>
      <c r="E1195" s="10">
        <v>121</v>
      </c>
      <c r="F1195" s="10">
        <v>18</v>
      </c>
      <c r="G1195" s="10" t="s">
        <v>109</v>
      </c>
      <c r="H1195" s="10" t="s">
        <v>113</v>
      </c>
      <c r="I1195" s="10" t="s">
        <v>111</v>
      </c>
      <c r="J1195" s="10" t="s">
        <v>112</v>
      </c>
    </row>
    <row r="1196" spans="1:10">
      <c r="A1196" s="247">
        <v>1195</v>
      </c>
      <c r="B1196" s="10" t="s">
        <v>108</v>
      </c>
      <c r="C1196" s="10">
        <v>13</v>
      </c>
      <c r="D1196" s="10">
        <v>2</v>
      </c>
      <c r="E1196" s="10">
        <v>201</v>
      </c>
      <c r="F1196" s="10">
        <v>18</v>
      </c>
      <c r="G1196" s="10" t="s">
        <v>109</v>
      </c>
      <c r="H1196" s="10" t="s">
        <v>114</v>
      </c>
      <c r="I1196" s="10" t="s">
        <v>111</v>
      </c>
      <c r="J1196" s="10" t="s">
        <v>112</v>
      </c>
    </row>
    <row r="1197" spans="1:10">
      <c r="A1197" s="247">
        <v>1196</v>
      </c>
      <c r="B1197" s="10" t="s">
        <v>108</v>
      </c>
      <c r="C1197" s="10">
        <v>13</v>
      </c>
      <c r="D1197" s="10">
        <v>2</v>
      </c>
      <c r="E1197" s="10">
        <v>202</v>
      </c>
      <c r="F1197" s="10">
        <v>18</v>
      </c>
      <c r="G1197" s="10" t="s">
        <v>109</v>
      </c>
      <c r="H1197" s="10" t="s">
        <v>113</v>
      </c>
      <c r="I1197" s="10" t="s">
        <v>111</v>
      </c>
      <c r="J1197" s="10" t="s">
        <v>112</v>
      </c>
    </row>
    <row r="1198" spans="1:10">
      <c r="A1198" s="247">
        <v>1197</v>
      </c>
      <c r="B1198" s="10" t="s">
        <v>108</v>
      </c>
      <c r="C1198" s="10">
        <v>13</v>
      </c>
      <c r="D1198" s="10">
        <v>2</v>
      </c>
      <c r="E1198" s="10">
        <v>203</v>
      </c>
      <c r="F1198" s="10">
        <v>18</v>
      </c>
      <c r="G1198" s="10" t="s">
        <v>109</v>
      </c>
      <c r="H1198" s="10" t="s">
        <v>114</v>
      </c>
      <c r="I1198" s="10" t="s">
        <v>111</v>
      </c>
      <c r="J1198" s="10" t="s">
        <v>112</v>
      </c>
    </row>
    <row r="1199" spans="1:10">
      <c r="A1199" s="247">
        <v>1198</v>
      </c>
      <c r="B1199" s="10" t="s">
        <v>108</v>
      </c>
      <c r="C1199" s="10">
        <v>13</v>
      </c>
      <c r="D1199" s="10">
        <v>2</v>
      </c>
      <c r="E1199" s="10">
        <v>204</v>
      </c>
      <c r="F1199" s="10">
        <v>18</v>
      </c>
      <c r="G1199" s="10" t="s">
        <v>109</v>
      </c>
      <c r="H1199" s="10" t="s">
        <v>113</v>
      </c>
      <c r="I1199" s="10" t="s">
        <v>111</v>
      </c>
      <c r="J1199" s="10" t="s">
        <v>112</v>
      </c>
    </row>
    <row r="1200" spans="1:10">
      <c r="A1200" s="247">
        <v>1199</v>
      </c>
      <c r="B1200" s="10" t="s">
        <v>108</v>
      </c>
      <c r="C1200" s="10">
        <v>13</v>
      </c>
      <c r="D1200" s="10">
        <v>2</v>
      </c>
      <c r="E1200" s="10">
        <v>205</v>
      </c>
      <c r="F1200" s="10">
        <v>18</v>
      </c>
      <c r="G1200" s="10" t="s">
        <v>109</v>
      </c>
      <c r="H1200" s="10" t="s">
        <v>114</v>
      </c>
      <c r="I1200" s="10" t="s">
        <v>111</v>
      </c>
      <c r="J1200" s="10" t="s">
        <v>112</v>
      </c>
    </row>
    <row r="1201" spans="1:10">
      <c r="A1201" s="247">
        <v>1200</v>
      </c>
      <c r="B1201" s="10" t="s">
        <v>108</v>
      </c>
      <c r="C1201" s="10">
        <v>13</v>
      </c>
      <c r="D1201" s="10">
        <v>2</v>
      </c>
      <c r="E1201" s="10">
        <v>206</v>
      </c>
      <c r="F1201" s="10">
        <v>18</v>
      </c>
      <c r="G1201" s="10" t="s">
        <v>109</v>
      </c>
      <c r="H1201" s="10" t="s">
        <v>113</v>
      </c>
      <c r="I1201" s="10" t="s">
        <v>111</v>
      </c>
      <c r="J1201" s="10" t="s">
        <v>112</v>
      </c>
    </row>
    <row r="1202" spans="1:10">
      <c r="A1202" s="247">
        <v>1201</v>
      </c>
      <c r="B1202" s="10" t="s">
        <v>108</v>
      </c>
      <c r="C1202" s="10">
        <v>13</v>
      </c>
      <c r="D1202" s="10">
        <v>2</v>
      </c>
      <c r="E1202" s="10">
        <v>207</v>
      </c>
      <c r="F1202" s="10">
        <v>18</v>
      </c>
      <c r="G1202" s="10" t="s">
        <v>109</v>
      </c>
      <c r="H1202" s="10" t="s">
        <v>114</v>
      </c>
      <c r="I1202" s="10" t="s">
        <v>111</v>
      </c>
      <c r="J1202" s="10" t="s">
        <v>112</v>
      </c>
    </row>
    <row r="1203" spans="1:10">
      <c r="A1203" s="247">
        <v>1202</v>
      </c>
      <c r="B1203" s="10" t="s">
        <v>108</v>
      </c>
      <c r="C1203" s="10">
        <v>13</v>
      </c>
      <c r="D1203" s="10">
        <v>2</v>
      </c>
      <c r="E1203" s="10">
        <v>208</v>
      </c>
      <c r="F1203" s="10">
        <v>18</v>
      </c>
      <c r="G1203" s="10" t="s">
        <v>109</v>
      </c>
      <c r="H1203" s="10" t="s">
        <v>113</v>
      </c>
      <c r="I1203" s="10" t="s">
        <v>111</v>
      </c>
      <c r="J1203" s="10" t="s">
        <v>112</v>
      </c>
    </row>
    <row r="1204" spans="1:10">
      <c r="A1204" s="247">
        <v>1203</v>
      </c>
      <c r="B1204" s="10" t="s">
        <v>108</v>
      </c>
      <c r="C1204" s="10">
        <v>13</v>
      </c>
      <c r="D1204" s="10">
        <v>2</v>
      </c>
      <c r="E1204" s="10">
        <v>209</v>
      </c>
      <c r="F1204" s="10">
        <v>18</v>
      </c>
      <c r="G1204" s="10" t="s">
        <v>109</v>
      </c>
      <c r="H1204" s="10" t="s">
        <v>114</v>
      </c>
      <c r="I1204" s="10" t="s">
        <v>111</v>
      </c>
      <c r="J1204" s="10" t="s">
        <v>112</v>
      </c>
    </row>
    <row r="1205" spans="1:10">
      <c r="A1205" s="247">
        <v>1204</v>
      </c>
      <c r="B1205" s="10" t="s">
        <v>108</v>
      </c>
      <c r="C1205" s="10">
        <v>13</v>
      </c>
      <c r="D1205" s="10">
        <v>2</v>
      </c>
      <c r="E1205" s="10">
        <v>210</v>
      </c>
      <c r="F1205" s="10">
        <v>18</v>
      </c>
      <c r="G1205" s="10" t="s">
        <v>109</v>
      </c>
      <c r="H1205" s="10" t="s">
        <v>113</v>
      </c>
      <c r="I1205" s="10" t="s">
        <v>111</v>
      </c>
      <c r="J1205" s="10" t="s">
        <v>112</v>
      </c>
    </row>
    <row r="1206" spans="1:10">
      <c r="A1206" s="247">
        <v>1205</v>
      </c>
      <c r="B1206" s="10" t="s">
        <v>108</v>
      </c>
      <c r="C1206" s="10">
        <v>13</v>
      </c>
      <c r="D1206" s="10">
        <v>2</v>
      </c>
      <c r="E1206" s="10">
        <v>211</v>
      </c>
      <c r="F1206" s="10">
        <v>18</v>
      </c>
      <c r="G1206" s="10" t="s">
        <v>109</v>
      </c>
      <c r="H1206" s="10" t="s">
        <v>114</v>
      </c>
      <c r="I1206" s="10" t="s">
        <v>111</v>
      </c>
      <c r="J1206" s="10" t="s">
        <v>112</v>
      </c>
    </row>
    <row r="1207" spans="1:10">
      <c r="A1207" s="247">
        <v>1206</v>
      </c>
      <c r="B1207" s="10" t="s">
        <v>108</v>
      </c>
      <c r="C1207" s="10">
        <v>13</v>
      </c>
      <c r="D1207" s="10">
        <v>2</v>
      </c>
      <c r="E1207" s="10">
        <v>212</v>
      </c>
      <c r="F1207" s="10">
        <v>18</v>
      </c>
      <c r="G1207" s="10" t="s">
        <v>109</v>
      </c>
      <c r="H1207" s="10" t="s">
        <v>113</v>
      </c>
      <c r="I1207" s="10" t="s">
        <v>111</v>
      </c>
      <c r="J1207" s="10" t="s">
        <v>112</v>
      </c>
    </row>
    <row r="1208" spans="1:10">
      <c r="A1208" s="247">
        <v>1207</v>
      </c>
      <c r="B1208" s="10" t="s">
        <v>108</v>
      </c>
      <c r="C1208" s="10">
        <v>13</v>
      </c>
      <c r="D1208" s="10">
        <v>2</v>
      </c>
      <c r="E1208" s="10">
        <v>213</v>
      </c>
      <c r="F1208" s="10">
        <v>18</v>
      </c>
      <c r="G1208" s="10" t="s">
        <v>109</v>
      </c>
      <c r="H1208" s="10" t="s">
        <v>114</v>
      </c>
      <c r="I1208" s="10" t="s">
        <v>111</v>
      </c>
      <c r="J1208" s="10" t="s">
        <v>112</v>
      </c>
    </row>
    <row r="1209" spans="1:10">
      <c r="A1209" s="247">
        <v>1208</v>
      </c>
      <c r="B1209" s="10" t="s">
        <v>108</v>
      </c>
      <c r="C1209" s="10">
        <v>13</v>
      </c>
      <c r="D1209" s="10">
        <v>2</v>
      </c>
      <c r="E1209" s="10">
        <v>214</v>
      </c>
      <c r="F1209" s="10">
        <v>18</v>
      </c>
      <c r="G1209" s="10" t="s">
        <v>109</v>
      </c>
      <c r="H1209" s="10" t="s">
        <v>113</v>
      </c>
      <c r="I1209" s="10" t="s">
        <v>111</v>
      </c>
      <c r="J1209" s="10" t="s">
        <v>112</v>
      </c>
    </row>
    <row r="1210" spans="1:10">
      <c r="A1210" s="247">
        <v>1209</v>
      </c>
      <c r="B1210" s="10" t="s">
        <v>108</v>
      </c>
      <c r="C1210" s="10">
        <v>13</v>
      </c>
      <c r="D1210" s="10">
        <v>2</v>
      </c>
      <c r="E1210" s="10">
        <v>215</v>
      </c>
      <c r="F1210" s="10">
        <v>18</v>
      </c>
      <c r="G1210" s="10" t="s">
        <v>109</v>
      </c>
      <c r="H1210" s="10" t="s">
        <v>114</v>
      </c>
      <c r="I1210" s="10" t="s">
        <v>111</v>
      </c>
      <c r="J1210" s="10" t="s">
        <v>112</v>
      </c>
    </row>
    <row r="1211" spans="1:10">
      <c r="A1211" s="247">
        <v>1210</v>
      </c>
      <c r="B1211" s="10" t="s">
        <v>108</v>
      </c>
      <c r="C1211" s="10">
        <v>13</v>
      </c>
      <c r="D1211" s="10">
        <v>2</v>
      </c>
      <c r="E1211" s="10">
        <v>216</v>
      </c>
      <c r="F1211" s="10">
        <v>18</v>
      </c>
      <c r="G1211" s="10" t="s">
        <v>109</v>
      </c>
      <c r="H1211" s="10" t="s">
        <v>113</v>
      </c>
      <c r="I1211" s="10" t="s">
        <v>111</v>
      </c>
      <c r="J1211" s="10" t="s">
        <v>112</v>
      </c>
    </row>
    <row r="1212" spans="1:10">
      <c r="A1212" s="247">
        <v>1211</v>
      </c>
      <c r="B1212" s="10" t="s">
        <v>108</v>
      </c>
      <c r="C1212" s="10">
        <v>13</v>
      </c>
      <c r="D1212" s="10">
        <v>2</v>
      </c>
      <c r="E1212" s="10">
        <v>217</v>
      </c>
      <c r="F1212" s="10">
        <v>18</v>
      </c>
      <c r="G1212" s="10" t="s">
        <v>109</v>
      </c>
      <c r="H1212" s="10" t="s">
        <v>114</v>
      </c>
      <c r="I1212" s="10" t="s">
        <v>111</v>
      </c>
      <c r="J1212" s="10" t="s">
        <v>112</v>
      </c>
    </row>
    <row r="1213" spans="1:10">
      <c r="A1213" s="247">
        <v>1212</v>
      </c>
      <c r="B1213" s="10" t="s">
        <v>108</v>
      </c>
      <c r="C1213" s="10">
        <v>13</v>
      </c>
      <c r="D1213" s="10">
        <v>2</v>
      </c>
      <c r="E1213" s="10">
        <v>218</v>
      </c>
      <c r="F1213" s="10">
        <v>18</v>
      </c>
      <c r="G1213" s="10" t="s">
        <v>109</v>
      </c>
      <c r="H1213" s="10" t="s">
        <v>113</v>
      </c>
      <c r="I1213" s="10" t="s">
        <v>111</v>
      </c>
      <c r="J1213" s="10" t="s">
        <v>112</v>
      </c>
    </row>
    <row r="1214" spans="1:10">
      <c r="A1214" s="247">
        <v>1213</v>
      </c>
      <c r="B1214" s="10" t="s">
        <v>108</v>
      </c>
      <c r="C1214" s="10">
        <v>13</v>
      </c>
      <c r="D1214" s="10">
        <v>2</v>
      </c>
      <c r="E1214" s="10">
        <v>219</v>
      </c>
      <c r="F1214" s="10">
        <v>18</v>
      </c>
      <c r="G1214" s="10" t="s">
        <v>109</v>
      </c>
      <c r="H1214" s="10" t="s">
        <v>114</v>
      </c>
      <c r="I1214" s="10" t="s">
        <v>111</v>
      </c>
      <c r="J1214" s="10" t="s">
        <v>112</v>
      </c>
    </row>
    <row r="1215" spans="1:10">
      <c r="A1215" s="247">
        <v>1214</v>
      </c>
      <c r="B1215" s="10" t="s">
        <v>108</v>
      </c>
      <c r="C1215" s="10">
        <v>13</v>
      </c>
      <c r="D1215" s="10">
        <v>2</v>
      </c>
      <c r="E1215" s="10">
        <v>220</v>
      </c>
      <c r="F1215" s="10">
        <v>18</v>
      </c>
      <c r="G1215" s="10" t="s">
        <v>109</v>
      </c>
      <c r="H1215" s="10" t="s">
        <v>113</v>
      </c>
      <c r="I1215" s="10" t="s">
        <v>111</v>
      </c>
      <c r="J1215" s="10" t="s">
        <v>112</v>
      </c>
    </row>
    <row r="1216" spans="1:10">
      <c r="A1216" s="247">
        <v>1215</v>
      </c>
      <c r="B1216" s="10" t="s">
        <v>108</v>
      </c>
      <c r="C1216" s="10">
        <v>13</v>
      </c>
      <c r="D1216" s="10">
        <v>2</v>
      </c>
      <c r="E1216" s="10">
        <v>221</v>
      </c>
      <c r="F1216" s="10">
        <v>18</v>
      </c>
      <c r="G1216" s="10" t="s">
        <v>109</v>
      </c>
      <c r="H1216" s="10" t="s">
        <v>96</v>
      </c>
      <c r="I1216" s="10" t="s">
        <v>111</v>
      </c>
      <c r="J1216" s="10" t="s">
        <v>112</v>
      </c>
    </row>
    <row r="1217" spans="1:10">
      <c r="A1217" s="247">
        <v>1216</v>
      </c>
      <c r="B1217" s="10" t="s">
        <v>108</v>
      </c>
      <c r="C1217" s="10">
        <v>13</v>
      </c>
      <c r="D1217" s="10">
        <v>2</v>
      </c>
      <c r="E1217" s="10">
        <v>222</v>
      </c>
      <c r="F1217" s="10">
        <v>18</v>
      </c>
      <c r="G1217" s="10" t="s">
        <v>109</v>
      </c>
      <c r="H1217" s="10" t="s">
        <v>96</v>
      </c>
      <c r="I1217" s="10" t="s">
        <v>111</v>
      </c>
      <c r="J1217" s="10" t="s">
        <v>112</v>
      </c>
    </row>
    <row r="1218" spans="1:10">
      <c r="A1218" s="247">
        <v>1217</v>
      </c>
      <c r="B1218" s="10" t="s">
        <v>108</v>
      </c>
      <c r="C1218" s="10">
        <v>13</v>
      </c>
      <c r="D1218" s="10">
        <v>2</v>
      </c>
      <c r="E1218" s="10">
        <v>223</v>
      </c>
      <c r="F1218" s="10">
        <v>18</v>
      </c>
      <c r="G1218" s="10" t="s">
        <v>109</v>
      </c>
      <c r="H1218" s="10" t="s">
        <v>96</v>
      </c>
      <c r="I1218" s="10" t="s">
        <v>111</v>
      </c>
      <c r="J1218" s="10" t="s">
        <v>112</v>
      </c>
    </row>
    <row r="1219" spans="1:10">
      <c r="A1219" s="247">
        <v>1218</v>
      </c>
      <c r="B1219" s="10" t="s">
        <v>108</v>
      </c>
      <c r="C1219" s="10">
        <v>13</v>
      </c>
      <c r="D1219" s="10">
        <v>2</v>
      </c>
      <c r="E1219" s="10">
        <v>224</v>
      </c>
      <c r="F1219" s="10">
        <v>18</v>
      </c>
      <c r="G1219" s="10" t="s">
        <v>109</v>
      </c>
      <c r="H1219" s="10" t="s">
        <v>96</v>
      </c>
      <c r="I1219" s="10" t="s">
        <v>111</v>
      </c>
      <c r="J1219" s="10" t="s">
        <v>112</v>
      </c>
    </row>
    <row r="1220" spans="1:10">
      <c r="A1220" s="247">
        <v>1219</v>
      </c>
      <c r="B1220" s="10" t="s">
        <v>108</v>
      </c>
      <c r="C1220" s="10">
        <v>13</v>
      </c>
      <c r="D1220" s="10">
        <v>2</v>
      </c>
      <c r="E1220" s="10">
        <v>225</v>
      </c>
      <c r="F1220" s="10">
        <v>18</v>
      </c>
      <c r="G1220" s="10" t="s">
        <v>109</v>
      </c>
      <c r="H1220" s="10" t="s">
        <v>96</v>
      </c>
      <c r="I1220" s="10" t="s">
        <v>111</v>
      </c>
      <c r="J1220" s="10" t="s">
        <v>112</v>
      </c>
    </row>
    <row r="1221" spans="1:10">
      <c r="A1221" s="247">
        <v>1220</v>
      </c>
      <c r="B1221" s="10" t="s">
        <v>108</v>
      </c>
      <c r="C1221" s="10">
        <v>13</v>
      </c>
      <c r="D1221" s="10">
        <v>2</v>
      </c>
      <c r="E1221" s="10">
        <v>226</v>
      </c>
      <c r="F1221" s="10">
        <v>18</v>
      </c>
      <c r="G1221" s="10" t="s">
        <v>109</v>
      </c>
      <c r="H1221" s="10" t="s">
        <v>96</v>
      </c>
      <c r="I1221" s="10" t="s">
        <v>111</v>
      </c>
      <c r="J1221" s="10" t="s">
        <v>112</v>
      </c>
    </row>
    <row r="1222" spans="1:10">
      <c r="A1222" s="247">
        <v>1221</v>
      </c>
      <c r="B1222" s="10" t="s">
        <v>108</v>
      </c>
      <c r="C1222" s="10">
        <v>13</v>
      </c>
      <c r="D1222" s="10">
        <v>2</v>
      </c>
      <c r="E1222" s="10">
        <v>227</v>
      </c>
      <c r="F1222" s="10">
        <v>18</v>
      </c>
      <c r="G1222" s="10" t="s">
        <v>109</v>
      </c>
      <c r="H1222" s="10" t="s">
        <v>96</v>
      </c>
      <c r="I1222" s="10" t="s">
        <v>111</v>
      </c>
      <c r="J1222" s="10" t="s">
        <v>112</v>
      </c>
    </row>
    <row r="1223" spans="1:10">
      <c r="A1223" s="247">
        <v>1222</v>
      </c>
      <c r="B1223" s="10" t="s">
        <v>108</v>
      </c>
      <c r="C1223" s="10">
        <v>13</v>
      </c>
      <c r="D1223" s="10">
        <v>2</v>
      </c>
      <c r="E1223" s="10">
        <v>228</v>
      </c>
      <c r="F1223" s="10">
        <v>18</v>
      </c>
      <c r="G1223" s="10" t="s">
        <v>109</v>
      </c>
      <c r="H1223" s="10" t="s">
        <v>114</v>
      </c>
      <c r="I1223" s="10" t="s">
        <v>111</v>
      </c>
      <c r="J1223" s="10" t="s">
        <v>112</v>
      </c>
    </row>
    <row r="1224" spans="1:10">
      <c r="A1224" s="247">
        <v>1223</v>
      </c>
      <c r="B1224" s="10" t="s">
        <v>108</v>
      </c>
      <c r="C1224" s="10">
        <v>13</v>
      </c>
      <c r="D1224" s="10">
        <v>2</v>
      </c>
      <c r="E1224" s="10">
        <v>229</v>
      </c>
      <c r="F1224" s="10">
        <v>18</v>
      </c>
      <c r="G1224" s="10" t="s">
        <v>109</v>
      </c>
      <c r="H1224" s="10" t="s">
        <v>113</v>
      </c>
      <c r="I1224" s="10" t="s">
        <v>111</v>
      </c>
      <c r="J1224" s="10" t="s">
        <v>112</v>
      </c>
    </row>
    <row r="1225" spans="1:10">
      <c r="A1225" s="247">
        <v>1224</v>
      </c>
      <c r="B1225" s="10" t="s">
        <v>108</v>
      </c>
      <c r="C1225" s="10">
        <v>13</v>
      </c>
      <c r="D1225" s="10">
        <v>2</v>
      </c>
      <c r="E1225" s="10">
        <v>230</v>
      </c>
      <c r="F1225" s="10">
        <v>18</v>
      </c>
      <c r="G1225" s="10" t="s">
        <v>109</v>
      </c>
      <c r="H1225" s="10" t="s">
        <v>114</v>
      </c>
      <c r="I1225" s="10" t="s">
        <v>111</v>
      </c>
      <c r="J1225" s="10" t="s">
        <v>112</v>
      </c>
    </row>
    <row r="1226" spans="1:10">
      <c r="A1226" s="247">
        <v>1225</v>
      </c>
      <c r="B1226" s="10" t="s">
        <v>108</v>
      </c>
      <c r="C1226" s="10">
        <v>13</v>
      </c>
      <c r="D1226" s="10">
        <v>2</v>
      </c>
      <c r="E1226" s="10">
        <v>231</v>
      </c>
      <c r="F1226" s="10">
        <v>18</v>
      </c>
      <c r="G1226" s="10" t="s">
        <v>109</v>
      </c>
      <c r="H1226" s="10" t="s">
        <v>113</v>
      </c>
      <c r="I1226" s="10" t="s">
        <v>111</v>
      </c>
      <c r="J1226" s="10" t="s">
        <v>112</v>
      </c>
    </row>
    <row r="1227" spans="1:10">
      <c r="A1227" s="247">
        <v>1226</v>
      </c>
      <c r="B1227" s="10" t="s">
        <v>108</v>
      </c>
      <c r="C1227" s="10">
        <v>13</v>
      </c>
      <c r="D1227" s="10">
        <v>2</v>
      </c>
      <c r="E1227" s="10">
        <v>232</v>
      </c>
      <c r="F1227" s="10">
        <v>18</v>
      </c>
      <c r="G1227" s="10" t="s">
        <v>109</v>
      </c>
      <c r="H1227" s="10" t="s">
        <v>114</v>
      </c>
      <c r="I1227" s="10" t="s">
        <v>111</v>
      </c>
      <c r="J1227" s="10" t="s">
        <v>112</v>
      </c>
    </row>
    <row r="1228" spans="1:10">
      <c r="A1228" s="247">
        <v>1227</v>
      </c>
      <c r="B1228" s="10" t="s">
        <v>108</v>
      </c>
      <c r="C1228" s="10">
        <v>13</v>
      </c>
      <c r="D1228" s="10">
        <v>2</v>
      </c>
      <c r="E1228" s="10">
        <v>233</v>
      </c>
      <c r="F1228" s="10">
        <v>18</v>
      </c>
      <c r="G1228" s="10" t="s">
        <v>109</v>
      </c>
      <c r="H1228" s="10" t="s">
        <v>113</v>
      </c>
      <c r="I1228" s="10" t="s">
        <v>111</v>
      </c>
      <c r="J1228" s="10" t="s">
        <v>112</v>
      </c>
    </row>
    <row r="1229" spans="1:10">
      <c r="A1229" s="247">
        <v>1228</v>
      </c>
      <c r="B1229" s="10" t="s">
        <v>108</v>
      </c>
      <c r="C1229" s="10">
        <v>13</v>
      </c>
      <c r="D1229" s="10">
        <v>2</v>
      </c>
      <c r="E1229" s="10">
        <v>234</v>
      </c>
      <c r="F1229" s="10">
        <v>18</v>
      </c>
      <c r="G1229" s="10" t="s">
        <v>109</v>
      </c>
      <c r="H1229" s="10" t="s">
        <v>114</v>
      </c>
      <c r="I1229" s="10" t="s">
        <v>111</v>
      </c>
      <c r="J1229" s="10" t="s">
        <v>112</v>
      </c>
    </row>
    <row r="1230" spans="1:10">
      <c r="A1230" s="247">
        <v>1229</v>
      </c>
      <c r="B1230" s="10" t="s">
        <v>108</v>
      </c>
      <c r="C1230" s="10">
        <v>13</v>
      </c>
      <c r="D1230" s="10">
        <v>2</v>
      </c>
      <c r="E1230" s="10">
        <v>235</v>
      </c>
      <c r="F1230" s="10">
        <v>18</v>
      </c>
      <c r="G1230" s="10" t="s">
        <v>109</v>
      </c>
      <c r="H1230" s="10" t="s">
        <v>113</v>
      </c>
      <c r="I1230" s="10" t="s">
        <v>111</v>
      </c>
      <c r="J1230" s="10" t="s">
        <v>112</v>
      </c>
    </row>
    <row r="1231" spans="1:10">
      <c r="A1231" s="247">
        <v>1230</v>
      </c>
      <c r="B1231" s="10" t="s">
        <v>108</v>
      </c>
      <c r="C1231" s="10">
        <v>13</v>
      </c>
      <c r="D1231" s="10">
        <v>2</v>
      </c>
      <c r="E1231" s="10">
        <v>236</v>
      </c>
      <c r="F1231" s="10">
        <v>18</v>
      </c>
      <c r="G1231" s="10" t="s">
        <v>109</v>
      </c>
      <c r="H1231" s="10" t="s">
        <v>114</v>
      </c>
      <c r="I1231" s="10" t="s">
        <v>111</v>
      </c>
      <c r="J1231" s="10" t="s">
        <v>112</v>
      </c>
    </row>
    <row r="1232" spans="1:10">
      <c r="A1232" s="247">
        <v>1231</v>
      </c>
      <c r="B1232" s="10" t="s">
        <v>108</v>
      </c>
      <c r="C1232" s="10">
        <v>13</v>
      </c>
      <c r="D1232" s="10">
        <v>2</v>
      </c>
      <c r="E1232" s="10">
        <v>237</v>
      </c>
      <c r="F1232" s="10">
        <v>18</v>
      </c>
      <c r="G1232" s="10" t="s">
        <v>109</v>
      </c>
      <c r="H1232" s="10" t="s">
        <v>113</v>
      </c>
      <c r="I1232" s="10" t="s">
        <v>111</v>
      </c>
      <c r="J1232" s="10" t="s">
        <v>112</v>
      </c>
    </row>
    <row r="1233" spans="1:10">
      <c r="A1233" s="247">
        <v>1232</v>
      </c>
      <c r="B1233" s="10" t="s">
        <v>108</v>
      </c>
      <c r="C1233" s="10">
        <v>13</v>
      </c>
      <c r="D1233" s="10">
        <v>2</v>
      </c>
      <c r="E1233" s="10">
        <v>238</v>
      </c>
      <c r="F1233" s="10">
        <v>18</v>
      </c>
      <c r="G1233" s="10" t="s">
        <v>109</v>
      </c>
      <c r="H1233" s="10" t="s">
        <v>114</v>
      </c>
      <c r="I1233" s="10" t="s">
        <v>111</v>
      </c>
      <c r="J1233" s="10" t="s">
        <v>112</v>
      </c>
    </row>
    <row r="1234" spans="1:10">
      <c r="A1234" s="247">
        <v>1233</v>
      </c>
      <c r="B1234" s="10" t="s">
        <v>108</v>
      </c>
      <c r="C1234" s="10">
        <v>13</v>
      </c>
      <c r="D1234" s="10">
        <v>2</v>
      </c>
      <c r="E1234" s="10">
        <v>239</v>
      </c>
      <c r="F1234" s="10">
        <v>18</v>
      </c>
      <c r="G1234" s="10" t="s">
        <v>109</v>
      </c>
      <c r="H1234" s="10" t="s">
        <v>113</v>
      </c>
      <c r="I1234" s="10" t="s">
        <v>111</v>
      </c>
      <c r="J1234" s="10" t="s">
        <v>112</v>
      </c>
    </row>
    <row r="1235" spans="1:10">
      <c r="A1235" s="247">
        <v>1234</v>
      </c>
      <c r="B1235" s="10" t="s">
        <v>108</v>
      </c>
      <c r="C1235" s="10">
        <v>13</v>
      </c>
      <c r="D1235" s="10">
        <v>2</v>
      </c>
      <c r="E1235" s="10">
        <v>241</v>
      </c>
      <c r="F1235" s="10">
        <v>18</v>
      </c>
      <c r="G1235" s="10" t="s">
        <v>109</v>
      </c>
      <c r="H1235" s="10" t="s">
        <v>114</v>
      </c>
      <c r="I1235" s="10" t="s">
        <v>111</v>
      </c>
      <c r="J1235" s="10" t="s">
        <v>112</v>
      </c>
    </row>
    <row r="1236" spans="1:10">
      <c r="A1236" s="247">
        <v>1235</v>
      </c>
      <c r="B1236" s="10" t="s">
        <v>108</v>
      </c>
      <c r="C1236" s="10">
        <v>13</v>
      </c>
      <c r="D1236" s="10">
        <v>3</v>
      </c>
      <c r="E1236" s="10">
        <v>301</v>
      </c>
      <c r="F1236" s="10">
        <v>18</v>
      </c>
      <c r="G1236" s="10" t="s">
        <v>109</v>
      </c>
      <c r="H1236" s="10" t="s">
        <v>113</v>
      </c>
      <c r="I1236" s="10" t="s">
        <v>111</v>
      </c>
      <c r="J1236" s="10" t="s">
        <v>112</v>
      </c>
    </row>
    <row r="1237" spans="1:10">
      <c r="A1237" s="247">
        <v>1236</v>
      </c>
      <c r="B1237" s="10" t="s">
        <v>108</v>
      </c>
      <c r="C1237" s="10">
        <v>13</v>
      </c>
      <c r="D1237" s="10">
        <v>3</v>
      </c>
      <c r="E1237" s="10">
        <v>302</v>
      </c>
      <c r="F1237" s="10">
        <v>18</v>
      </c>
      <c r="G1237" s="10" t="s">
        <v>109</v>
      </c>
      <c r="H1237" s="10" t="s">
        <v>114</v>
      </c>
      <c r="I1237" s="10" t="s">
        <v>111</v>
      </c>
      <c r="J1237" s="10" t="s">
        <v>112</v>
      </c>
    </row>
    <row r="1238" spans="1:10">
      <c r="A1238" s="247">
        <v>1237</v>
      </c>
      <c r="B1238" s="10" t="s">
        <v>108</v>
      </c>
      <c r="C1238" s="10">
        <v>13</v>
      </c>
      <c r="D1238" s="10">
        <v>3</v>
      </c>
      <c r="E1238" s="10">
        <v>303</v>
      </c>
      <c r="F1238" s="10">
        <v>18</v>
      </c>
      <c r="G1238" s="10" t="s">
        <v>109</v>
      </c>
      <c r="H1238" s="10" t="s">
        <v>113</v>
      </c>
      <c r="I1238" s="10" t="s">
        <v>111</v>
      </c>
      <c r="J1238" s="10" t="s">
        <v>112</v>
      </c>
    </row>
    <row r="1239" spans="1:10">
      <c r="A1239" s="247">
        <v>1238</v>
      </c>
      <c r="B1239" s="10" t="s">
        <v>108</v>
      </c>
      <c r="C1239" s="10">
        <v>13</v>
      </c>
      <c r="D1239" s="10">
        <v>3</v>
      </c>
      <c r="E1239" s="10">
        <v>304</v>
      </c>
      <c r="F1239" s="10">
        <v>18</v>
      </c>
      <c r="G1239" s="10" t="s">
        <v>109</v>
      </c>
      <c r="H1239" s="10" t="s">
        <v>114</v>
      </c>
      <c r="I1239" s="10" t="s">
        <v>111</v>
      </c>
      <c r="J1239" s="10" t="s">
        <v>112</v>
      </c>
    </row>
    <row r="1240" spans="1:10">
      <c r="A1240" s="247">
        <v>1239</v>
      </c>
      <c r="B1240" s="10" t="s">
        <v>108</v>
      </c>
      <c r="C1240" s="10">
        <v>13</v>
      </c>
      <c r="D1240" s="10">
        <v>3</v>
      </c>
      <c r="E1240" s="10">
        <v>305</v>
      </c>
      <c r="F1240" s="10">
        <v>18</v>
      </c>
      <c r="G1240" s="10" t="s">
        <v>109</v>
      </c>
      <c r="H1240" s="10" t="s">
        <v>113</v>
      </c>
      <c r="I1240" s="10" t="s">
        <v>111</v>
      </c>
      <c r="J1240" s="10" t="s">
        <v>112</v>
      </c>
    </row>
    <row r="1241" spans="1:10">
      <c r="A1241" s="247">
        <v>1240</v>
      </c>
      <c r="B1241" s="10" t="s">
        <v>108</v>
      </c>
      <c r="C1241" s="10">
        <v>13</v>
      </c>
      <c r="D1241" s="10">
        <v>3</v>
      </c>
      <c r="E1241" s="10">
        <v>306</v>
      </c>
      <c r="F1241" s="10">
        <v>18</v>
      </c>
      <c r="G1241" s="10" t="s">
        <v>109</v>
      </c>
      <c r="H1241" s="10" t="s">
        <v>114</v>
      </c>
      <c r="I1241" s="10" t="s">
        <v>111</v>
      </c>
      <c r="J1241" s="10" t="s">
        <v>112</v>
      </c>
    </row>
    <row r="1242" spans="1:10">
      <c r="A1242" s="247">
        <v>1241</v>
      </c>
      <c r="B1242" s="10" t="s">
        <v>108</v>
      </c>
      <c r="C1242" s="10">
        <v>13</v>
      </c>
      <c r="D1242" s="10">
        <v>3</v>
      </c>
      <c r="E1242" s="10">
        <v>307</v>
      </c>
      <c r="F1242" s="10">
        <v>18</v>
      </c>
      <c r="G1242" s="10" t="s">
        <v>109</v>
      </c>
      <c r="H1242" s="10" t="s">
        <v>113</v>
      </c>
      <c r="I1242" s="10" t="s">
        <v>111</v>
      </c>
      <c r="J1242" s="10" t="s">
        <v>112</v>
      </c>
    </row>
    <row r="1243" spans="1:10">
      <c r="A1243" s="247">
        <v>1242</v>
      </c>
      <c r="B1243" s="10" t="s">
        <v>108</v>
      </c>
      <c r="C1243" s="10">
        <v>13</v>
      </c>
      <c r="D1243" s="10">
        <v>3</v>
      </c>
      <c r="E1243" s="10">
        <v>308</v>
      </c>
      <c r="F1243" s="10">
        <v>18</v>
      </c>
      <c r="G1243" s="10" t="s">
        <v>109</v>
      </c>
      <c r="H1243" s="10" t="s">
        <v>114</v>
      </c>
      <c r="I1243" s="10" t="s">
        <v>111</v>
      </c>
      <c r="J1243" s="10" t="s">
        <v>112</v>
      </c>
    </row>
    <row r="1244" spans="1:10">
      <c r="A1244" s="247">
        <v>1243</v>
      </c>
      <c r="B1244" s="10" t="s">
        <v>108</v>
      </c>
      <c r="C1244" s="10">
        <v>13</v>
      </c>
      <c r="D1244" s="10">
        <v>3</v>
      </c>
      <c r="E1244" s="10">
        <v>309</v>
      </c>
      <c r="F1244" s="10">
        <v>18</v>
      </c>
      <c r="G1244" s="10" t="s">
        <v>109</v>
      </c>
      <c r="H1244" s="10" t="s">
        <v>113</v>
      </c>
      <c r="I1244" s="10" t="s">
        <v>111</v>
      </c>
      <c r="J1244" s="10" t="s">
        <v>112</v>
      </c>
    </row>
    <row r="1245" spans="1:10">
      <c r="A1245" s="247">
        <v>1244</v>
      </c>
      <c r="B1245" s="10" t="s">
        <v>108</v>
      </c>
      <c r="C1245" s="10">
        <v>13</v>
      </c>
      <c r="D1245" s="10">
        <v>3</v>
      </c>
      <c r="E1245" s="10">
        <v>310</v>
      </c>
      <c r="F1245" s="10">
        <v>18</v>
      </c>
      <c r="G1245" s="10" t="s">
        <v>109</v>
      </c>
      <c r="H1245" s="10" t="s">
        <v>114</v>
      </c>
      <c r="I1245" s="10" t="s">
        <v>111</v>
      </c>
      <c r="J1245" s="10" t="s">
        <v>112</v>
      </c>
    </row>
    <row r="1246" spans="1:10">
      <c r="A1246" s="247">
        <v>1245</v>
      </c>
      <c r="B1246" s="10" t="s">
        <v>108</v>
      </c>
      <c r="C1246" s="10">
        <v>13</v>
      </c>
      <c r="D1246" s="10">
        <v>3</v>
      </c>
      <c r="E1246" s="10">
        <v>311</v>
      </c>
      <c r="F1246" s="10">
        <v>18</v>
      </c>
      <c r="G1246" s="10" t="s">
        <v>109</v>
      </c>
      <c r="H1246" s="10" t="s">
        <v>113</v>
      </c>
      <c r="I1246" s="10" t="s">
        <v>111</v>
      </c>
      <c r="J1246" s="10" t="s">
        <v>112</v>
      </c>
    </row>
    <row r="1247" spans="1:10">
      <c r="A1247" s="247">
        <v>1246</v>
      </c>
      <c r="B1247" s="10" t="s">
        <v>108</v>
      </c>
      <c r="C1247" s="10">
        <v>13</v>
      </c>
      <c r="D1247" s="10">
        <v>3</v>
      </c>
      <c r="E1247" s="10">
        <v>312</v>
      </c>
      <c r="F1247" s="10">
        <v>18</v>
      </c>
      <c r="G1247" s="10" t="s">
        <v>109</v>
      </c>
      <c r="H1247" s="10" t="s">
        <v>114</v>
      </c>
      <c r="I1247" s="10" t="s">
        <v>111</v>
      </c>
      <c r="J1247" s="10" t="s">
        <v>112</v>
      </c>
    </row>
    <row r="1248" spans="1:10">
      <c r="A1248" s="247">
        <v>1247</v>
      </c>
      <c r="B1248" s="10" t="s">
        <v>108</v>
      </c>
      <c r="C1248" s="10">
        <v>13</v>
      </c>
      <c r="D1248" s="10">
        <v>3</v>
      </c>
      <c r="E1248" s="10">
        <v>313</v>
      </c>
      <c r="F1248" s="10">
        <v>18</v>
      </c>
      <c r="G1248" s="10" t="s">
        <v>109</v>
      </c>
      <c r="H1248" s="10" t="s">
        <v>113</v>
      </c>
      <c r="I1248" s="10" t="s">
        <v>111</v>
      </c>
      <c r="J1248" s="10" t="s">
        <v>112</v>
      </c>
    </row>
    <row r="1249" spans="1:10">
      <c r="A1249" s="247">
        <v>1248</v>
      </c>
      <c r="B1249" s="10" t="s">
        <v>108</v>
      </c>
      <c r="C1249" s="10">
        <v>13</v>
      </c>
      <c r="D1249" s="10">
        <v>3</v>
      </c>
      <c r="E1249" s="10">
        <v>314</v>
      </c>
      <c r="F1249" s="10">
        <v>18</v>
      </c>
      <c r="G1249" s="10" t="s">
        <v>109</v>
      </c>
      <c r="H1249" s="10" t="s">
        <v>114</v>
      </c>
      <c r="I1249" s="10" t="s">
        <v>111</v>
      </c>
      <c r="J1249" s="10" t="s">
        <v>112</v>
      </c>
    </row>
    <row r="1250" spans="1:10">
      <c r="A1250" s="247">
        <v>1249</v>
      </c>
      <c r="B1250" s="10" t="s">
        <v>108</v>
      </c>
      <c r="C1250" s="10">
        <v>13</v>
      </c>
      <c r="D1250" s="10">
        <v>3</v>
      </c>
      <c r="E1250" s="10">
        <v>315</v>
      </c>
      <c r="F1250" s="10">
        <v>18</v>
      </c>
      <c r="G1250" s="10" t="s">
        <v>109</v>
      </c>
      <c r="H1250" s="10" t="s">
        <v>113</v>
      </c>
      <c r="I1250" s="10" t="s">
        <v>111</v>
      </c>
      <c r="J1250" s="10" t="s">
        <v>112</v>
      </c>
    </row>
    <row r="1251" spans="1:10">
      <c r="A1251" s="247">
        <v>1250</v>
      </c>
      <c r="B1251" s="10" t="s">
        <v>108</v>
      </c>
      <c r="C1251" s="10">
        <v>13</v>
      </c>
      <c r="D1251" s="10">
        <v>3</v>
      </c>
      <c r="E1251" s="10">
        <v>316</v>
      </c>
      <c r="F1251" s="10">
        <v>18</v>
      </c>
      <c r="G1251" s="10" t="s">
        <v>109</v>
      </c>
      <c r="H1251" s="10" t="s">
        <v>114</v>
      </c>
      <c r="I1251" s="10" t="s">
        <v>111</v>
      </c>
      <c r="J1251" s="10" t="s">
        <v>112</v>
      </c>
    </row>
    <row r="1252" spans="1:10">
      <c r="A1252" s="247">
        <v>1251</v>
      </c>
      <c r="B1252" s="10" t="s">
        <v>108</v>
      </c>
      <c r="C1252" s="10">
        <v>13</v>
      </c>
      <c r="D1252" s="10">
        <v>3</v>
      </c>
      <c r="E1252" s="10">
        <v>317</v>
      </c>
      <c r="F1252" s="10">
        <v>18</v>
      </c>
      <c r="G1252" s="10" t="s">
        <v>109</v>
      </c>
      <c r="H1252" s="10" t="s">
        <v>113</v>
      </c>
      <c r="I1252" s="10" t="s">
        <v>111</v>
      </c>
      <c r="J1252" s="10" t="s">
        <v>112</v>
      </c>
    </row>
    <row r="1253" spans="1:10">
      <c r="A1253" s="247">
        <v>1252</v>
      </c>
      <c r="B1253" s="10" t="s">
        <v>108</v>
      </c>
      <c r="C1253" s="10">
        <v>13</v>
      </c>
      <c r="D1253" s="10">
        <v>3</v>
      </c>
      <c r="E1253" s="10">
        <v>318</v>
      </c>
      <c r="F1253" s="10">
        <v>18</v>
      </c>
      <c r="G1253" s="10" t="s">
        <v>109</v>
      </c>
      <c r="H1253" s="10" t="s">
        <v>114</v>
      </c>
      <c r="I1253" s="10" t="s">
        <v>111</v>
      </c>
      <c r="J1253" s="10" t="s">
        <v>112</v>
      </c>
    </row>
    <row r="1254" spans="1:10">
      <c r="A1254" s="247">
        <v>1253</v>
      </c>
      <c r="B1254" s="10" t="s">
        <v>108</v>
      </c>
      <c r="C1254" s="10">
        <v>13</v>
      </c>
      <c r="D1254" s="10">
        <v>3</v>
      </c>
      <c r="E1254" s="10">
        <v>319</v>
      </c>
      <c r="F1254" s="10">
        <v>18</v>
      </c>
      <c r="G1254" s="10" t="s">
        <v>109</v>
      </c>
      <c r="H1254" s="10" t="s">
        <v>113</v>
      </c>
      <c r="I1254" s="10" t="s">
        <v>111</v>
      </c>
      <c r="J1254" s="10" t="s">
        <v>112</v>
      </c>
    </row>
    <row r="1255" spans="1:10">
      <c r="A1255" s="247">
        <v>1254</v>
      </c>
      <c r="B1255" s="10" t="s">
        <v>108</v>
      </c>
      <c r="C1255" s="10">
        <v>13</v>
      </c>
      <c r="D1255" s="10">
        <v>3</v>
      </c>
      <c r="E1255" s="10">
        <v>320</v>
      </c>
      <c r="F1255" s="10">
        <v>18</v>
      </c>
      <c r="G1255" s="10" t="s">
        <v>109</v>
      </c>
      <c r="H1255" s="10" t="s">
        <v>114</v>
      </c>
      <c r="I1255" s="10" t="s">
        <v>111</v>
      </c>
      <c r="J1255" s="10" t="s">
        <v>112</v>
      </c>
    </row>
    <row r="1256" spans="1:10">
      <c r="A1256" s="247">
        <v>1255</v>
      </c>
      <c r="B1256" s="10" t="s">
        <v>108</v>
      </c>
      <c r="C1256" s="10">
        <v>13</v>
      </c>
      <c r="D1256" s="10">
        <v>3</v>
      </c>
      <c r="E1256" s="10">
        <v>321</v>
      </c>
      <c r="F1256" s="10">
        <v>18</v>
      </c>
      <c r="G1256" s="10" t="s">
        <v>109</v>
      </c>
      <c r="H1256" s="10" t="s">
        <v>96</v>
      </c>
      <c r="I1256" s="10" t="s">
        <v>111</v>
      </c>
      <c r="J1256" s="10" t="s">
        <v>112</v>
      </c>
    </row>
    <row r="1257" spans="1:10">
      <c r="A1257" s="247">
        <v>1256</v>
      </c>
      <c r="B1257" s="10" t="s">
        <v>108</v>
      </c>
      <c r="C1257" s="10">
        <v>13</v>
      </c>
      <c r="D1257" s="10">
        <v>3</v>
      </c>
      <c r="E1257" s="10">
        <v>322</v>
      </c>
      <c r="F1257" s="10">
        <v>18</v>
      </c>
      <c r="G1257" s="10" t="s">
        <v>109</v>
      </c>
      <c r="H1257" s="10" t="s">
        <v>96</v>
      </c>
      <c r="I1257" s="10" t="s">
        <v>111</v>
      </c>
      <c r="J1257" s="10" t="s">
        <v>112</v>
      </c>
    </row>
    <row r="1258" spans="1:10">
      <c r="A1258" s="247">
        <v>1257</v>
      </c>
      <c r="B1258" s="10" t="s">
        <v>108</v>
      </c>
      <c r="C1258" s="10">
        <v>13</v>
      </c>
      <c r="D1258" s="10">
        <v>3</v>
      </c>
      <c r="E1258" s="10">
        <v>323</v>
      </c>
      <c r="F1258" s="10">
        <v>18</v>
      </c>
      <c r="G1258" s="10" t="s">
        <v>109</v>
      </c>
      <c r="H1258" s="10" t="s">
        <v>96</v>
      </c>
      <c r="I1258" s="10" t="s">
        <v>111</v>
      </c>
      <c r="J1258" s="10" t="s">
        <v>112</v>
      </c>
    </row>
    <row r="1259" spans="1:10">
      <c r="A1259" s="247">
        <v>1258</v>
      </c>
      <c r="B1259" s="10" t="s">
        <v>108</v>
      </c>
      <c r="C1259" s="10">
        <v>13</v>
      </c>
      <c r="D1259" s="10">
        <v>3</v>
      </c>
      <c r="E1259" s="10">
        <v>324</v>
      </c>
      <c r="F1259" s="10">
        <v>18</v>
      </c>
      <c r="G1259" s="10" t="s">
        <v>109</v>
      </c>
      <c r="H1259" s="10" t="s">
        <v>96</v>
      </c>
      <c r="I1259" s="10" t="s">
        <v>111</v>
      </c>
      <c r="J1259" s="10" t="s">
        <v>112</v>
      </c>
    </row>
    <row r="1260" spans="1:10">
      <c r="A1260" s="247">
        <v>1259</v>
      </c>
      <c r="B1260" s="10" t="s">
        <v>108</v>
      </c>
      <c r="C1260" s="10">
        <v>13</v>
      </c>
      <c r="D1260" s="10">
        <v>3</v>
      </c>
      <c r="E1260" s="10">
        <v>325</v>
      </c>
      <c r="F1260" s="10">
        <v>18</v>
      </c>
      <c r="G1260" s="10" t="s">
        <v>109</v>
      </c>
      <c r="H1260" s="10" t="s">
        <v>96</v>
      </c>
      <c r="I1260" s="10" t="s">
        <v>111</v>
      </c>
      <c r="J1260" s="10" t="s">
        <v>112</v>
      </c>
    </row>
    <row r="1261" spans="1:10">
      <c r="A1261" s="247">
        <v>1260</v>
      </c>
      <c r="B1261" s="10" t="s">
        <v>108</v>
      </c>
      <c r="C1261" s="10">
        <v>13</v>
      </c>
      <c r="D1261" s="10">
        <v>3</v>
      </c>
      <c r="E1261" s="10">
        <v>326</v>
      </c>
      <c r="F1261" s="10">
        <v>18</v>
      </c>
      <c r="G1261" s="10" t="s">
        <v>109</v>
      </c>
      <c r="H1261" s="10" t="s">
        <v>96</v>
      </c>
      <c r="I1261" s="10" t="s">
        <v>111</v>
      </c>
      <c r="J1261" s="10" t="s">
        <v>112</v>
      </c>
    </row>
    <row r="1262" spans="1:10">
      <c r="A1262" s="247">
        <v>1261</v>
      </c>
      <c r="B1262" s="10" t="s">
        <v>108</v>
      </c>
      <c r="C1262" s="10">
        <v>13</v>
      </c>
      <c r="D1262" s="10">
        <v>3</v>
      </c>
      <c r="E1262" s="10">
        <v>327</v>
      </c>
      <c r="F1262" s="10">
        <v>18</v>
      </c>
      <c r="G1262" s="10" t="s">
        <v>109</v>
      </c>
      <c r="H1262" s="10" t="s">
        <v>96</v>
      </c>
      <c r="I1262" s="10" t="s">
        <v>111</v>
      </c>
      <c r="J1262" s="10" t="s">
        <v>112</v>
      </c>
    </row>
    <row r="1263" spans="1:10">
      <c r="A1263" s="247">
        <v>1262</v>
      </c>
      <c r="B1263" s="10" t="s">
        <v>108</v>
      </c>
      <c r="C1263" s="10">
        <v>13</v>
      </c>
      <c r="D1263" s="10">
        <v>3</v>
      </c>
      <c r="E1263" s="10">
        <v>328</v>
      </c>
      <c r="F1263" s="10">
        <v>18</v>
      </c>
      <c r="G1263" s="10" t="s">
        <v>109</v>
      </c>
      <c r="H1263" s="10" t="s">
        <v>114</v>
      </c>
      <c r="I1263" s="10" t="s">
        <v>111</v>
      </c>
      <c r="J1263" s="10" t="s">
        <v>112</v>
      </c>
    </row>
    <row r="1264" spans="1:10">
      <c r="A1264" s="247">
        <v>1263</v>
      </c>
      <c r="B1264" s="10" t="s">
        <v>108</v>
      </c>
      <c r="C1264" s="10">
        <v>13</v>
      </c>
      <c r="D1264" s="10">
        <v>3</v>
      </c>
      <c r="E1264" s="10">
        <v>329</v>
      </c>
      <c r="F1264" s="10">
        <v>18</v>
      </c>
      <c r="G1264" s="10" t="s">
        <v>109</v>
      </c>
      <c r="H1264" s="10" t="s">
        <v>113</v>
      </c>
      <c r="I1264" s="10" t="s">
        <v>111</v>
      </c>
      <c r="J1264" s="10" t="s">
        <v>112</v>
      </c>
    </row>
    <row r="1265" spans="1:10">
      <c r="A1265" s="247">
        <v>1264</v>
      </c>
      <c r="B1265" s="10" t="s">
        <v>108</v>
      </c>
      <c r="C1265" s="10">
        <v>13</v>
      </c>
      <c r="D1265" s="10">
        <v>3</v>
      </c>
      <c r="E1265" s="10">
        <v>330</v>
      </c>
      <c r="F1265" s="10">
        <v>18</v>
      </c>
      <c r="G1265" s="10" t="s">
        <v>109</v>
      </c>
      <c r="H1265" s="10" t="s">
        <v>114</v>
      </c>
      <c r="I1265" s="10" t="s">
        <v>111</v>
      </c>
      <c r="J1265" s="10" t="s">
        <v>112</v>
      </c>
    </row>
    <row r="1266" spans="1:10">
      <c r="A1266" s="247">
        <v>1265</v>
      </c>
      <c r="B1266" s="10" t="s">
        <v>108</v>
      </c>
      <c r="C1266" s="10">
        <v>13</v>
      </c>
      <c r="D1266" s="10">
        <v>3</v>
      </c>
      <c r="E1266" s="10">
        <v>331</v>
      </c>
      <c r="F1266" s="10">
        <v>18</v>
      </c>
      <c r="G1266" s="10" t="s">
        <v>109</v>
      </c>
      <c r="H1266" s="10" t="s">
        <v>113</v>
      </c>
      <c r="I1266" s="10" t="s">
        <v>111</v>
      </c>
      <c r="J1266" s="10" t="s">
        <v>112</v>
      </c>
    </row>
    <row r="1267" spans="1:10">
      <c r="A1267" s="247">
        <v>1266</v>
      </c>
      <c r="B1267" s="10" t="s">
        <v>108</v>
      </c>
      <c r="C1267" s="10">
        <v>13</v>
      </c>
      <c r="D1267" s="10">
        <v>3</v>
      </c>
      <c r="E1267" s="10">
        <v>332</v>
      </c>
      <c r="F1267" s="10">
        <v>18</v>
      </c>
      <c r="G1267" s="10" t="s">
        <v>109</v>
      </c>
      <c r="H1267" s="10" t="s">
        <v>114</v>
      </c>
      <c r="I1267" s="10" t="s">
        <v>111</v>
      </c>
      <c r="J1267" s="10" t="s">
        <v>112</v>
      </c>
    </row>
    <row r="1268" spans="1:10">
      <c r="A1268" s="247">
        <v>1267</v>
      </c>
      <c r="B1268" s="10" t="s">
        <v>108</v>
      </c>
      <c r="C1268" s="10">
        <v>13</v>
      </c>
      <c r="D1268" s="10">
        <v>3</v>
      </c>
      <c r="E1268" s="10">
        <v>333</v>
      </c>
      <c r="F1268" s="10">
        <v>18</v>
      </c>
      <c r="G1268" s="10" t="s">
        <v>109</v>
      </c>
      <c r="H1268" s="10" t="s">
        <v>113</v>
      </c>
      <c r="I1268" s="10" t="s">
        <v>111</v>
      </c>
      <c r="J1268" s="10" t="s">
        <v>112</v>
      </c>
    </row>
    <row r="1269" spans="1:10">
      <c r="A1269" s="247">
        <v>1268</v>
      </c>
      <c r="B1269" s="10" t="s">
        <v>108</v>
      </c>
      <c r="C1269" s="10">
        <v>13</v>
      </c>
      <c r="D1269" s="10">
        <v>3</v>
      </c>
      <c r="E1269" s="10">
        <v>334</v>
      </c>
      <c r="F1269" s="10">
        <v>18</v>
      </c>
      <c r="G1269" s="10" t="s">
        <v>109</v>
      </c>
      <c r="H1269" s="10" t="s">
        <v>114</v>
      </c>
      <c r="I1269" s="10" t="s">
        <v>111</v>
      </c>
      <c r="J1269" s="10" t="s">
        <v>112</v>
      </c>
    </row>
    <row r="1270" spans="1:10">
      <c r="A1270" s="247">
        <v>1269</v>
      </c>
      <c r="B1270" s="10" t="s">
        <v>108</v>
      </c>
      <c r="C1270" s="10">
        <v>13</v>
      </c>
      <c r="D1270" s="10">
        <v>3</v>
      </c>
      <c r="E1270" s="10">
        <v>335</v>
      </c>
      <c r="F1270" s="10">
        <v>18</v>
      </c>
      <c r="G1270" s="10" t="s">
        <v>109</v>
      </c>
      <c r="H1270" s="10" t="s">
        <v>113</v>
      </c>
      <c r="I1270" s="10" t="s">
        <v>111</v>
      </c>
      <c r="J1270" s="10" t="s">
        <v>112</v>
      </c>
    </row>
    <row r="1271" spans="1:10">
      <c r="A1271" s="247">
        <v>1270</v>
      </c>
      <c r="B1271" s="10" t="s">
        <v>108</v>
      </c>
      <c r="C1271" s="10">
        <v>13</v>
      </c>
      <c r="D1271" s="10">
        <v>3</v>
      </c>
      <c r="E1271" s="10">
        <v>336</v>
      </c>
      <c r="F1271" s="10">
        <v>18</v>
      </c>
      <c r="G1271" s="10" t="s">
        <v>109</v>
      </c>
      <c r="H1271" s="10" t="s">
        <v>114</v>
      </c>
      <c r="I1271" s="10" t="s">
        <v>111</v>
      </c>
      <c r="J1271" s="10" t="s">
        <v>112</v>
      </c>
    </row>
    <row r="1272" spans="1:10">
      <c r="A1272" s="247">
        <v>1271</v>
      </c>
      <c r="B1272" s="10" t="s">
        <v>108</v>
      </c>
      <c r="C1272" s="10">
        <v>13</v>
      </c>
      <c r="D1272" s="10">
        <v>3</v>
      </c>
      <c r="E1272" s="10">
        <v>337</v>
      </c>
      <c r="F1272" s="10">
        <v>18</v>
      </c>
      <c r="G1272" s="10" t="s">
        <v>109</v>
      </c>
      <c r="H1272" s="10" t="s">
        <v>113</v>
      </c>
      <c r="I1272" s="10" t="s">
        <v>111</v>
      </c>
      <c r="J1272" s="10" t="s">
        <v>112</v>
      </c>
    </row>
    <row r="1273" spans="1:10">
      <c r="A1273" s="247">
        <v>1272</v>
      </c>
      <c r="B1273" s="10" t="s">
        <v>108</v>
      </c>
      <c r="C1273" s="10">
        <v>13</v>
      </c>
      <c r="D1273" s="10">
        <v>3</v>
      </c>
      <c r="E1273" s="10">
        <v>338</v>
      </c>
      <c r="F1273" s="10">
        <v>18</v>
      </c>
      <c r="G1273" s="10" t="s">
        <v>109</v>
      </c>
      <c r="H1273" s="10" t="s">
        <v>114</v>
      </c>
      <c r="I1273" s="10" t="s">
        <v>111</v>
      </c>
      <c r="J1273" s="10" t="s">
        <v>112</v>
      </c>
    </row>
    <row r="1274" spans="1:10">
      <c r="A1274" s="247">
        <v>1273</v>
      </c>
      <c r="B1274" s="10" t="s">
        <v>108</v>
      </c>
      <c r="C1274" s="10">
        <v>13</v>
      </c>
      <c r="D1274" s="10">
        <v>3</v>
      </c>
      <c r="E1274" s="10">
        <v>339</v>
      </c>
      <c r="F1274" s="10">
        <v>18</v>
      </c>
      <c r="G1274" s="10" t="s">
        <v>109</v>
      </c>
      <c r="H1274" s="10" t="s">
        <v>113</v>
      </c>
      <c r="I1274" s="10" t="s">
        <v>111</v>
      </c>
      <c r="J1274" s="10" t="s">
        <v>112</v>
      </c>
    </row>
    <row r="1275" spans="1:10">
      <c r="A1275" s="247">
        <v>1274</v>
      </c>
      <c r="B1275" s="10" t="s">
        <v>108</v>
      </c>
      <c r="C1275" s="10">
        <v>13</v>
      </c>
      <c r="D1275" s="10">
        <v>3</v>
      </c>
      <c r="E1275" s="10">
        <v>341</v>
      </c>
      <c r="F1275" s="10">
        <v>18</v>
      </c>
      <c r="G1275" s="10" t="s">
        <v>109</v>
      </c>
      <c r="H1275" s="10" t="s">
        <v>114</v>
      </c>
      <c r="I1275" s="10" t="s">
        <v>111</v>
      </c>
      <c r="J1275" s="10" t="s">
        <v>112</v>
      </c>
    </row>
    <row r="1276" spans="1:10">
      <c r="A1276" s="247">
        <v>1275</v>
      </c>
      <c r="B1276" s="10" t="s">
        <v>108</v>
      </c>
      <c r="C1276" s="10">
        <v>14</v>
      </c>
      <c r="D1276" s="10">
        <v>1</v>
      </c>
      <c r="E1276" s="10">
        <v>101</v>
      </c>
      <c r="F1276" s="10">
        <v>18</v>
      </c>
      <c r="G1276" s="10" t="s">
        <v>109</v>
      </c>
      <c r="H1276" s="250" t="s">
        <v>114</v>
      </c>
      <c r="I1276" s="10" t="s">
        <v>111</v>
      </c>
      <c r="J1276" s="10" t="s">
        <v>112</v>
      </c>
    </row>
    <row r="1277" spans="1:10">
      <c r="A1277" s="247">
        <v>1276</v>
      </c>
      <c r="B1277" s="10" t="s">
        <v>108</v>
      </c>
      <c r="C1277" s="10">
        <v>14</v>
      </c>
      <c r="D1277" s="10">
        <v>1</v>
      </c>
      <c r="E1277" s="10">
        <v>102</v>
      </c>
      <c r="F1277" s="10">
        <v>18</v>
      </c>
      <c r="G1277" s="10" t="s">
        <v>109</v>
      </c>
      <c r="H1277" s="250" t="s">
        <v>113</v>
      </c>
      <c r="I1277" s="10" t="s">
        <v>111</v>
      </c>
      <c r="J1277" s="10" t="s">
        <v>112</v>
      </c>
    </row>
    <row r="1278" spans="1:10">
      <c r="A1278" s="247">
        <v>1277</v>
      </c>
      <c r="B1278" s="10" t="s">
        <v>108</v>
      </c>
      <c r="C1278" s="10">
        <v>14</v>
      </c>
      <c r="D1278" s="10">
        <v>1</v>
      </c>
      <c r="E1278" s="10">
        <v>103</v>
      </c>
      <c r="F1278" s="10">
        <v>36</v>
      </c>
      <c r="G1278" s="10" t="s">
        <v>121</v>
      </c>
      <c r="H1278" s="250" t="s">
        <v>114</v>
      </c>
      <c r="I1278" s="10" t="s">
        <v>111</v>
      </c>
      <c r="J1278" s="10" t="s">
        <v>112</v>
      </c>
    </row>
    <row r="1279" spans="1:10">
      <c r="A1279" s="247">
        <v>1278</v>
      </c>
      <c r="B1279" s="10" t="s">
        <v>108</v>
      </c>
      <c r="C1279" s="10">
        <v>14</v>
      </c>
      <c r="D1279" s="10">
        <v>1</v>
      </c>
      <c r="E1279" s="10">
        <v>104</v>
      </c>
      <c r="F1279" s="10">
        <v>36</v>
      </c>
      <c r="G1279" s="10" t="s">
        <v>121</v>
      </c>
      <c r="H1279" s="250" t="s">
        <v>113</v>
      </c>
      <c r="I1279" s="10" t="s">
        <v>111</v>
      </c>
      <c r="J1279" s="10" t="s">
        <v>112</v>
      </c>
    </row>
    <row r="1280" spans="1:10">
      <c r="A1280" s="247">
        <v>1279</v>
      </c>
      <c r="B1280" s="10" t="s">
        <v>108</v>
      </c>
      <c r="C1280" s="10">
        <v>14</v>
      </c>
      <c r="D1280" s="10">
        <v>1</v>
      </c>
      <c r="E1280" s="10">
        <v>105</v>
      </c>
      <c r="F1280" s="10">
        <v>36</v>
      </c>
      <c r="G1280" s="10" t="s">
        <v>121</v>
      </c>
      <c r="H1280" s="250" t="s">
        <v>114</v>
      </c>
      <c r="I1280" s="10" t="s">
        <v>111</v>
      </c>
      <c r="J1280" s="10" t="s">
        <v>112</v>
      </c>
    </row>
    <row r="1281" spans="1:10">
      <c r="A1281" s="247">
        <v>1280</v>
      </c>
      <c r="B1281" s="10" t="s">
        <v>108</v>
      </c>
      <c r="C1281" s="10">
        <v>14</v>
      </c>
      <c r="D1281" s="10">
        <v>1</v>
      </c>
      <c r="E1281" s="10">
        <v>106</v>
      </c>
      <c r="F1281" s="10">
        <v>36</v>
      </c>
      <c r="G1281" s="10" t="s">
        <v>121</v>
      </c>
      <c r="H1281" s="250" t="s">
        <v>113</v>
      </c>
      <c r="I1281" s="10" t="s">
        <v>111</v>
      </c>
      <c r="J1281" s="10" t="s">
        <v>112</v>
      </c>
    </row>
    <row r="1282" spans="1:10">
      <c r="A1282" s="247">
        <v>1281</v>
      </c>
      <c r="B1282" s="10" t="s">
        <v>108</v>
      </c>
      <c r="C1282" s="10">
        <v>14</v>
      </c>
      <c r="D1282" s="10">
        <v>1</v>
      </c>
      <c r="E1282" s="10">
        <v>107</v>
      </c>
      <c r="F1282" s="10">
        <v>36</v>
      </c>
      <c r="G1282" s="10" t="s">
        <v>121</v>
      </c>
      <c r="H1282" s="250" t="s">
        <v>114</v>
      </c>
      <c r="I1282" s="10" t="s">
        <v>111</v>
      </c>
      <c r="J1282" s="10" t="s">
        <v>112</v>
      </c>
    </row>
    <row r="1283" spans="1:10">
      <c r="A1283" s="247">
        <v>1282</v>
      </c>
      <c r="B1283" s="10" t="s">
        <v>108</v>
      </c>
      <c r="C1283" s="10">
        <v>14</v>
      </c>
      <c r="D1283" s="10">
        <v>1</v>
      </c>
      <c r="E1283" s="10">
        <v>108</v>
      </c>
      <c r="F1283" s="10">
        <v>36</v>
      </c>
      <c r="G1283" s="10" t="s">
        <v>121</v>
      </c>
      <c r="H1283" s="250" t="s">
        <v>113</v>
      </c>
      <c r="I1283" s="10" t="s">
        <v>111</v>
      </c>
      <c r="J1283" s="10" t="s">
        <v>112</v>
      </c>
    </row>
    <row r="1284" spans="1:10">
      <c r="A1284" s="247">
        <v>1283</v>
      </c>
      <c r="B1284" s="10" t="s">
        <v>108</v>
      </c>
      <c r="C1284" s="10">
        <v>14</v>
      </c>
      <c r="D1284" s="10">
        <v>1</v>
      </c>
      <c r="E1284" s="10">
        <v>109</v>
      </c>
      <c r="F1284" s="10">
        <v>36</v>
      </c>
      <c r="G1284" s="10" t="s">
        <v>121</v>
      </c>
      <c r="H1284" s="250" t="s">
        <v>114</v>
      </c>
      <c r="I1284" s="10" t="s">
        <v>111</v>
      </c>
      <c r="J1284" s="10" t="s">
        <v>112</v>
      </c>
    </row>
    <row r="1285" spans="1:10">
      <c r="A1285" s="247">
        <v>1284</v>
      </c>
      <c r="B1285" s="10" t="s">
        <v>108</v>
      </c>
      <c r="C1285" s="10">
        <v>14</v>
      </c>
      <c r="D1285" s="10">
        <v>1</v>
      </c>
      <c r="E1285" s="10">
        <v>110</v>
      </c>
      <c r="F1285" s="10">
        <v>36</v>
      </c>
      <c r="G1285" s="10" t="s">
        <v>121</v>
      </c>
      <c r="H1285" s="250" t="s">
        <v>113</v>
      </c>
      <c r="I1285" s="10" t="s">
        <v>111</v>
      </c>
      <c r="J1285" s="10" t="s">
        <v>112</v>
      </c>
    </row>
    <row r="1286" spans="1:10">
      <c r="A1286" s="247">
        <v>1285</v>
      </c>
      <c r="B1286" s="10" t="s">
        <v>108</v>
      </c>
      <c r="C1286" s="10">
        <v>14</v>
      </c>
      <c r="D1286" s="10">
        <v>1</v>
      </c>
      <c r="E1286" s="10">
        <v>111</v>
      </c>
      <c r="F1286" s="10">
        <v>36</v>
      </c>
      <c r="G1286" s="10" t="s">
        <v>121</v>
      </c>
      <c r="H1286" s="250" t="s">
        <v>114</v>
      </c>
      <c r="I1286" s="10" t="s">
        <v>111</v>
      </c>
      <c r="J1286" s="10" t="s">
        <v>112</v>
      </c>
    </row>
    <row r="1287" spans="1:10">
      <c r="A1287" s="247">
        <v>1286</v>
      </c>
      <c r="B1287" s="10" t="s">
        <v>108</v>
      </c>
      <c r="C1287" s="10">
        <v>14</v>
      </c>
      <c r="D1287" s="10">
        <v>2</v>
      </c>
      <c r="E1287" s="10">
        <v>201</v>
      </c>
      <c r="F1287" s="10">
        <v>36</v>
      </c>
      <c r="G1287" s="10" t="s">
        <v>121</v>
      </c>
      <c r="H1287" s="250" t="s">
        <v>110</v>
      </c>
      <c r="I1287" s="10" t="s">
        <v>111</v>
      </c>
      <c r="J1287" s="10" t="s">
        <v>112</v>
      </c>
    </row>
    <row r="1288" spans="1:10">
      <c r="A1288" s="247">
        <v>1287</v>
      </c>
      <c r="B1288" s="10" t="s">
        <v>108</v>
      </c>
      <c r="C1288" s="10">
        <v>14</v>
      </c>
      <c r="D1288" s="10">
        <v>2</v>
      </c>
      <c r="E1288" s="10">
        <v>202</v>
      </c>
      <c r="F1288" s="10">
        <v>36</v>
      </c>
      <c r="G1288" s="10" t="s">
        <v>121</v>
      </c>
      <c r="H1288" s="250" t="s">
        <v>110</v>
      </c>
      <c r="I1288" s="10" t="s">
        <v>111</v>
      </c>
      <c r="J1288" s="10" t="s">
        <v>112</v>
      </c>
    </row>
    <row r="1289" spans="1:10">
      <c r="A1289" s="247">
        <v>1288</v>
      </c>
      <c r="B1289" s="10" t="s">
        <v>108</v>
      </c>
      <c r="C1289" s="10">
        <v>14</v>
      </c>
      <c r="D1289" s="10">
        <v>2</v>
      </c>
      <c r="E1289" s="10">
        <v>203</v>
      </c>
      <c r="F1289" s="10">
        <v>36</v>
      </c>
      <c r="G1289" s="10" t="s">
        <v>121</v>
      </c>
      <c r="H1289" s="250" t="s">
        <v>110</v>
      </c>
      <c r="I1289" s="10" t="s">
        <v>111</v>
      </c>
      <c r="J1289" s="10" t="s">
        <v>112</v>
      </c>
    </row>
    <row r="1290" spans="1:10">
      <c r="A1290" s="247">
        <v>1289</v>
      </c>
      <c r="B1290" s="10" t="s">
        <v>108</v>
      </c>
      <c r="C1290" s="10">
        <v>14</v>
      </c>
      <c r="D1290" s="10">
        <v>2</v>
      </c>
      <c r="E1290" s="10">
        <v>204</v>
      </c>
      <c r="F1290" s="10">
        <v>36</v>
      </c>
      <c r="G1290" s="10" t="s">
        <v>121</v>
      </c>
      <c r="H1290" s="250" t="s">
        <v>113</v>
      </c>
      <c r="I1290" s="10" t="s">
        <v>111</v>
      </c>
      <c r="J1290" s="10" t="s">
        <v>112</v>
      </c>
    </row>
    <row r="1291" spans="1:10">
      <c r="A1291" s="247">
        <v>1290</v>
      </c>
      <c r="B1291" s="10" t="s">
        <v>108</v>
      </c>
      <c r="C1291" s="10">
        <v>14</v>
      </c>
      <c r="D1291" s="10">
        <v>2</v>
      </c>
      <c r="E1291" s="10">
        <v>205</v>
      </c>
      <c r="F1291" s="10">
        <v>36</v>
      </c>
      <c r="G1291" s="10" t="s">
        <v>121</v>
      </c>
      <c r="H1291" s="250" t="s">
        <v>114</v>
      </c>
      <c r="I1291" s="10" t="s">
        <v>111</v>
      </c>
      <c r="J1291" s="10" t="s">
        <v>112</v>
      </c>
    </row>
    <row r="1292" spans="1:10">
      <c r="A1292" s="247">
        <v>1291</v>
      </c>
      <c r="B1292" s="10" t="s">
        <v>108</v>
      </c>
      <c r="C1292" s="10">
        <v>14</v>
      </c>
      <c r="D1292" s="10">
        <v>2</v>
      </c>
      <c r="E1292" s="10">
        <v>206</v>
      </c>
      <c r="F1292" s="10">
        <v>36</v>
      </c>
      <c r="G1292" s="10" t="s">
        <v>121</v>
      </c>
      <c r="H1292" s="250" t="s">
        <v>113</v>
      </c>
      <c r="I1292" s="10" t="s">
        <v>111</v>
      </c>
      <c r="J1292" s="10" t="s">
        <v>112</v>
      </c>
    </row>
    <row r="1293" spans="1:10">
      <c r="A1293" s="247">
        <v>1292</v>
      </c>
      <c r="B1293" s="10" t="s">
        <v>108</v>
      </c>
      <c r="C1293" s="10">
        <v>14</v>
      </c>
      <c r="D1293" s="10">
        <v>2</v>
      </c>
      <c r="E1293" s="10">
        <v>207</v>
      </c>
      <c r="F1293" s="10">
        <v>36</v>
      </c>
      <c r="G1293" s="10" t="s">
        <v>121</v>
      </c>
      <c r="H1293" s="250" t="s">
        <v>114</v>
      </c>
      <c r="I1293" s="10" t="s">
        <v>111</v>
      </c>
      <c r="J1293" s="10" t="s">
        <v>112</v>
      </c>
    </row>
    <row r="1294" spans="1:10">
      <c r="A1294" s="247">
        <v>1293</v>
      </c>
      <c r="B1294" s="10" t="s">
        <v>108</v>
      </c>
      <c r="C1294" s="10">
        <v>14</v>
      </c>
      <c r="D1294" s="10">
        <v>2</v>
      </c>
      <c r="E1294" s="10">
        <v>208</v>
      </c>
      <c r="F1294" s="10">
        <v>36</v>
      </c>
      <c r="G1294" s="10" t="s">
        <v>121</v>
      </c>
      <c r="H1294" s="250" t="s">
        <v>113</v>
      </c>
      <c r="I1294" s="10" t="s">
        <v>111</v>
      </c>
      <c r="J1294" s="10" t="s">
        <v>112</v>
      </c>
    </row>
    <row r="1295" spans="1:10">
      <c r="A1295" s="247">
        <v>1294</v>
      </c>
      <c r="B1295" s="10" t="s">
        <v>108</v>
      </c>
      <c r="C1295" s="10">
        <v>14</v>
      </c>
      <c r="D1295" s="10">
        <v>2</v>
      </c>
      <c r="E1295" s="10">
        <v>209</v>
      </c>
      <c r="F1295" s="10">
        <v>36</v>
      </c>
      <c r="G1295" s="10" t="s">
        <v>121</v>
      </c>
      <c r="H1295" s="250" t="s">
        <v>114</v>
      </c>
      <c r="I1295" s="10" t="s">
        <v>111</v>
      </c>
      <c r="J1295" s="10" t="s">
        <v>112</v>
      </c>
    </row>
    <row r="1296" spans="1:10">
      <c r="A1296" s="247">
        <v>1295</v>
      </c>
      <c r="B1296" s="10" t="s">
        <v>108</v>
      </c>
      <c r="C1296" s="10">
        <v>14</v>
      </c>
      <c r="D1296" s="10">
        <v>2</v>
      </c>
      <c r="E1296" s="10">
        <v>210</v>
      </c>
      <c r="F1296" s="10">
        <v>18</v>
      </c>
      <c r="G1296" s="10" t="s">
        <v>109</v>
      </c>
      <c r="H1296" s="250" t="s">
        <v>113</v>
      </c>
      <c r="I1296" s="10" t="s">
        <v>111</v>
      </c>
      <c r="J1296" s="10" t="s">
        <v>112</v>
      </c>
    </row>
    <row r="1297" spans="1:10">
      <c r="A1297" s="247">
        <v>1296</v>
      </c>
      <c r="B1297" s="10" t="s">
        <v>108</v>
      </c>
      <c r="C1297" s="10">
        <v>14</v>
      </c>
      <c r="D1297" s="10">
        <v>2</v>
      </c>
      <c r="E1297" s="10">
        <v>211</v>
      </c>
      <c r="F1297" s="10">
        <v>18</v>
      </c>
      <c r="G1297" s="10" t="s">
        <v>109</v>
      </c>
      <c r="H1297" s="250" t="s">
        <v>114</v>
      </c>
      <c r="I1297" s="10" t="s">
        <v>111</v>
      </c>
      <c r="J1297" s="10" t="s">
        <v>112</v>
      </c>
    </row>
    <row r="1298" spans="1:10">
      <c r="A1298" s="247">
        <v>1297</v>
      </c>
      <c r="B1298" s="10" t="s">
        <v>108</v>
      </c>
      <c r="C1298" s="10">
        <v>14</v>
      </c>
      <c r="D1298" s="10">
        <v>2</v>
      </c>
      <c r="E1298" s="10">
        <v>212</v>
      </c>
      <c r="F1298" s="10">
        <v>18</v>
      </c>
      <c r="G1298" s="10" t="s">
        <v>109</v>
      </c>
      <c r="H1298" s="250" t="s">
        <v>113</v>
      </c>
      <c r="I1298" s="10" t="s">
        <v>111</v>
      </c>
      <c r="J1298" s="10" t="s">
        <v>112</v>
      </c>
    </row>
    <row r="1299" spans="1:10">
      <c r="A1299" s="247">
        <v>1298</v>
      </c>
      <c r="B1299" s="10" t="s">
        <v>108</v>
      </c>
      <c r="C1299" s="10">
        <v>14</v>
      </c>
      <c r="D1299" s="10">
        <v>2</v>
      </c>
      <c r="E1299" s="10">
        <v>213</v>
      </c>
      <c r="F1299" s="10">
        <v>18</v>
      </c>
      <c r="G1299" s="10" t="s">
        <v>109</v>
      </c>
      <c r="H1299" s="250" t="s">
        <v>114</v>
      </c>
      <c r="I1299" s="10" t="s">
        <v>111</v>
      </c>
      <c r="J1299" s="10" t="s">
        <v>112</v>
      </c>
    </row>
    <row r="1300" spans="1:10">
      <c r="A1300" s="247">
        <v>1299</v>
      </c>
      <c r="B1300" s="10" t="s">
        <v>108</v>
      </c>
      <c r="C1300" s="10">
        <v>14</v>
      </c>
      <c r="D1300" s="10">
        <v>2</v>
      </c>
      <c r="E1300" s="10">
        <v>214</v>
      </c>
      <c r="F1300" s="10">
        <v>36</v>
      </c>
      <c r="G1300" s="10" t="s">
        <v>121</v>
      </c>
      <c r="H1300" s="250" t="s">
        <v>113</v>
      </c>
      <c r="I1300" s="10" t="s">
        <v>111</v>
      </c>
      <c r="J1300" s="10" t="s">
        <v>112</v>
      </c>
    </row>
    <row r="1301" spans="1:10">
      <c r="A1301" s="247">
        <v>1300</v>
      </c>
      <c r="B1301" s="10" t="s">
        <v>108</v>
      </c>
      <c r="C1301" s="10">
        <v>14</v>
      </c>
      <c r="D1301" s="10">
        <v>2</v>
      </c>
      <c r="E1301" s="10">
        <v>215</v>
      </c>
      <c r="F1301" s="10">
        <v>36</v>
      </c>
      <c r="G1301" s="10" t="s">
        <v>121</v>
      </c>
      <c r="H1301" s="250" t="s">
        <v>114</v>
      </c>
      <c r="I1301" s="10" t="s">
        <v>111</v>
      </c>
      <c r="J1301" s="10" t="s">
        <v>112</v>
      </c>
    </row>
    <row r="1302" spans="1:10">
      <c r="A1302" s="247">
        <v>1301</v>
      </c>
      <c r="B1302" s="10" t="s">
        <v>108</v>
      </c>
      <c r="C1302" s="10">
        <v>14</v>
      </c>
      <c r="D1302" s="10">
        <v>2</v>
      </c>
      <c r="E1302" s="10">
        <v>216</v>
      </c>
      <c r="F1302" s="10">
        <v>36</v>
      </c>
      <c r="G1302" s="10" t="s">
        <v>121</v>
      </c>
      <c r="H1302" s="250" t="s">
        <v>113</v>
      </c>
      <c r="I1302" s="10" t="s">
        <v>111</v>
      </c>
      <c r="J1302" s="10" t="s">
        <v>112</v>
      </c>
    </row>
    <row r="1303" spans="1:10">
      <c r="A1303" s="247">
        <v>1302</v>
      </c>
      <c r="B1303" s="10" t="s">
        <v>108</v>
      </c>
      <c r="C1303" s="10">
        <v>14</v>
      </c>
      <c r="D1303" s="10">
        <v>2</v>
      </c>
      <c r="E1303" s="10">
        <v>217</v>
      </c>
      <c r="F1303" s="10">
        <v>36</v>
      </c>
      <c r="G1303" s="10" t="s">
        <v>121</v>
      </c>
      <c r="H1303" s="250" t="s">
        <v>114</v>
      </c>
      <c r="I1303" s="10" t="s">
        <v>111</v>
      </c>
      <c r="J1303" s="10" t="s">
        <v>112</v>
      </c>
    </row>
    <row r="1304" spans="1:10">
      <c r="A1304" s="247">
        <v>1303</v>
      </c>
      <c r="B1304" s="10" t="s">
        <v>108</v>
      </c>
      <c r="C1304" s="10">
        <v>14</v>
      </c>
      <c r="D1304" s="10">
        <v>2</v>
      </c>
      <c r="E1304" s="10">
        <v>218</v>
      </c>
      <c r="F1304" s="10">
        <v>36</v>
      </c>
      <c r="G1304" s="10" t="s">
        <v>121</v>
      </c>
      <c r="H1304" s="250" t="s">
        <v>113</v>
      </c>
      <c r="I1304" s="10" t="s">
        <v>111</v>
      </c>
      <c r="J1304" s="10" t="s">
        <v>112</v>
      </c>
    </row>
    <row r="1305" spans="1:10">
      <c r="A1305" s="247">
        <v>1304</v>
      </c>
      <c r="B1305" s="10" t="s">
        <v>108</v>
      </c>
      <c r="C1305" s="10">
        <v>14</v>
      </c>
      <c r="D1305" s="10">
        <v>2</v>
      </c>
      <c r="E1305" s="10">
        <v>219</v>
      </c>
      <c r="F1305" s="10">
        <v>36</v>
      </c>
      <c r="G1305" s="10" t="s">
        <v>121</v>
      </c>
      <c r="H1305" s="250" t="s">
        <v>114</v>
      </c>
      <c r="I1305" s="10" t="s">
        <v>111</v>
      </c>
      <c r="J1305" s="10" t="s">
        <v>112</v>
      </c>
    </row>
    <row r="1306" spans="1:10">
      <c r="A1306" s="247">
        <v>1305</v>
      </c>
      <c r="B1306" s="10" t="s">
        <v>108</v>
      </c>
      <c r="C1306" s="10">
        <v>14</v>
      </c>
      <c r="D1306" s="10">
        <v>2</v>
      </c>
      <c r="E1306" s="10">
        <v>220</v>
      </c>
      <c r="F1306" s="10">
        <v>36</v>
      </c>
      <c r="G1306" s="10" t="s">
        <v>121</v>
      </c>
      <c r="H1306" s="250" t="s">
        <v>113</v>
      </c>
      <c r="I1306" s="10" t="s">
        <v>111</v>
      </c>
      <c r="J1306" s="10" t="s">
        <v>112</v>
      </c>
    </row>
    <row r="1307" spans="1:10">
      <c r="A1307" s="247">
        <v>1306</v>
      </c>
      <c r="B1307" s="10" t="s">
        <v>108</v>
      </c>
      <c r="C1307" s="10">
        <v>14</v>
      </c>
      <c r="D1307" s="10">
        <v>2</v>
      </c>
      <c r="E1307" s="10">
        <v>221</v>
      </c>
      <c r="F1307" s="10">
        <v>36</v>
      </c>
      <c r="G1307" s="10" t="s">
        <v>121</v>
      </c>
      <c r="H1307" s="250" t="s">
        <v>114</v>
      </c>
      <c r="I1307" s="10" t="s">
        <v>111</v>
      </c>
      <c r="J1307" s="10" t="s">
        <v>112</v>
      </c>
    </row>
    <row r="1308" spans="1:10">
      <c r="A1308" s="247">
        <v>1307</v>
      </c>
      <c r="B1308" s="10" t="s">
        <v>108</v>
      </c>
      <c r="C1308" s="10">
        <v>14</v>
      </c>
      <c r="D1308" s="10">
        <v>2</v>
      </c>
      <c r="E1308" s="10">
        <v>223</v>
      </c>
      <c r="F1308" s="10">
        <v>36</v>
      </c>
      <c r="G1308" s="10" t="s">
        <v>121</v>
      </c>
      <c r="H1308" s="250" t="s">
        <v>114</v>
      </c>
      <c r="I1308" s="10" t="s">
        <v>111</v>
      </c>
      <c r="J1308" s="10" t="s">
        <v>112</v>
      </c>
    </row>
    <row r="1309" spans="1:10">
      <c r="A1309" s="247">
        <v>1308</v>
      </c>
      <c r="B1309" s="10" t="s">
        <v>108</v>
      </c>
      <c r="C1309" s="10">
        <v>14</v>
      </c>
      <c r="D1309" s="10">
        <v>3</v>
      </c>
      <c r="E1309" s="10">
        <v>301</v>
      </c>
      <c r="F1309" s="10">
        <v>36</v>
      </c>
      <c r="G1309" s="10" t="s">
        <v>121</v>
      </c>
      <c r="H1309" s="250" t="s">
        <v>110</v>
      </c>
      <c r="I1309" s="10" t="s">
        <v>111</v>
      </c>
      <c r="J1309" s="10" t="s">
        <v>112</v>
      </c>
    </row>
    <row r="1310" spans="1:10">
      <c r="A1310" s="247">
        <v>1309</v>
      </c>
      <c r="B1310" s="10" t="s">
        <v>108</v>
      </c>
      <c r="C1310" s="10">
        <v>14</v>
      </c>
      <c r="D1310" s="10">
        <v>3</v>
      </c>
      <c r="E1310" s="10">
        <v>302</v>
      </c>
      <c r="F1310" s="10">
        <v>36</v>
      </c>
      <c r="G1310" s="10" t="s">
        <v>121</v>
      </c>
      <c r="H1310" s="250" t="s">
        <v>110</v>
      </c>
      <c r="I1310" s="10" t="s">
        <v>111</v>
      </c>
      <c r="J1310" s="10" t="s">
        <v>112</v>
      </c>
    </row>
    <row r="1311" spans="1:10">
      <c r="A1311" s="247">
        <v>1310</v>
      </c>
      <c r="B1311" s="10" t="s">
        <v>108</v>
      </c>
      <c r="C1311" s="10">
        <v>14</v>
      </c>
      <c r="D1311" s="10">
        <v>3</v>
      </c>
      <c r="E1311" s="10">
        <v>303</v>
      </c>
      <c r="F1311" s="10">
        <v>36</v>
      </c>
      <c r="G1311" s="10" t="s">
        <v>121</v>
      </c>
      <c r="H1311" s="250" t="s">
        <v>110</v>
      </c>
      <c r="I1311" s="10" t="s">
        <v>111</v>
      </c>
      <c r="J1311" s="10" t="s">
        <v>112</v>
      </c>
    </row>
    <row r="1312" spans="1:10">
      <c r="A1312" s="247">
        <v>1311</v>
      </c>
      <c r="B1312" s="10" t="s">
        <v>108</v>
      </c>
      <c r="C1312" s="10">
        <v>14</v>
      </c>
      <c r="D1312" s="10">
        <v>3</v>
      </c>
      <c r="E1312" s="10">
        <v>304</v>
      </c>
      <c r="F1312" s="10">
        <v>36</v>
      </c>
      <c r="G1312" s="10" t="s">
        <v>121</v>
      </c>
      <c r="H1312" s="250" t="s">
        <v>113</v>
      </c>
      <c r="I1312" s="10" t="s">
        <v>111</v>
      </c>
      <c r="J1312" s="10" t="s">
        <v>112</v>
      </c>
    </row>
    <row r="1313" spans="1:10">
      <c r="A1313" s="247">
        <v>1312</v>
      </c>
      <c r="B1313" s="10" t="s">
        <v>108</v>
      </c>
      <c r="C1313" s="10">
        <v>14</v>
      </c>
      <c r="D1313" s="10">
        <v>3</v>
      </c>
      <c r="E1313" s="10">
        <v>305</v>
      </c>
      <c r="F1313" s="10">
        <v>36</v>
      </c>
      <c r="G1313" s="10" t="s">
        <v>121</v>
      </c>
      <c r="H1313" s="250" t="s">
        <v>114</v>
      </c>
      <c r="I1313" s="10" t="s">
        <v>111</v>
      </c>
      <c r="J1313" s="10" t="s">
        <v>112</v>
      </c>
    </row>
    <row r="1314" spans="1:10">
      <c r="A1314" s="247">
        <v>1313</v>
      </c>
      <c r="B1314" s="10" t="s">
        <v>108</v>
      </c>
      <c r="C1314" s="10">
        <v>14</v>
      </c>
      <c r="D1314" s="10">
        <v>3</v>
      </c>
      <c r="E1314" s="10">
        <v>306</v>
      </c>
      <c r="F1314" s="10">
        <v>36</v>
      </c>
      <c r="G1314" s="10" t="s">
        <v>121</v>
      </c>
      <c r="H1314" s="250" t="s">
        <v>113</v>
      </c>
      <c r="I1314" s="10" t="s">
        <v>111</v>
      </c>
      <c r="J1314" s="10" t="s">
        <v>112</v>
      </c>
    </row>
    <row r="1315" spans="1:10">
      <c r="A1315" s="247">
        <v>1314</v>
      </c>
      <c r="B1315" s="10" t="s">
        <v>108</v>
      </c>
      <c r="C1315" s="10">
        <v>14</v>
      </c>
      <c r="D1315" s="10">
        <v>3</v>
      </c>
      <c r="E1315" s="10">
        <v>307</v>
      </c>
      <c r="F1315" s="10">
        <v>36</v>
      </c>
      <c r="G1315" s="10" t="s">
        <v>121</v>
      </c>
      <c r="H1315" s="250" t="s">
        <v>114</v>
      </c>
      <c r="I1315" s="10" t="s">
        <v>111</v>
      </c>
      <c r="J1315" s="10" t="s">
        <v>112</v>
      </c>
    </row>
    <row r="1316" spans="1:10">
      <c r="A1316" s="247">
        <v>1315</v>
      </c>
      <c r="B1316" s="10" t="s">
        <v>108</v>
      </c>
      <c r="C1316" s="10">
        <v>14</v>
      </c>
      <c r="D1316" s="10">
        <v>3</v>
      </c>
      <c r="E1316" s="10">
        <v>308</v>
      </c>
      <c r="F1316" s="10">
        <v>36</v>
      </c>
      <c r="G1316" s="10" t="s">
        <v>121</v>
      </c>
      <c r="H1316" s="250" t="s">
        <v>113</v>
      </c>
      <c r="I1316" s="10" t="s">
        <v>111</v>
      </c>
      <c r="J1316" s="10" t="s">
        <v>112</v>
      </c>
    </row>
    <row r="1317" spans="1:10">
      <c r="A1317" s="247">
        <v>1316</v>
      </c>
      <c r="B1317" s="10" t="s">
        <v>108</v>
      </c>
      <c r="C1317" s="10">
        <v>14</v>
      </c>
      <c r="D1317" s="10">
        <v>3</v>
      </c>
      <c r="E1317" s="10">
        <v>309</v>
      </c>
      <c r="F1317" s="10">
        <v>36</v>
      </c>
      <c r="G1317" s="10" t="s">
        <v>121</v>
      </c>
      <c r="H1317" s="250" t="s">
        <v>114</v>
      </c>
      <c r="I1317" s="10" t="s">
        <v>111</v>
      </c>
      <c r="J1317" s="10" t="s">
        <v>112</v>
      </c>
    </row>
    <row r="1318" spans="1:10">
      <c r="A1318" s="247">
        <v>1317</v>
      </c>
      <c r="B1318" s="10" t="s">
        <v>108</v>
      </c>
      <c r="C1318" s="10">
        <v>14</v>
      </c>
      <c r="D1318" s="10">
        <v>3</v>
      </c>
      <c r="E1318" s="10">
        <v>310</v>
      </c>
      <c r="F1318" s="10">
        <v>18</v>
      </c>
      <c r="G1318" s="10" t="s">
        <v>109</v>
      </c>
      <c r="H1318" s="250" t="s">
        <v>113</v>
      </c>
      <c r="I1318" s="10" t="s">
        <v>111</v>
      </c>
      <c r="J1318" s="10" t="s">
        <v>112</v>
      </c>
    </row>
    <row r="1319" spans="1:10">
      <c r="A1319" s="247">
        <v>1318</v>
      </c>
      <c r="B1319" s="10" t="s">
        <v>108</v>
      </c>
      <c r="C1319" s="10">
        <v>14</v>
      </c>
      <c r="D1319" s="10">
        <v>3</v>
      </c>
      <c r="E1319" s="10">
        <v>311</v>
      </c>
      <c r="F1319" s="10">
        <v>18</v>
      </c>
      <c r="G1319" s="10" t="s">
        <v>109</v>
      </c>
      <c r="H1319" s="250" t="s">
        <v>114</v>
      </c>
      <c r="I1319" s="10" t="s">
        <v>111</v>
      </c>
      <c r="J1319" s="10" t="s">
        <v>112</v>
      </c>
    </row>
    <row r="1320" spans="1:10">
      <c r="A1320" s="247">
        <v>1319</v>
      </c>
      <c r="B1320" s="10" t="s">
        <v>108</v>
      </c>
      <c r="C1320" s="10">
        <v>14</v>
      </c>
      <c r="D1320" s="10">
        <v>3</v>
      </c>
      <c r="E1320" s="10">
        <v>312</v>
      </c>
      <c r="F1320" s="10">
        <v>18</v>
      </c>
      <c r="G1320" s="10" t="s">
        <v>109</v>
      </c>
      <c r="H1320" s="250" t="s">
        <v>113</v>
      </c>
      <c r="I1320" s="10" t="s">
        <v>111</v>
      </c>
      <c r="J1320" s="10" t="s">
        <v>112</v>
      </c>
    </row>
    <row r="1321" spans="1:10">
      <c r="A1321" s="247">
        <v>1320</v>
      </c>
      <c r="B1321" s="10" t="s">
        <v>108</v>
      </c>
      <c r="C1321" s="10">
        <v>14</v>
      </c>
      <c r="D1321" s="10">
        <v>3</v>
      </c>
      <c r="E1321" s="10">
        <v>313</v>
      </c>
      <c r="F1321" s="10">
        <v>18</v>
      </c>
      <c r="G1321" s="10" t="s">
        <v>109</v>
      </c>
      <c r="H1321" s="250" t="s">
        <v>114</v>
      </c>
      <c r="I1321" s="10" t="s">
        <v>111</v>
      </c>
      <c r="J1321" s="10" t="s">
        <v>112</v>
      </c>
    </row>
    <row r="1322" spans="1:10">
      <c r="A1322" s="247">
        <v>1321</v>
      </c>
      <c r="B1322" s="10" t="s">
        <v>108</v>
      </c>
      <c r="C1322" s="10">
        <v>14</v>
      </c>
      <c r="D1322" s="10">
        <v>3</v>
      </c>
      <c r="E1322" s="10">
        <v>314</v>
      </c>
      <c r="F1322" s="10">
        <v>36</v>
      </c>
      <c r="G1322" s="10" t="s">
        <v>121</v>
      </c>
      <c r="H1322" s="250" t="s">
        <v>113</v>
      </c>
      <c r="I1322" s="10" t="s">
        <v>111</v>
      </c>
      <c r="J1322" s="10" t="s">
        <v>112</v>
      </c>
    </row>
    <row r="1323" spans="1:10">
      <c r="A1323" s="247">
        <v>1322</v>
      </c>
      <c r="B1323" s="10" t="s">
        <v>108</v>
      </c>
      <c r="C1323" s="10">
        <v>14</v>
      </c>
      <c r="D1323" s="10">
        <v>3</v>
      </c>
      <c r="E1323" s="10">
        <v>315</v>
      </c>
      <c r="F1323" s="10">
        <v>36</v>
      </c>
      <c r="G1323" s="10" t="s">
        <v>121</v>
      </c>
      <c r="H1323" s="250" t="s">
        <v>114</v>
      </c>
      <c r="I1323" s="10" t="s">
        <v>111</v>
      </c>
      <c r="J1323" s="10" t="s">
        <v>112</v>
      </c>
    </row>
    <row r="1324" spans="1:10">
      <c r="A1324" s="247">
        <v>1323</v>
      </c>
      <c r="B1324" s="10" t="s">
        <v>108</v>
      </c>
      <c r="C1324" s="10">
        <v>14</v>
      </c>
      <c r="D1324" s="10">
        <v>3</v>
      </c>
      <c r="E1324" s="10">
        <v>316</v>
      </c>
      <c r="F1324" s="10">
        <v>36</v>
      </c>
      <c r="G1324" s="10" t="s">
        <v>121</v>
      </c>
      <c r="H1324" s="250" t="s">
        <v>113</v>
      </c>
      <c r="I1324" s="10" t="s">
        <v>111</v>
      </c>
      <c r="J1324" s="10" t="s">
        <v>112</v>
      </c>
    </row>
    <row r="1325" spans="1:10">
      <c r="A1325" s="247">
        <v>1324</v>
      </c>
      <c r="B1325" s="10" t="s">
        <v>108</v>
      </c>
      <c r="C1325" s="10">
        <v>14</v>
      </c>
      <c r="D1325" s="10">
        <v>3</v>
      </c>
      <c r="E1325" s="10">
        <v>317</v>
      </c>
      <c r="F1325" s="10">
        <v>36</v>
      </c>
      <c r="G1325" s="10" t="s">
        <v>121</v>
      </c>
      <c r="H1325" s="250" t="s">
        <v>114</v>
      </c>
      <c r="I1325" s="10" t="s">
        <v>111</v>
      </c>
      <c r="J1325" s="10" t="s">
        <v>112</v>
      </c>
    </row>
    <row r="1326" spans="1:10">
      <c r="A1326" s="247">
        <v>1325</v>
      </c>
      <c r="B1326" s="10" t="s">
        <v>108</v>
      </c>
      <c r="C1326" s="10">
        <v>14</v>
      </c>
      <c r="D1326" s="10">
        <v>3</v>
      </c>
      <c r="E1326" s="10">
        <v>318</v>
      </c>
      <c r="F1326" s="10">
        <v>36</v>
      </c>
      <c r="G1326" s="10" t="s">
        <v>121</v>
      </c>
      <c r="H1326" s="250" t="s">
        <v>113</v>
      </c>
      <c r="I1326" s="10" t="s">
        <v>111</v>
      </c>
      <c r="J1326" s="10" t="s">
        <v>112</v>
      </c>
    </row>
    <row r="1327" spans="1:10">
      <c r="A1327" s="247">
        <v>1326</v>
      </c>
      <c r="B1327" s="10" t="s">
        <v>108</v>
      </c>
      <c r="C1327" s="10">
        <v>14</v>
      </c>
      <c r="D1327" s="10">
        <v>3</v>
      </c>
      <c r="E1327" s="10">
        <v>319</v>
      </c>
      <c r="F1327" s="10">
        <v>36</v>
      </c>
      <c r="G1327" s="10" t="s">
        <v>121</v>
      </c>
      <c r="H1327" s="250" t="s">
        <v>114</v>
      </c>
      <c r="I1327" s="10" t="s">
        <v>111</v>
      </c>
      <c r="J1327" s="10" t="s">
        <v>112</v>
      </c>
    </row>
    <row r="1328" spans="1:10">
      <c r="A1328" s="247">
        <v>1327</v>
      </c>
      <c r="B1328" s="10" t="s">
        <v>108</v>
      </c>
      <c r="C1328" s="10">
        <v>14</v>
      </c>
      <c r="D1328" s="10">
        <v>3</v>
      </c>
      <c r="E1328" s="10">
        <v>320</v>
      </c>
      <c r="F1328" s="10">
        <v>36</v>
      </c>
      <c r="G1328" s="10" t="s">
        <v>121</v>
      </c>
      <c r="H1328" s="250" t="s">
        <v>113</v>
      </c>
      <c r="I1328" s="10" t="s">
        <v>111</v>
      </c>
      <c r="J1328" s="10" t="s">
        <v>112</v>
      </c>
    </row>
    <row r="1329" spans="1:10">
      <c r="A1329" s="247">
        <v>1328</v>
      </c>
      <c r="B1329" s="10" t="s">
        <v>108</v>
      </c>
      <c r="C1329" s="10">
        <v>14</v>
      </c>
      <c r="D1329" s="10">
        <v>3</v>
      </c>
      <c r="E1329" s="10">
        <v>321</v>
      </c>
      <c r="F1329" s="10">
        <v>36</v>
      </c>
      <c r="G1329" s="10" t="s">
        <v>121</v>
      </c>
      <c r="H1329" s="250" t="s">
        <v>114</v>
      </c>
      <c r="I1329" s="10" t="s">
        <v>111</v>
      </c>
      <c r="J1329" s="10" t="s">
        <v>112</v>
      </c>
    </row>
    <row r="1330" spans="1:10">
      <c r="A1330" s="247">
        <v>1329</v>
      </c>
      <c r="B1330" s="10" t="s">
        <v>108</v>
      </c>
      <c r="C1330" s="10">
        <v>14</v>
      </c>
      <c r="D1330" s="10">
        <v>3</v>
      </c>
      <c r="E1330" s="10">
        <v>323</v>
      </c>
      <c r="F1330" s="10">
        <v>36</v>
      </c>
      <c r="G1330" s="10" t="s">
        <v>121</v>
      </c>
      <c r="H1330" s="250" t="s">
        <v>114</v>
      </c>
      <c r="I1330" s="10" t="s">
        <v>111</v>
      </c>
      <c r="J1330" s="10" t="s">
        <v>112</v>
      </c>
    </row>
    <row r="1331" spans="1:10">
      <c r="A1331" s="247">
        <v>1330</v>
      </c>
      <c r="B1331" s="10" t="s">
        <v>108</v>
      </c>
      <c r="C1331" s="10">
        <v>15</v>
      </c>
      <c r="D1331" s="10">
        <v>1</v>
      </c>
      <c r="E1331" s="10">
        <v>101</v>
      </c>
      <c r="F1331" s="10">
        <v>18</v>
      </c>
      <c r="G1331" s="10" t="s">
        <v>109</v>
      </c>
      <c r="H1331" s="250" t="s">
        <v>113</v>
      </c>
      <c r="I1331" s="10" t="s">
        <v>111</v>
      </c>
      <c r="J1331" s="10" t="s">
        <v>112</v>
      </c>
    </row>
    <row r="1332" spans="1:10">
      <c r="A1332" s="247">
        <v>1331</v>
      </c>
      <c r="B1332" s="10" t="s">
        <v>108</v>
      </c>
      <c r="C1332" s="10">
        <v>15</v>
      </c>
      <c r="D1332" s="10">
        <v>1</v>
      </c>
      <c r="E1332" s="10">
        <v>102</v>
      </c>
      <c r="F1332" s="10">
        <v>18</v>
      </c>
      <c r="G1332" s="10" t="s">
        <v>109</v>
      </c>
      <c r="H1332" s="250" t="s">
        <v>114</v>
      </c>
      <c r="I1332" s="10" t="s">
        <v>111</v>
      </c>
      <c r="J1332" s="10" t="s">
        <v>112</v>
      </c>
    </row>
    <row r="1333" spans="1:10">
      <c r="A1333" s="247">
        <v>1332</v>
      </c>
      <c r="B1333" s="10" t="s">
        <v>108</v>
      </c>
      <c r="C1333" s="10">
        <v>15</v>
      </c>
      <c r="D1333" s="10">
        <v>1</v>
      </c>
      <c r="E1333" s="10">
        <v>103</v>
      </c>
      <c r="F1333" s="10">
        <v>18</v>
      </c>
      <c r="G1333" s="10" t="s">
        <v>109</v>
      </c>
      <c r="H1333" s="250" t="s">
        <v>113</v>
      </c>
      <c r="I1333" s="10" t="s">
        <v>111</v>
      </c>
      <c r="J1333" s="10" t="s">
        <v>112</v>
      </c>
    </row>
    <row r="1334" spans="1:10">
      <c r="A1334" s="247">
        <v>1333</v>
      </c>
      <c r="B1334" s="10" t="s">
        <v>108</v>
      </c>
      <c r="C1334" s="10">
        <v>15</v>
      </c>
      <c r="D1334" s="10">
        <v>1</v>
      </c>
      <c r="E1334" s="10">
        <v>104</v>
      </c>
      <c r="F1334" s="10">
        <v>18</v>
      </c>
      <c r="G1334" s="10" t="s">
        <v>109</v>
      </c>
      <c r="H1334" s="250" t="s">
        <v>114</v>
      </c>
      <c r="I1334" s="10" t="s">
        <v>111</v>
      </c>
      <c r="J1334" s="10" t="s">
        <v>112</v>
      </c>
    </row>
    <row r="1335" spans="1:10">
      <c r="A1335" s="247">
        <v>1334</v>
      </c>
      <c r="B1335" s="10" t="s">
        <v>108</v>
      </c>
      <c r="C1335" s="10">
        <v>15</v>
      </c>
      <c r="D1335" s="10">
        <v>1</v>
      </c>
      <c r="E1335" s="10">
        <v>105</v>
      </c>
      <c r="F1335" s="10">
        <v>18</v>
      </c>
      <c r="G1335" s="10" t="s">
        <v>109</v>
      </c>
      <c r="H1335" s="250" t="s">
        <v>113</v>
      </c>
      <c r="I1335" s="10" t="s">
        <v>111</v>
      </c>
      <c r="J1335" s="10" t="s">
        <v>112</v>
      </c>
    </row>
    <row r="1336" spans="1:10">
      <c r="A1336" s="247">
        <v>1335</v>
      </c>
      <c r="B1336" s="10" t="s">
        <v>108</v>
      </c>
      <c r="C1336" s="10">
        <v>15</v>
      </c>
      <c r="D1336" s="10">
        <v>1</v>
      </c>
      <c r="E1336" s="10">
        <v>106</v>
      </c>
      <c r="F1336" s="10">
        <v>18</v>
      </c>
      <c r="G1336" s="10" t="s">
        <v>109</v>
      </c>
      <c r="H1336" s="250" t="s">
        <v>114</v>
      </c>
      <c r="I1336" s="10" t="s">
        <v>111</v>
      </c>
      <c r="J1336" s="10" t="s">
        <v>112</v>
      </c>
    </row>
    <row r="1337" spans="1:10">
      <c r="A1337" s="247">
        <v>1336</v>
      </c>
      <c r="B1337" s="10" t="s">
        <v>108</v>
      </c>
      <c r="C1337" s="10">
        <v>15</v>
      </c>
      <c r="D1337" s="10">
        <v>1</v>
      </c>
      <c r="E1337" s="10">
        <v>107</v>
      </c>
      <c r="F1337" s="10">
        <v>18</v>
      </c>
      <c r="G1337" s="10" t="s">
        <v>109</v>
      </c>
      <c r="H1337" s="250" t="s">
        <v>113</v>
      </c>
      <c r="I1337" s="10" t="s">
        <v>111</v>
      </c>
      <c r="J1337" s="10" t="s">
        <v>112</v>
      </c>
    </row>
    <row r="1338" spans="1:10">
      <c r="A1338" s="247">
        <v>1337</v>
      </c>
      <c r="B1338" s="10" t="s">
        <v>108</v>
      </c>
      <c r="C1338" s="10">
        <v>15</v>
      </c>
      <c r="D1338" s="10">
        <v>1</v>
      </c>
      <c r="E1338" s="10">
        <v>108</v>
      </c>
      <c r="F1338" s="10">
        <v>18</v>
      </c>
      <c r="G1338" s="10" t="s">
        <v>109</v>
      </c>
      <c r="H1338" s="250" t="s">
        <v>114</v>
      </c>
      <c r="I1338" s="10" t="s">
        <v>111</v>
      </c>
      <c r="J1338" s="10" t="s">
        <v>112</v>
      </c>
    </row>
    <row r="1339" spans="1:10">
      <c r="A1339" s="247">
        <v>1338</v>
      </c>
      <c r="B1339" s="10" t="s">
        <v>108</v>
      </c>
      <c r="C1339" s="10">
        <v>15</v>
      </c>
      <c r="D1339" s="10">
        <v>1</v>
      </c>
      <c r="E1339" s="10">
        <v>109</v>
      </c>
      <c r="F1339" s="10">
        <v>18</v>
      </c>
      <c r="G1339" s="10" t="s">
        <v>109</v>
      </c>
      <c r="H1339" s="250" t="s">
        <v>113</v>
      </c>
      <c r="I1339" s="10" t="s">
        <v>111</v>
      </c>
      <c r="J1339" s="10" t="s">
        <v>112</v>
      </c>
    </row>
    <row r="1340" spans="1:10">
      <c r="A1340" s="247">
        <v>1339</v>
      </c>
      <c r="B1340" s="10" t="s">
        <v>108</v>
      </c>
      <c r="C1340" s="10">
        <v>15</v>
      </c>
      <c r="D1340" s="10">
        <v>1</v>
      </c>
      <c r="E1340" s="10">
        <v>110</v>
      </c>
      <c r="F1340" s="10">
        <v>18</v>
      </c>
      <c r="G1340" s="10" t="s">
        <v>109</v>
      </c>
      <c r="H1340" s="250" t="s">
        <v>114</v>
      </c>
      <c r="I1340" s="10" t="s">
        <v>111</v>
      </c>
      <c r="J1340" s="10" t="s">
        <v>112</v>
      </c>
    </row>
    <row r="1341" spans="1:10">
      <c r="A1341" s="247">
        <v>1340</v>
      </c>
      <c r="B1341" s="10" t="s">
        <v>108</v>
      </c>
      <c r="C1341" s="10">
        <v>15</v>
      </c>
      <c r="D1341" s="10">
        <v>1</v>
      </c>
      <c r="E1341" s="10">
        <v>111</v>
      </c>
      <c r="F1341" s="10">
        <v>18</v>
      </c>
      <c r="G1341" s="10" t="s">
        <v>109</v>
      </c>
      <c r="H1341" s="250" t="s">
        <v>113</v>
      </c>
      <c r="I1341" s="10" t="s">
        <v>111</v>
      </c>
      <c r="J1341" s="10" t="s">
        <v>112</v>
      </c>
    </row>
    <row r="1342" spans="1:10">
      <c r="A1342" s="247">
        <v>1341</v>
      </c>
      <c r="B1342" s="10" t="s">
        <v>108</v>
      </c>
      <c r="C1342" s="10">
        <v>15</v>
      </c>
      <c r="D1342" s="10">
        <v>1</v>
      </c>
      <c r="E1342" s="10">
        <v>112</v>
      </c>
      <c r="F1342" s="10">
        <v>18</v>
      </c>
      <c r="G1342" s="10" t="s">
        <v>109</v>
      </c>
      <c r="H1342" s="250" t="s">
        <v>114</v>
      </c>
      <c r="I1342" s="10" t="s">
        <v>111</v>
      </c>
      <c r="J1342" s="10" t="s">
        <v>112</v>
      </c>
    </row>
    <row r="1343" spans="1:10">
      <c r="A1343" s="247">
        <v>1342</v>
      </c>
      <c r="B1343" s="10" t="s">
        <v>108</v>
      </c>
      <c r="C1343" s="10">
        <v>15</v>
      </c>
      <c r="D1343" s="10">
        <v>1</v>
      </c>
      <c r="E1343" s="10">
        <v>113</v>
      </c>
      <c r="F1343" s="10">
        <v>18</v>
      </c>
      <c r="G1343" s="10" t="s">
        <v>109</v>
      </c>
      <c r="H1343" s="250" t="s">
        <v>113</v>
      </c>
      <c r="I1343" s="10" t="s">
        <v>111</v>
      </c>
      <c r="J1343" s="10" t="s">
        <v>112</v>
      </c>
    </row>
    <row r="1344" spans="1:10">
      <c r="A1344" s="247">
        <v>1343</v>
      </c>
      <c r="B1344" s="10" t="s">
        <v>108</v>
      </c>
      <c r="C1344" s="10">
        <v>15</v>
      </c>
      <c r="D1344" s="10">
        <v>1</v>
      </c>
      <c r="E1344" s="10">
        <v>114</v>
      </c>
      <c r="F1344" s="10">
        <v>18</v>
      </c>
      <c r="G1344" s="10" t="s">
        <v>109</v>
      </c>
      <c r="H1344" s="250" t="s">
        <v>114</v>
      </c>
      <c r="I1344" s="10" t="s">
        <v>111</v>
      </c>
      <c r="J1344" s="10" t="s">
        <v>112</v>
      </c>
    </row>
    <row r="1345" spans="1:10">
      <c r="A1345" s="247">
        <v>1344</v>
      </c>
      <c r="B1345" s="10" t="s">
        <v>108</v>
      </c>
      <c r="C1345" s="10">
        <v>15</v>
      </c>
      <c r="D1345" s="10">
        <v>1</v>
      </c>
      <c r="E1345" s="10">
        <v>115</v>
      </c>
      <c r="F1345" s="10">
        <v>18</v>
      </c>
      <c r="G1345" s="10" t="s">
        <v>109</v>
      </c>
      <c r="H1345" s="250" t="s">
        <v>113</v>
      </c>
      <c r="I1345" s="10" t="s">
        <v>111</v>
      </c>
      <c r="J1345" s="10" t="s">
        <v>112</v>
      </c>
    </row>
    <row r="1346" spans="1:10">
      <c r="A1346" s="247">
        <v>1345</v>
      </c>
      <c r="B1346" s="10" t="s">
        <v>108</v>
      </c>
      <c r="C1346" s="10">
        <v>15</v>
      </c>
      <c r="D1346" s="10">
        <v>1</v>
      </c>
      <c r="E1346" s="10">
        <v>116</v>
      </c>
      <c r="F1346" s="10">
        <v>18</v>
      </c>
      <c r="G1346" s="10" t="s">
        <v>109</v>
      </c>
      <c r="H1346" s="250" t="s">
        <v>114</v>
      </c>
      <c r="I1346" s="10" t="s">
        <v>111</v>
      </c>
      <c r="J1346" s="10" t="s">
        <v>112</v>
      </c>
    </row>
    <row r="1347" spans="1:10">
      <c r="A1347" s="247">
        <v>1346</v>
      </c>
      <c r="B1347" s="10" t="s">
        <v>108</v>
      </c>
      <c r="C1347" s="10">
        <v>15</v>
      </c>
      <c r="D1347" s="10">
        <v>1</v>
      </c>
      <c r="E1347" s="10">
        <v>117</v>
      </c>
      <c r="F1347" s="10">
        <v>18</v>
      </c>
      <c r="G1347" s="10" t="s">
        <v>109</v>
      </c>
      <c r="H1347" s="250" t="s">
        <v>113</v>
      </c>
      <c r="I1347" s="10" t="s">
        <v>111</v>
      </c>
      <c r="J1347" s="10" t="s">
        <v>112</v>
      </c>
    </row>
    <row r="1348" spans="1:10">
      <c r="A1348" s="247">
        <v>1347</v>
      </c>
      <c r="B1348" s="10" t="s">
        <v>108</v>
      </c>
      <c r="C1348" s="10">
        <v>15</v>
      </c>
      <c r="D1348" s="10">
        <v>1</v>
      </c>
      <c r="E1348" s="10">
        <v>118</v>
      </c>
      <c r="F1348" s="10">
        <v>18</v>
      </c>
      <c r="G1348" s="10" t="s">
        <v>109</v>
      </c>
      <c r="H1348" s="250" t="s">
        <v>114</v>
      </c>
      <c r="I1348" s="10" t="s">
        <v>111</v>
      </c>
      <c r="J1348" s="10" t="s">
        <v>112</v>
      </c>
    </row>
    <row r="1349" spans="1:10">
      <c r="A1349" s="247">
        <v>1348</v>
      </c>
      <c r="B1349" s="10" t="s">
        <v>108</v>
      </c>
      <c r="C1349" s="10">
        <v>15</v>
      </c>
      <c r="D1349" s="10">
        <v>1</v>
      </c>
      <c r="E1349" s="10">
        <v>119</v>
      </c>
      <c r="F1349" s="10">
        <v>18</v>
      </c>
      <c r="G1349" s="10" t="s">
        <v>109</v>
      </c>
      <c r="H1349" s="250" t="s">
        <v>113</v>
      </c>
      <c r="I1349" s="10" t="s">
        <v>111</v>
      </c>
      <c r="J1349" s="10" t="s">
        <v>112</v>
      </c>
    </row>
    <row r="1350" spans="1:10">
      <c r="A1350" s="247">
        <v>1349</v>
      </c>
      <c r="B1350" s="10" t="s">
        <v>108</v>
      </c>
      <c r="C1350" s="10">
        <v>15</v>
      </c>
      <c r="D1350" s="10">
        <v>1</v>
      </c>
      <c r="E1350" s="10">
        <v>121</v>
      </c>
      <c r="F1350" s="10">
        <v>18</v>
      </c>
      <c r="G1350" s="10" t="s">
        <v>109</v>
      </c>
      <c r="H1350" s="250" t="s">
        <v>113</v>
      </c>
      <c r="I1350" s="10" t="s">
        <v>111</v>
      </c>
      <c r="J1350" s="10" t="s">
        <v>112</v>
      </c>
    </row>
    <row r="1351" spans="1:10">
      <c r="A1351" s="247">
        <v>1350</v>
      </c>
      <c r="B1351" s="10" t="s">
        <v>108</v>
      </c>
      <c r="C1351" s="10">
        <v>15</v>
      </c>
      <c r="D1351" s="10">
        <v>2</v>
      </c>
      <c r="E1351" s="10">
        <v>201</v>
      </c>
      <c r="F1351" s="10">
        <v>18</v>
      </c>
      <c r="G1351" s="10" t="s">
        <v>109</v>
      </c>
      <c r="H1351" s="250" t="s">
        <v>115</v>
      </c>
      <c r="I1351" s="10" t="s">
        <v>111</v>
      </c>
      <c r="J1351" s="10" t="s">
        <v>112</v>
      </c>
    </row>
    <row r="1352" spans="1:10">
      <c r="A1352" s="247">
        <v>1351</v>
      </c>
      <c r="B1352" s="10" t="s">
        <v>108</v>
      </c>
      <c r="C1352" s="10">
        <v>15</v>
      </c>
      <c r="D1352" s="10">
        <v>2</v>
      </c>
      <c r="E1352" s="10">
        <v>202</v>
      </c>
      <c r="F1352" s="10">
        <v>18</v>
      </c>
      <c r="G1352" s="10" t="s">
        <v>109</v>
      </c>
      <c r="H1352" s="250" t="s">
        <v>115</v>
      </c>
      <c r="I1352" s="10" t="s">
        <v>111</v>
      </c>
      <c r="J1352" s="10" t="s">
        <v>112</v>
      </c>
    </row>
    <row r="1353" spans="1:10">
      <c r="A1353" s="247">
        <v>1352</v>
      </c>
      <c r="B1353" s="10" t="s">
        <v>108</v>
      </c>
      <c r="C1353" s="10">
        <v>15</v>
      </c>
      <c r="D1353" s="10">
        <v>2</v>
      </c>
      <c r="E1353" s="10">
        <v>203</v>
      </c>
      <c r="F1353" s="10">
        <v>18</v>
      </c>
      <c r="G1353" s="10" t="s">
        <v>109</v>
      </c>
      <c r="H1353" s="250" t="s">
        <v>115</v>
      </c>
      <c r="I1353" s="10" t="s">
        <v>111</v>
      </c>
      <c r="J1353" s="10" t="s">
        <v>112</v>
      </c>
    </row>
    <row r="1354" spans="1:10">
      <c r="A1354" s="247">
        <v>1353</v>
      </c>
      <c r="B1354" s="10" t="s">
        <v>108</v>
      </c>
      <c r="C1354" s="10">
        <v>15</v>
      </c>
      <c r="D1354" s="10">
        <v>2</v>
      </c>
      <c r="E1354" s="10">
        <v>204</v>
      </c>
      <c r="F1354" s="10">
        <v>18</v>
      </c>
      <c r="G1354" s="10" t="s">
        <v>109</v>
      </c>
      <c r="H1354" s="250" t="s">
        <v>115</v>
      </c>
      <c r="I1354" s="10" t="s">
        <v>111</v>
      </c>
      <c r="J1354" s="10" t="s">
        <v>112</v>
      </c>
    </row>
    <row r="1355" spans="1:10">
      <c r="A1355" s="247">
        <v>1354</v>
      </c>
      <c r="B1355" s="10" t="s">
        <v>108</v>
      </c>
      <c r="C1355" s="10">
        <v>15</v>
      </c>
      <c r="D1355" s="10">
        <v>2</v>
      </c>
      <c r="E1355" s="10">
        <v>205</v>
      </c>
      <c r="F1355" s="10">
        <v>18</v>
      </c>
      <c r="G1355" s="10" t="s">
        <v>109</v>
      </c>
      <c r="H1355" s="250" t="s">
        <v>115</v>
      </c>
      <c r="I1355" s="10" t="s">
        <v>111</v>
      </c>
      <c r="J1355" s="10" t="s">
        <v>112</v>
      </c>
    </row>
    <row r="1356" spans="1:10">
      <c r="A1356" s="247">
        <v>1355</v>
      </c>
      <c r="B1356" s="10" t="s">
        <v>108</v>
      </c>
      <c r="C1356" s="10">
        <v>15</v>
      </c>
      <c r="D1356" s="10">
        <v>2</v>
      </c>
      <c r="E1356" s="10">
        <v>206</v>
      </c>
      <c r="F1356" s="10">
        <v>18</v>
      </c>
      <c r="G1356" s="10" t="s">
        <v>109</v>
      </c>
      <c r="H1356" s="250" t="s">
        <v>115</v>
      </c>
      <c r="I1356" s="10" t="s">
        <v>111</v>
      </c>
      <c r="J1356" s="10" t="s">
        <v>112</v>
      </c>
    </row>
    <row r="1357" spans="1:10">
      <c r="A1357" s="247">
        <v>1356</v>
      </c>
      <c r="B1357" s="10" t="s">
        <v>108</v>
      </c>
      <c r="C1357" s="10">
        <v>15</v>
      </c>
      <c r="D1357" s="10">
        <v>2</v>
      </c>
      <c r="E1357" s="10">
        <v>207</v>
      </c>
      <c r="F1357" s="10">
        <v>18</v>
      </c>
      <c r="G1357" s="10" t="s">
        <v>109</v>
      </c>
      <c r="H1357" s="250" t="s">
        <v>113</v>
      </c>
      <c r="I1357" s="10" t="s">
        <v>111</v>
      </c>
      <c r="J1357" s="10" t="s">
        <v>112</v>
      </c>
    </row>
    <row r="1358" spans="1:10">
      <c r="A1358" s="247">
        <v>1357</v>
      </c>
      <c r="B1358" s="10" t="s">
        <v>108</v>
      </c>
      <c r="C1358" s="10">
        <v>15</v>
      </c>
      <c r="D1358" s="10">
        <v>2</v>
      </c>
      <c r="E1358" s="10">
        <v>208</v>
      </c>
      <c r="F1358" s="10">
        <v>18</v>
      </c>
      <c r="G1358" s="10" t="s">
        <v>109</v>
      </c>
      <c r="H1358" s="250" t="s">
        <v>114</v>
      </c>
      <c r="I1358" s="10" t="s">
        <v>111</v>
      </c>
      <c r="J1358" s="10" t="s">
        <v>112</v>
      </c>
    </row>
    <row r="1359" spans="1:10">
      <c r="A1359" s="247">
        <v>1358</v>
      </c>
      <c r="B1359" s="10" t="s">
        <v>108</v>
      </c>
      <c r="C1359" s="10">
        <v>15</v>
      </c>
      <c r="D1359" s="10">
        <v>2</v>
      </c>
      <c r="E1359" s="10">
        <v>209</v>
      </c>
      <c r="F1359" s="10">
        <v>18</v>
      </c>
      <c r="G1359" s="10" t="s">
        <v>109</v>
      </c>
      <c r="H1359" s="250" t="s">
        <v>113</v>
      </c>
      <c r="I1359" s="10" t="s">
        <v>111</v>
      </c>
      <c r="J1359" s="10" t="s">
        <v>112</v>
      </c>
    </row>
    <row r="1360" spans="1:10">
      <c r="A1360" s="247">
        <v>1359</v>
      </c>
      <c r="B1360" s="10" t="s">
        <v>108</v>
      </c>
      <c r="C1360" s="10">
        <v>15</v>
      </c>
      <c r="D1360" s="10">
        <v>2</v>
      </c>
      <c r="E1360" s="10">
        <v>210</v>
      </c>
      <c r="F1360" s="10">
        <v>18</v>
      </c>
      <c r="G1360" s="10" t="s">
        <v>109</v>
      </c>
      <c r="H1360" s="250" t="s">
        <v>114</v>
      </c>
      <c r="I1360" s="10" t="s">
        <v>111</v>
      </c>
      <c r="J1360" s="10" t="s">
        <v>112</v>
      </c>
    </row>
    <row r="1361" spans="1:10">
      <c r="A1361" s="247">
        <v>1360</v>
      </c>
      <c r="B1361" s="10" t="s">
        <v>108</v>
      </c>
      <c r="C1361" s="10">
        <v>15</v>
      </c>
      <c r="D1361" s="10">
        <v>2</v>
      </c>
      <c r="E1361" s="10">
        <v>211</v>
      </c>
      <c r="F1361" s="10">
        <v>18</v>
      </c>
      <c r="G1361" s="10" t="s">
        <v>109</v>
      </c>
      <c r="H1361" s="250" t="s">
        <v>113</v>
      </c>
      <c r="I1361" s="10" t="s">
        <v>111</v>
      </c>
      <c r="J1361" s="10" t="s">
        <v>112</v>
      </c>
    </row>
    <row r="1362" spans="1:10">
      <c r="A1362" s="247">
        <v>1361</v>
      </c>
      <c r="B1362" s="10" t="s">
        <v>108</v>
      </c>
      <c r="C1362" s="10">
        <v>15</v>
      </c>
      <c r="D1362" s="10">
        <v>2</v>
      </c>
      <c r="E1362" s="10">
        <v>212</v>
      </c>
      <c r="F1362" s="10">
        <v>18</v>
      </c>
      <c r="G1362" s="10" t="s">
        <v>109</v>
      </c>
      <c r="H1362" s="250" t="s">
        <v>114</v>
      </c>
      <c r="I1362" s="10" t="s">
        <v>111</v>
      </c>
      <c r="J1362" s="10" t="s">
        <v>112</v>
      </c>
    </row>
    <row r="1363" spans="1:10">
      <c r="A1363" s="247">
        <v>1362</v>
      </c>
      <c r="B1363" s="10" t="s">
        <v>108</v>
      </c>
      <c r="C1363" s="10">
        <v>15</v>
      </c>
      <c r="D1363" s="10">
        <v>2</v>
      </c>
      <c r="E1363" s="10">
        <v>213</v>
      </c>
      <c r="F1363" s="10">
        <v>18</v>
      </c>
      <c r="G1363" s="10" t="s">
        <v>109</v>
      </c>
      <c r="H1363" s="250" t="s">
        <v>113</v>
      </c>
      <c r="I1363" s="10" t="s">
        <v>111</v>
      </c>
      <c r="J1363" s="10" t="s">
        <v>112</v>
      </c>
    </row>
    <row r="1364" spans="1:10">
      <c r="A1364" s="247">
        <v>1363</v>
      </c>
      <c r="B1364" s="10" t="s">
        <v>108</v>
      </c>
      <c r="C1364" s="10">
        <v>15</v>
      </c>
      <c r="D1364" s="10">
        <v>2</v>
      </c>
      <c r="E1364" s="10">
        <v>214</v>
      </c>
      <c r="F1364" s="10">
        <v>18</v>
      </c>
      <c r="G1364" s="10" t="s">
        <v>109</v>
      </c>
      <c r="H1364" s="250" t="s">
        <v>114</v>
      </c>
      <c r="I1364" s="10" t="s">
        <v>111</v>
      </c>
      <c r="J1364" s="10" t="s">
        <v>112</v>
      </c>
    </row>
    <row r="1365" spans="1:10">
      <c r="A1365" s="247">
        <v>1364</v>
      </c>
      <c r="B1365" s="10" t="s">
        <v>108</v>
      </c>
      <c r="C1365" s="10">
        <v>15</v>
      </c>
      <c r="D1365" s="10">
        <v>2</v>
      </c>
      <c r="E1365" s="10">
        <v>215</v>
      </c>
      <c r="F1365" s="10">
        <v>18</v>
      </c>
      <c r="G1365" s="10" t="s">
        <v>109</v>
      </c>
      <c r="H1365" s="250" t="s">
        <v>113</v>
      </c>
      <c r="I1365" s="10" t="s">
        <v>111</v>
      </c>
      <c r="J1365" s="10" t="s">
        <v>112</v>
      </c>
    </row>
    <row r="1366" spans="1:10">
      <c r="A1366" s="247">
        <v>1365</v>
      </c>
      <c r="B1366" s="10" t="s">
        <v>108</v>
      </c>
      <c r="C1366" s="10">
        <v>15</v>
      </c>
      <c r="D1366" s="10">
        <v>2</v>
      </c>
      <c r="E1366" s="10">
        <v>216</v>
      </c>
      <c r="F1366" s="10">
        <v>18</v>
      </c>
      <c r="G1366" s="10" t="s">
        <v>109</v>
      </c>
      <c r="H1366" s="250" t="s">
        <v>114</v>
      </c>
      <c r="I1366" s="10" t="s">
        <v>111</v>
      </c>
      <c r="J1366" s="10" t="s">
        <v>112</v>
      </c>
    </row>
    <row r="1367" spans="1:10">
      <c r="A1367" s="247">
        <v>1366</v>
      </c>
      <c r="B1367" s="10" t="s">
        <v>108</v>
      </c>
      <c r="C1367" s="10">
        <v>15</v>
      </c>
      <c r="D1367" s="10">
        <v>2</v>
      </c>
      <c r="E1367" s="10">
        <v>217</v>
      </c>
      <c r="F1367" s="10">
        <v>18</v>
      </c>
      <c r="G1367" s="10" t="s">
        <v>109</v>
      </c>
      <c r="H1367" s="250" t="s">
        <v>113</v>
      </c>
      <c r="I1367" s="10" t="s">
        <v>111</v>
      </c>
      <c r="J1367" s="10" t="s">
        <v>112</v>
      </c>
    </row>
    <row r="1368" spans="1:10">
      <c r="A1368" s="247">
        <v>1367</v>
      </c>
      <c r="B1368" s="10" t="s">
        <v>108</v>
      </c>
      <c r="C1368" s="10">
        <v>15</v>
      </c>
      <c r="D1368" s="10">
        <v>2</v>
      </c>
      <c r="E1368" s="10">
        <v>218</v>
      </c>
      <c r="F1368" s="10">
        <v>18</v>
      </c>
      <c r="G1368" s="10" t="s">
        <v>109</v>
      </c>
      <c r="H1368" s="250" t="s">
        <v>114</v>
      </c>
      <c r="I1368" s="10" t="s">
        <v>111</v>
      </c>
      <c r="J1368" s="10" t="s">
        <v>112</v>
      </c>
    </row>
    <row r="1369" spans="1:10">
      <c r="A1369" s="247">
        <v>1368</v>
      </c>
      <c r="B1369" s="10" t="s">
        <v>108</v>
      </c>
      <c r="C1369" s="10">
        <v>15</v>
      </c>
      <c r="D1369" s="10">
        <v>2</v>
      </c>
      <c r="E1369" s="10">
        <v>219</v>
      </c>
      <c r="F1369" s="10">
        <v>18</v>
      </c>
      <c r="G1369" s="10" t="s">
        <v>109</v>
      </c>
      <c r="H1369" s="250" t="s">
        <v>113</v>
      </c>
      <c r="I1369" s="10" t="s">
        <v>111</v>
      </c>
      <c r="J1369" s="10" t="s">
        <v>112</v>
      </c>
    </row>
    <row r="1370" spans="1:10">
      <c r="A1370" s="247">
        <v>1369</v>
      </c>
      <c r="B1370" s="10" t="s">
        <v>108</v>
      </c>
      <c r="C1370" s="10">
        <v>15</v>
      </c>
      <c r="D1370" s="10">
        <v>2</v>
      </c>
      <c r="E1370" s="10">
        <v>220</v>
      </c>
      <c r="F1370" s="10">
        <v>18</v>
      </c>
      <c r="G1370" s="10" t="s">
        <v>109</v>
      </c>
      <c r="H1370" s="250" t="s">
        <v>114</v>
      </c>
      <c r="I1370" s="10" t="s">
        <v>111</v>
      </c>
      <c r="J1370" s="10" t="s">
        <v>112</v>
      </c>
    </row>
    <row r="1371" spans="1:10">
      <c r="A1371" s="247">
        <v>1370</v>
      </c>
      <c r="B1371" s="10" t="s">
        <v>108</v>
      </c>
      <c r="C1371" s="10">
        <v>15</v>
      </c>
      <c r="D1371" s="10">
        <v>2</v>
      </c>
      <c r="E1371" s="10">
        <v>221</v>
      </c>
      <c r="F1371" s="10">
        <v>18</v>
      </c>
      <c r="G1371" s="10" t="s">
        <v>109</v>
      </c>
      <c r="H1371" s="250" t="s">
        <v>113</v>
      </c>
      <c r="I1371" s="10" t="s">
        <v>111</v>
      </c>
      <c r="J1371" s="10" t="s">
        <v>112</v>
      </c>
    </row>
    <row r="1372" spans="1:10">
      <c r="A1372" s="247">
        <v>1371</v>
      </c>
      <c r="B1372" s="10" t="s">
        <v>108</v>
      </c>
      <c r="C1372" s="10">
        <v>15</v>
      </c>
      <c r="D1372" s="10">
        <v>2</v>
      </c>
      <c r="E1372" s="10">
        <v>222</v>
      </c>
      <c r="F1372" s="10">
        <v>18</v>
      </c>
      <c r="G1372" s="10" t="s">
        <v>109</v>
      </c>
      <c r="H1372" s="250" t="s">
        <v>114</v>
      </c>
      <c r="I1372" s="10" t="s">
        <v>111</v>
      </c>
      <c r="J1372" s="10" t="s">
        <v>112</v>
      </c>
    </row>
    <row r="1373" spans="1:10">
      <c r="A1373" s="247">
        <v>1372</v>
      </c>
      <c r="B1373" s="10" t="s">
        <v>108</v>
      </c>
      <c r="C1373" s="10">
        <v>15</v>
      </c>
      <c r="D1373" s="10">
        <v>2</v>
      </c>
      <c r="E1373" s="10">
        <v>223</v>
      </c>
      <c r="F1373" s="10">
        <v>18</v>
      </c>
      <c r="G1373" s="10" t="s">
        <v>109</v>
      </c>
      <c r="H1373" s="250" t="s">
        <v>113</v>
      </c>
      <c r="I1373" s="10" t="s">
        <v>111</v>
      </c>
      <c r="J1373" s="10" t="s">
        <v>112</v>
      </c>
    </row>
    <row r="1374" spans="1:10">
      <c r="A1374" s="247">
        <v>1373</v>
      </c>
      <c r="B1374" s="10" t="s">
        <v>108</v>
      </c>
      <c r="C1374" s="10">
        <v>15</v>
      </c>
      <c r="D1374" s="10">
        <v>2</v>
      </c>
      <c r="E1374" s="10">
        <v>224</v>
      </c>
      <c r="F1374" s="10">
        <v>18</v>
      </c>
      <c r="G1374" s="10" t="s">
        <v>109</v>
      </c>
      <c r="H1374" s="250" t="s">
        <v>114</v>
      </c>
      <c r="I1374" s="10" t="s">
        <v>111</v>
      </c>
      <c r="J1374" s="10" t="s">
        <v>112</v>
      </c>
    </row>
    <row r="1375" spans="1:10">
      <c r="A1375" s="247">
        <v>1374</v>
      </c>
      <c r="B1375" s="10" t="s">
        <v>108</v>
      </c>
      <c r="C1375" s="10">
        <v>15</v>
      </c>
      <c r="D1375" s="10">
        <v>2</v>
      </c>
      <c r="E1375" s="10">
        <v>225</v>
      </c>
      <c r="F1375" s="10">
        <v>18</v>
      </c>
      <c r="G1375" s="10" t="s">
        <v>109</v>
      </c>
      <c r="H1375" s="250" t="s">
        <v>113</v>
      </c>
      <c r="I1375" s="10" t="s">
        <v>111</v>
      </c>
      <c r="J1375" s="10" t="s">
        <v>112</v>
      </c>
    </row>
    <row r="1376" spans="1:10">
      <c r="A1376" s="247">
        <v>1375</v>
      </c>
      <c r="B1376" s="10" t="s">
        <v>108</v>
      </c>
      <c r="C1376" s="10">
        <v>15</v>
      </c>
      <c r="D1376" s="10">
        <v>2</v>
      </c>
      <c r="E1376" s="10">
        <v>226</v>
      </c>
      <c r="F1376" s="10">
        <v>18</v>
      </c>
      <c r="G1376" s="10" t="s">
        <v>109</v>
      </c>
      <c r="H1376" s="250" t="s">
        <v>114</v>
      </c>
      <c r="I1376" s="10" t="s">
        <v>111</v>
      </c>
      <c r="J1376" s="10" t="s">
        <v>112</v>
      </c>
    </row>
    <row r="1377" spans="1:10">
      <c r="A1377" s="247">
        <v>1376</v>
      </c>
      <c r="B1377" s="10" t="s">
        <v>108</v>
      </c>
      <c r="C1377" s="10">
        <v>15</v>
      </c>
      <c r="D1377" s="10">
        <v>2</v>
      </c>
      <c r="E1377" s="10">
        <v>227</v>
      </c>
      <c r="F1377" s="10">
        <v>18</v>
      </c>
      <c r="G1377" s="10" t="s">
        <v>109</v>
      </c>
      <c r="H1377" s="250" t="s">
        <v>113</v>
      </c>
      <c r="I1377" s="10" t="s">
        <v>111</v>
      </c>
      <c r="J1377" s="10" t="s">
        <v>112</v>
      </c>
    </row>
    <row r="1378" spans="1:10">
      <c r="A1378" s="247">
        <v>1377</v>
      </c>
      <c r="B1378" s="10" t="s">
        <v>108</v>
      </c>
      <c r="C1378" s="10">
        <v>15</v>
      </c>
      <c r="D1378" s="10">
        <v>2</v>
      </c>
      <c r="E1378" s="10">
        <v>228</v>
      </c>
      <c r="F1378" s="10">
        <v>18</v>
      </c>
      <c r="G1378" s="10" t="s">
        <v>109</v>
      </c>
      <c r="H1378" s="250" t="s">
        <v>114</v>
      </c>
      <c r="I1378" s="10" t="s">
        <v>111</v>
      </c>
      <c r="J1378" s="10" t="s">
        <v>112</v>
      </c>
    </row>
    <row r="1379" spans="1:10">
      <c r="A1379" s="247">
        <v>1378</v>
      </c>
      <c r="B1379" s="10" t="s">
        <v>108</v>
      </c>
      <c r="C1379" s="10">
        <v>15</v>
      </c>
      <c r="D1379" s="10">
        <v>2</v>
      </c>
      <c r="E1379" s="10">
        <v>229</v>
      </c>
      <c r="F1379" s="10">
        <v>18</v>
      </c>
      <c r="G1379" s="10" t="s">
        <v>109</v>
      </c>
      <c r="H1379" s="250" t="s">
        <v>113</v>
      </c>
      <c r="I1379" s="10" t="s">
        <v>111</v>
      </c>
      <c r="J1379" s="10" t="s">
        <v>112</v>
      </c>
    </row>
    <row r="1380" spans="1:10">
      <c r="A1380" s="247">
        <v>1379</v>
      </c>
      <c r="B1380" s="10" t="s">
        <v>108</v>
      </c>
      <c r="C1380" s="10">
        <v>15</v>
      </c>
      <c r="D1380" s="10">
        <v>2</v>
      </c>
      <c r="E1380" s="10">
        <v>230</v>
      </c>
      <c r="F1380" s="10">
        <v>18</v>
      </c>
      <c r="G1380" s="10" t="s">
        <v>109</v>
      </c>
      <c r="H1380" s="250" t="s">
        <v>114</v>
      </c>
      <c r="I1380" s="10" t="s">
        <v>111</v>
      </c>
      <c r="J1380" s="10" t="s">
        <v>112</v>
      </c>
    </row>
    <row r="1381" spans="1:10">
      <c r="A1381" s="247">
        <v>1380</v>
      </c>
      <c r="B1381" s="10" t="s">
        <v>108</v>
      </c>
      <c r="C1381" s="10">
        <v>15</v>
      </c>
      <c r="D1381" s="10">
        <v>2</v>
      </c>
      <c r="E1381" s="10">
        <v>231</v>
      </c>
      <c r="F1381" s="10">
        <v>18</v>
      </c>
      <c r="G1381" s="10" t="s">
        <v>109</v>
      </c>
      <c r="H1381" s="250" t="s">
        <v>113</v>
      </c>
      <c r="I1381" s="10" t="s">
        <v>111</v>
      </c>
      <c r="J1381" s="10" t="s">
        <v>112</v>
      </c>
    </row>
    <row r="1382" spans="1:10">
      <c r="A1382" s="247">
        <v>1381</v>
      </c>
      <c r="B1382" s="10" t="s">
        <v>108</v>
      </c>
      <c r="C1382" s="10">
        <v>15</v>
      </c>
      <c r="D1382" s="10">
        <v>2</v>
      </c>
      <c r="E1382" s="10">
        <v>232</v>
      </c>
      <c r="F1382" s="10">
        <v>18</v>
      </c>
      <c r="G1382" s="10" t="s">
        <v>109</v>
      </c>
      <c r="H1382" s="250" t="s">
        <v>114</v>
      </c>
      <c r="I1382" s="10" t="s">
        <v>111</v>
      </c>
      <c r="J1382" s="10" t="s">
        <v>112</v>
      </c>
    </row>
    <row r="1383" spans="1:10">
      <c r="A1383" s="247">
        <v>1382</v>
      </c>
      <c r="B1383" s="10" t="s">
        <v>108</v>
      </c>
      <c r="C1383" s="10">
        <v>15</v>
      </c>
      <c r="D1383" s="10">
        <v>2</v>
      </c>
      <c r="E1383" s="10">
        <v>233</v>
      </c>
      <c r="F1383" s="10">
        <v>18</v>
      </c>
      <c r="G1383" s="10" t="s">
        <v>109</v>
      </c>
      <c r="H1383" s="250" t="s">
        <v>113</v>
      </c>
      <c r="I1383" s="10" t="s">
        <v>111</v>
      </c>
      <c r="J1383" s="10" t="s">
        <v>112</v>
      </c>
    </row>
    <row r="1384" spans="1:10">
      <c r="A1384" s="247">
        <v>1383</v>
      </c>
      <c r="B1384" s="10" t="s">
        <v>108</v>
      </c>
      <c r="C1384" s="10">
        <v>15</v>
      </c>
      <c r="D1384" s="10">
        <v>2</v>
      </c>
      <c r="E1384" s="10">
        <v>234</v>
      </c>
      <c r="F1384" s="10">
        <v>18</v>
      </c>
      <c r="G1384" s="10" t="s">
        <v>109</v>
      </c>
      <c r="H1384" s="250" t="s">
        <v>114</v>
      </c>
      <c r="I1384" s="10" t="s">
        <v>111</v>
      </c>
      <c r="J1384" s="10" t="s">
        <v>112</v>
      </c>
    </row>
    <row r="1385" spans="1:10">
      <c r="A1385" s="247">
        <v>1384</v>
      </c>
      <c r="B1385" s="10" t="s">
        <v>108</v>
      </c>
      <c r="C1385" s="10">
        <v>15</v>
      </c>
      <c r="D1385" s="10">
        <v>2</v>
      </c>
      <c r="E1385" s="10">
        <v>235</v>
      </c>
      <c r="F1385" s="10">
        <v>18</v>
      </c>
      <c r="G1385" s="10" t="s">
        <v>109</v>
      </c>
      <c r="H1385" s="250" t="s">
        <v>113</v>
      </c>
      <c r="I1385" s="10" t="s">
        <v>111</v>
      </c>
      <c r="J1385" s="10" t="s">
        <v>112</v>
      </c>
    </row>
    <row r="1386" spans="1:10">
      <c r="A1386" s="247">
        <v>1385</v>
      </c>
      <c r="B1386" s="10" t="s">
        <v>108</v>
      </c>
      <c r="C1386" s="10">
        <v>15</v>
      </c>
      <c r="D1386" s="10">
        <v>2</v>
      </c>
      <c r="E1386" s="10">
        <v>236</v>
      </c>
      <c r="F1386" s="10">
        <v>18</v>
      </c>
      <c r="G1386" s="10" t="s">
        <v>109</v>
      </c>
      <c r="H1386" s="250" t="s">
        <v>114</v>
      </c>
      <c r="I1386" s="10" t="s">
        <v>111</v>
      </c>
      <c r="J1386" s="10" t="s">
        <v>112</v>
      </c>
    </row>
    <row r="1387" spans="1:10">
      <c r="A1387" s="247">
        <v>1386</v>
      </c>
      <c r="B1387" s="10" t="s">
        <v>108</v>
      </c>
      <c r="C1387" s="10">
        <v>15</v>
      </c>
      <c r="D1387" s="10">
        <v>2</v>
      </c>
      <c r="E1387" s="10">
        <v>237</v>
      </c>
      <c r="F1387" s="10">
        <v>18</v>
      </c>
      <c r="G1387" s="10" t="s">
        <v>109</v>
      </c>
      <c r="H1387" s="250" t="s">
        <v>113</v>
      </c>
      <c r="I1387" s="10" t="s">
        <v>111</v>
      </c>
      <c r="J1387" s="10" t="s">
        <v>112</v>
      </c>
    </row>
    <row r="1388" spans="1:10">
      <c r="A1388" s="247">
        <v>1387</v>
      </c>
      <c r="B1388" s="10" t="s">
        <v>108</v>
      </c>
      <c r="C1388" s="10">
        <v>15</v>
      </c>
      <c r="D1388" s="10">
        <v>2</v>
      </c>
      <c r="E1388" s="10">
        <v>238</v>
      </c>
      <c r="F1388" s="10">
        <v>18</v>
      </c>
      <c r="G1388" s="10" t="s">
        <v>109</v>
      </c>
      <c r="H1388" s="250" t="s">
        <v>114</v>
      </c>
      <c r="I1388" s="10" t="s">
        <v>111</v>
      </c>
      <c r="J1388" s="10" t="s">
        <v>112</v>
      </c>
    </row>
    <row r="1389" spans="1:10">
      <c r="A1389" s="247">
        <v>1388</v>
      </c>
      <c r="B1389" s="10" t="s">
        <v>108</v>
      </c>
      <c r="C1389" s="10">
        <v>15</v>
      </c>
      <c r="D1389" s="10">
        <v>2</v>
      </c>
      <c r="E1389" s="10">
        <v>239</v>
      </c>
      <c r="F1389" s="10">
        <v>18</v>
      </c>
      <c r="G1389" s="10" t="s">
        <v>109</v>
      </c>
      <c r="H1389" s="250" t="s">
        <v>113</v>
      </c>
      <c r="I1389" s="10" t="s">
        <v>111</v>
      </c>
      <c r="J1389" s="10" t="s">
        <v>112</v>
      </c>
    </row>
    <row r="1390" spans="1:10">
      <c r="A1390" s="247">
        <v>1389</v>
      </c>
      <c r="B1390" s="10" t="s">
        <v>108</v>
      </c>
      <c r="C1390" s="10">
        <v>15</v>
      </c>
      <c r="D1390" s="10">
        <v>2</v>
      </c>
      <c r="E1390" s="10">
        <v>241</v>
      </c>
      <c r="F1390" s="10">
        <v>18</v>
      </c>
      <c r="G1390" s="10" t="s">
        <v>109</v>
      </c>
      <c r="H1390" s="250" t="s">
        <v>113</v>
      </c>
      <c r="I1390" s="10" t="s">
        <v>111</v>
      </c>
      <c r="J1390" s="10" t="s">
        <v>112</v>
      </c>
    </row>
    <row r="1391" spans="1:10">
      <c r="A1391" s="247">
        <v>1390</v>
      </c>
      <c r="B1391" s="10" t="s">
        <v>108</v>
      </c>
      <c r="C1391" s="10">
        <v>15</v>
      </c>
      <c r="D1391" s="10">
        <v>3</v>
      </c>
      <c r="E1391" s="10">
        <v>301</v>
      </c>
      <c r="F1391" s="10">
        <v>18</v>
      </c>
      <c r="G1391" s="10" t="s">
        <v>109</v>
      </c>
      <c r="H1391" s="250" t="s">
        <v>115</v>
      </c>
      <c r="I1391" s="10" t="s">
        <v>111</v>
      </c>
      <c r="J1391" s="10" t="s">
        <v>112</v>
      </c>
    </row>
    <row r="1392" spans="1:10">
      <c r="A1392" s="247">
        <v>1391</v>
      </c>
      <c r="B1392" s="10" t="s">
        <v>108</v>
      </c>
      <c r="C1392" s="10">
        <v>15</v>
      </c>
      <c r="D1392" s="10">
        <v>3</v>
      </c>
      <c r="E1392" s="10">
        <v>302</v>
      </c>
      <c r="F1392" s="10">
        <v>18</v>
      </c>
      <c r="G1392" s="10" t="s">
        <v>109</v>
      </c>
      <c r="H1392" s="250" t="s">
        <v>115</v>
      </c>
      <c r="I1392" s="10" t="s">
        <v>111</v>
      </c>
      <c r="J1392" s="10" t="s">
        <v>112</v>
      </c>
    </row>
    <row r="1393" spans="1:10">
      <c r="A1393" s="247">
        <v>1392</v>
      </c>
      <c r="B1393" s="10" t="s">
        <v>108</v>
      </c>
      <c r="C1393" s="10">
        <v>15</v>
      </c>
      <c r="D1393" s="10">
        <v>3</v>
      </c>
      <c r="E1393" s="10">
        <v>303</v>
      </c>
      <c r="F1393" s="10">
        <v>18</v>
      </c>
      <c r="G1393" s="10" t="s">
        <v>109</v>
      </c>
      <c r="H1393" s="250" t="s">
        <v>115</v>
      </c>
      <c r="I1393" s="10" t="s">
        <v>111</v>
      </c>
      <c r="J1393" s="10" t="s">
        <v>112</v>
      </c>
    </row>
    <row r="1394" spans="1:10">
      <c r="A1394" s="247">
        <v>1393</v>
      </c>
      <c r="B1394" s="10" t="s">
        <v>108</v>
      </c>
      <c r="C1394" s="10">
        <v>15</v>
      </c>
      <c r="D1394" s="10">
        <v>3</v>
      </c>
      <c r="E1394" s="10">
        <v>304</v>
      </c>
      <c r="F1394" s="10">
        <v>18</v>
      </c>
      <c r="G1394" s="10" t="s">
        <v>109</v>
      </c>
      <c r="H1394" s="250" t="s">
        <v>115</v>
      </c>
      <c r="I1394" s="10" t="s">
        <v>111</v>
      </c>
      <c r="J1394" s="10" t="s">
        <v>112</v>
      </c>
    </row>
    <row r="1395" spans="1:10">
      <c r="A1395" s="247">
        <v>1394</v>
      </c>
      <c r="B1395" s="10" t="s">
        <v>108</v>
      </c>
      <c r="C1395" s="10">
        <v>15</v>
      </c>
      <c r="D1395" s="10">
        <v>3</v>
      </c>
      <c r="E1395" s="10">
        <v>305</v>
      </c>
      <c r="F1395" s="10">
        <v>18</v>
      </c>
      <c r="G1395" s="10" t="s">
        <v>109</v>
      </c>
      <c r="H1395" s="250" t="s">
        <v>115</v>
      </c>
      <c r="I1395" s="10" t="s">
        <v>111</v>
      </c>
      <c r="J1395" s="10" t="s">
        <v>112</v>
      </c>
    </row>
    <row r="1396" spans="1:10">
      <c r="A1396" s="247">
        <v>1395</v>
      </c>
      <c r="B1396" s="10" t="s">
        <v>108</v>
      </c>
      <c r="C1396" s="10">
        <v>15</v>
      </c>
      <c r="D1396" s="10">
        <v>3</v>
      </c>
      <c r="E1396" s="10">
        <v>306</v>
      </c>
      <c r="F1396" s="10">
        <v>18</v>
      </c>
      <c r="G1396" s="10" t="s">
        <v>109</v>
      </c>
      <c r="H1396" s="250" t="s">
        <v>115</v>
      </c>
      <c r="I1396" s="10" t="s">
        <v>111</v>
      </c>
      <c r="J1396" s="10" t="s">
        <v>112</v>
      </c>
    </row>
    <row r="1397" spans="1:10">
      <c r="A1397" s="247">
        <v>1396</v>
      </c>
      <c r="B1397" s="10" t="s">
        <v>108</v>
      </c>
      <c r="C1397" s="10">
        <v>15</v>
      </c>
      <c r="D1397" s="10">
        <v>3</v>
      </c>
      <c r="E1397" s="10">
        <v>307</v>
      </c>
      <c r="F1397" s="10">
        <v>18</v>
      </c>
      <c r="G1397" s="10" t="s">
        <v>109</v>
      </c>
      <c r="H1397" s="250" t="s">
        <v>113</v>
      </c>
      <c r="I1397" s="10" t="s">
        <v>111</v>
      </c>
      <c r="J1397" s="10" t="s">
        <v>112</v>
      </c>
    </row>
    <row r="1398" spans="1:10">
      <c r="A1398" s="247">
        <v>1397</v>
      </c>
      <c r="B1398" s="10" t="s">
        <v>108</v>
      </c>
      <c r="C1398" s="10">
        <v>15</v>
      </c>
      <c r="D1398" s="10">
        <v>3</v>
      </c>
      <c r="E1398" s="10">
        <v>308</v>
      </c>
      <c r="F1398" s="10">
        <v>18</v>
      </c>
      <c r="G1398" s="10" t="s">
        <v>109</v>
      </c>
      <c r="H1398" s="250" t="s">
        <v>114</v>
      </c>
      <c r="I1398" s="10" t="s">
        <v>111</v>
      </c>
      <c r="J1398" s="10" t="s">
        <v>112</v>
      </c>
    </row>
    <row r="1399" spans="1:10">
      <c r="A1399" s="247">
        <v>1398</v>
      </c>
      <c r="B1399" s="10" t="s">
        <v>108</v>
      </c>
      <c r="C1399" s="10">
        <v>15</v>
      </c>
      <c r="D1399" s="10">
        <v>3</v>
      </c>
      <c r="E1399" s="10">
        <v>309</v>
      </c>
      <c r="F1399" s="10">
        <v>18</v>
      </c>
      <c r="G1399" s="10" t="s">
        <v>109</v>
      </c>
      <c r="H1399" s="250" t="s">
        <v>113</v>
      </c>
      <c r="I1399" s="10" t="s">
        <v>111</v>
      </c>
      <c r="J1399" s="10" t="s">
        <v>112</v>
      </c>
    </row>
    <row r="1400" spans="1:10">
      <c r="A1400" s="247">
        <v>1399</v>
      </c>
      <c r="B1400" s="10" t="s">
        <v>108</v>
      </c>
      <c r="C1400" s="10">
        <v>15</v>
      </c>
      <c r="D1400" s="10">
        <v>3</v>
      </c>
      <c r="E1400" s="10">
        <v>310</v>
      </c>
      <c r="F1400" s="10">
        <v>18</v>
      </c>
      <c r="G1400" s="10" t="s">
        <v>109</v>
      </c>
      <c r="H1400" s="250" t="s">
        <v>114</v>
      </c>
      <c r="I1400" s="10" t="s">
        <v>111</v>
      </c>
      <c r="J1400" s="10" t="s">
        <v>112</v>
      </c>
    </row>
    <row r="1401" spans="1:10">
      <c r="A1401" s="247">
        <v>1400</v>
      </c>
      <c r="B1401" s="10" t="s">
        <v>108</v>
      </c>
      <c r="C1401" s="10">
        <v>15</v>
      </c>
      <c r="D1401" s="10">
        <v>3</v>
      </c>
      <c r="E1401" s="10">
        <v>311</v>
      </c>
      <c r="F1401" s="10">
        <v>18</v>
      </c>
      <c r="G1401" s="10" t="s">
        <v>109</v>
      </c>
      <c r="H1401" s="250" t="s">
        <v>113</v>
      </c>
      <c r="I1401" s="10" t="s">
        <v>111</v>
      </c>
      <c r="J1401" s="10" t="s">
        <v>112</v>
      </c>
    </row>
    <row r="1402" spans="1:10">
      <c r="A1402" s="247">
        <v>1401</v>
      </c>
      <c r="B1402" s="10" t="s">
        <v>108</v>
      </c>
      <c r="C1402" s="10">
        <v>15</v>
      </c>
      <c r="D1402" s="10">
        <v>3</v>
      </c>
      <c r="E1402" s="10">
        <v>312</v>
      </c>
      <c r="F1402" s="10">
        <v>18</v>
      </c>
      <c r="G1402" s="10" t="s">
        <v>109</v>
      </c>
      <c r="H1402" s="250" t="s">
        <v>114</v>
      </c>
      <c r="I1402" s="10" t="s">
        <v>111</v>
      </c>
      <c r="J1402" s="10" t="s">
        <v>112</v>
      </c>
    </row>
    <row r="1403" spans="1:10">
      <c r="A1403" s="247">
        <v>1402</v>
      </c>
      <c r="B1403" s="10" t="s">
        <v>108</v>
      </c>
      <c r="C1403" s="10">
        <v>15</v>
      </c>
      <c r="D1403" s="10">
        <v>3</v>
      </c>
      <c r="E1403" s="10">
        <v>313</v>
      </c>
      <c r="F1403" s="10">
        <v>18</v>
      </c>
      <c r="G1403" s="10" t="s">
        <v>109</v>
      </c>
      <c r="H1403" s="250" t="s">
        <v>113</v>
      </c>
      <c r="I1403" s="10" t="s">
        <v>111</v>
      </c>
      <c r="J1403" s="10" t="s">
        <v>112</v>
      </c>
    </row>
    <row r="1404" spans="1:10">
      <c r="A1404" s="247">
        <v>1403</v>
      </c>
      <c r="B1404" s="10" t="s">
        <v>108</v>
      </c>
      <c r="C1404" s="10">
        <v>15</v>
      </c>
      <c r="D1404" s="10">
        <v>3</v>
      </c>
      <c r="E1404" s="10">
        <v>314</v>
      </c>
      <c r="F1404" s="10">
        <v>18</v>
      </c>
      <c r="G1404" s="10" t="s">
        <v>109</v>
      </c>
      <c r="H1404" s="250" t="s">
        <v>114</v>
      </c>
      <c r="I1404" s="10" t="s">
        <v>111</v>
      </c>
      <c r="J1404" s="10" t="s">
        <v>112</v>
      </c>
    </row>
    <row r="1405" spans="1:10">
      <c r="A1405" s="247">
        <v>1404</v>
      </c>
      <c r="B1405" s="10" t="s">
        <v>108</v>
      </c>
      <c r="C1405" s="10">
        <v>15</v>
      </c>
      <c r="D1405" s="10">
        <v>3</v>
      </c>
      <c r="E1405" s="10">
        <v>315</v>
      </c>
      <c r="F1405" s="10">
        <v>18</v>
      </c>
      <c r="G1405" s="10" t="s">
        <v>109</v>
      </c>
      <c r="H1405" s="250" t="s">
        <v>113</v>
      </c>
      <c r="I1405" s="10" t="s">
        <v>111</v>
      </c>
      <c r="J1405" s="10" t="s">
        <v>112</v>
      </c>
    </row>
    <row r="1406" spans="1:10">
      <c r="A1406" s="247">
        <v>1405</v>
      </c>
      <c r="B1406" s="10" t="s">
        <v>108</v>
      </c>
      <c r="C1406" s="10">
        <v>15</v>
      </c>
      <c r="D1406" s="10">
        <v>3</v>
      </c>
      <c r="E1406" s="10">
        <v>316</v>
      </c>
      <c r="F1406" s="10">
        <v>18</v>
      </c>
      <c r="G1406" s="10" t="s">
        <v>109</v>
      </c>
      <c r="H1406" s="250" t="s">
        <v>114</v>
      </c>
      <c r="I1406" s="10" t="s">
        <v>111</v>
      </c>
      <c r="J1406" s="10" t="s">
        <v>112</v>
      </c>
    </row>
    <row r="1407" spans="1:10">
      <c r="A1407" s="247">
        <v>1406</v>
      </c>
      <c r="B1407" s="10" t="s">
        <v>108</v>
      </c>
      <c r="C1407" s="10">
        <v>15</v>
      </c>
      <c r="D1407" s="10">
        <v>3</v>
      </c>
      <c r="E1407" s="10">
        <v>317</v>
      </c>
      <c r="F1407" s="10">
        <v>18</v>
      </c>
      <c r="G1407" s="10" t="s">
        <v>109</v>
      </c>
      <c r="H1407" s="250" t="s">
        <v>113</v>
      </c>
      <c r="I1407" s="10" t="s">
        <v>111</v>
      </c>
      <c r="J1407" s="10" t="s">
        <v>112</v>
      </c>
    </row>
    <row r="1408" spans="1:10">
      <c r="A1408" s="247">
        <v>1407</v>
      </c>
      <c r="B1408" s="10" t="s">
        <v>108</v>
      </c>
      <c r="C1408" s="10">
        <v>15</v>
      </c>
      <c r="D1408" s="10">
        <v>3</v>
      </c>
      <c r="E1408" s="10">
        <v>318</v>
      </c>
      <c r="F1408" s="10">
        <v>18</v>
      </c>
      <c r="G1408" s="10" t="s">
        <v>109</v>
      </c>
      <c r="H1408" s="250" t="s">
        <v>114</v>
      </c>
      <c r="I1408" s="10" t="s">
        <v>111</v>
      </c>
      <c r="J1408" s="10" t="s">
        <v>112</v>
      </c>
    </row>
    <row r="1409" spans="1:10">
      <c r="A1409" s="247">
        <v>1408</v>
      </c>
      <c r="B1409" s="10" t="s">
        <v>108</v>
      </c>
      <c r="C1409" s="10">
        <v>15</v>
      </c>
      <c r="D1409" s="10">
        <v>3</v>
      </c>
      <c r="E1409" s="10">
        <v>319</v>
      </c>
      <c r="F1409" s="10">
        <v>18</v>
      </c>
      <c r="G1409" s="10" t="s">
        <v>109</v>
      </c>
      <c r="H1409" s="250" t="s">
        <v>113</v>
      </c>
      <c r="I1409" s="10" t="s">
        <v>111</v>
      </c>
      <c r="J1409" s="10" t="s">
        <v>112</v>
      </c>
    </row>
    <row r="1410" spans="1:10">
      <c r="A1410" s="247">
        <v>1409</v>
      </c>
      <c r="B1410" s="10" t="s">
        <v>108</v>
      </c>
      <c r="C1410" s="10">
        <v>15</v>
      </c>
      <c r="D1410" s="10">
        <v>3</v>
      </c>
      <c r="E1410" s="10">
        <v>320</v>
      </c>
      <c r="F1410" s="10">
        <v>18</v>
      </c>
      <c r="G1410" s="10" t="s">
        <v>109</v>
      </c>
      <c r="H1410" s="250" t="s">
        <v>114</v>
      </c>
      <c r="I1410" s="10" t="s">
        <v>111</v>
      </c>
      <c r="J1410" s="10" t="s">
        <v>112</v>
      </c>
    </row>
    <row r="1411" spans="1:10">
      <c r="A1411" s="247">
        <v>1410</v>
      </c>
      <c r="B1411" s="10" t="s">
        <v>108</v>
      </c>
      <c r="C1411" s="10">
        <v>15</v>
      </c>
      <c r="D1411" s="10">
        <v>3</v>
      </c>
      <c r="E1411" s="10">
        <v>321</v>
      </c>
      <c r="F1411" s="10">
        <v>18</v>
      </c>
      <c r="G1411" s="10" t="s">
        <v>109</v>
      </c>
      <c r="H1411" s="250" t="s">
        <v>113</v>
      </c>
      <c r="I1411" s="10" t="s">
        <v>111</v>
      </c>
      <c r="J1411" s="10" t="s">
        <v>112</v>
      </c>
    </row>
    <row r="1412" spans="1:10">
      <c r="A1412" s="247">
        <v>1411</v>
      </c>
      <c r="B1412" s="10" t="s">
        <v>108</v>
      </c>
      <c r="C1412" s="10">
        <v>15</v>
      </c>
      <c r="D1412" s="10">
        <v>3</v>
      </c>
      <c r="E1412" s="10">
        <v>322</v>
      </c>
      <c r="F1412" s="10">
        <v>18</v>
      </c>
      <c r="G1412" s="10" t="s">
        <v>109</v>
      </c>
      <c r="H1412" s="250" t="s">
        <v>114</v>
      </c>
      <c r="I1412" s="10" t="s">
        <v>111</v>
      </c>
      <c r="J1412" s="10" t="s">
        <v>112</v>
      </c>
    </row>
    <row r="1413" spans="1:10">
      <c r="A1413" s="247">
        <v>1412</v>
      </c>
      <c r="B1413" s="10" t="s">
        <v>108</v>
      </c>
      <c r="C1413" s="10">
        <v>15</v>
      </c>
      <c r="D1413" s="10">
        <v>3</v>
      </c>
      <c r="E1413" s="10">
        <v>323</v>
      </c>
      <c r="F1413" s="10">
        <v>18</v>
      </c>
      <c r="G1413" s="10" t="s">
        <v>109</v>
      </c>
      <c r="H1413" s="250" t="s">
        <v>113</v>
      </c>
      <c r="I1413" s="10" t="s">
        <v>111</v>
      </c>
      <c r="J1413" s="10" t="s">
        <v>112</v>
      </c>
    </row>
    <row r="1414" spans="1:10">
      <c r="A1414" s="247">
        <v>1413</v>
      </c>
      <c r="B1414" s="10" t="s">
        <v>108</v>
      </c>
      <c r="C1414" s="10">
        <v>15</v>
      </c>
      <c r="D1414" s="10">
        <v>3</v>
      </c>
      <c r="E1414" s="10">
        <v>324</v>
      </c>
      <c r="F1414" s="10">
        <v>18</v>
      </c>
      <c r="G1414" s="10" t="s">
        <v>109</v>
      </c>
      <c r="H1414" s="250" t="s">
        <v>114</v>
      </c>
      <c r="I1414" s="10" t="s">
        <v>111</v>
      </c>
      <c r="J1414" s="10" t="s">
        <v>112</v>
      </c>
    </row>
    <row r="1415" spans="1:10">
      <c r="A1415" s="247">
        <v>1414</v>
      </c>
      <c r="B1415" s="10" t="s">
        <v>108</v>
      </c>
      <c r="C1415" s="10">
        <v>15</v>
      </c>
      <c r="D1415" s="10">
        <v>3</v>
      </c>
      <c r="E1415" s="10">
        <v>325</v>
      </c>
      <c r="F1415" s="10">
        <v>18</v>
      </c>
      <c r="G1415" s="10" t="s">
        <v>109</v>
      </c>
      <c r="H1415" s="250" t="s">
        <v>113</v>
      </c>
      <c r="I1415" s="10" t="s">
        <v>111</v>
      </c>
      <c r="J1415" s="10" t="s">
        <v>112</v>
      </c>
    </row>
    <row r="1416" spans="1:10">
      <c r="A1416" s="247">
        <v>1415</v>
      </c>
      <c r="B1416" s="10" t="s">
        <v>108</v>
      </c>
      <c r="C1416" s="10">
        <v>15</v>
      </c>
      <c r="D1416" s="10">
        <v>3</v>
      </c>
      <c r="E1416" s="10">
        <v>326</v>
      </c>
      <c r="F1416" s="10">
        <v>18</v>
      </c>
      <c r="G1416" s="10" t="s">
        <v>109</v>
      </c>
      <c r="H1416" s="250" t="s">
        <v>114</v>
      </c>
      <c r="I1416" s="10" t="s">
        <v>111</v>
      </c>
      <c r="J1416" s="10" t="s">
        <v>112</v>
      </c>
    </row>
    <row r="1417" spans="1:10">
      <c r="A1417" s="247">
        <v>1416</v>
      </c>
      <c r="B1417" s="10" t="s">
        <v>108</v>
      </c>
      <c r="C1417" s="10">
        <v>15</v>
      </c>
      <c r="D1417" s="10">
        <v>3</v>
      </c>
      <c r="E1417" s="10">
        <v>327</v>
      </c>
      <c r="F1417" s="10">
        <v>18</v>
      </c>
      <c r="G1417" s="10" t="s">
        <v>109</v>
      </c>
      <c r="H1417" s="250" t="s">
        <v>113</v>
      </c>
      <c r="I1417" s="10" t="s">
        <v>111</v>
      </c>
      <c r="J1417" s="10" t="s">
        <v>112</v>
      </c>
    </row>
    <row r="1418" spans="1:10">
      <c r="A1418" s="247">
        <v>1417</v>
      </c>
      <c r="B1418" s="10" t="s">
        <v>108</v>
      </c>
      <c r="C1418" s="10">
        <v>15</v>
      </c>
      <c r="D1418" s="10">
        <v>3</v>
      </c>
      <c r="E1418" s="10">
        <v>328</v>
      </c>
      <c r="F1418" s="10">
        <v>18</v>
      </c>
      <c r="G1418" s="10" t="s">
        <v>109</v>
      </c>
      <c r="H1418" s="250" t="s">
        <v>114</v>
      </c>
      <c r="I1418" s="10" t="s">
        <v>111</v>
      </c>
      <c r="J1418" s="10" t="s">
        <v>112</v>
      </c>
    </row>
    <row r="1419" spans="1:10">
      <c r="A1419" s="247">
        <v>1418</v>
      </c>
      <c r="B1419" s="10" t="s">
        <v>108</v>
      </c>
      <c r="C1419" s="10">
        <v>15</v>
      </c>
      <c r="D1419" s="10">
        <v>3</v>
      </c>
      <c r="E1419" s="10">
        <v>329</v>
      </c>
      <c r="F1419" s="10">
        <v>18</v>
      </c>
      <c r="G1419" s="10" t="s">
        <v>109</v>
      </c>
      <c r="H1419" s="250" t="s">
        <v>113</v>
      </c>
      <c r="I1419" s="10" t="s">
        <v>111</v>
      </c>
      <c r="J1419" s="10" t="s">
        <v>112</v>
      </c>
    </row>
    <row r="1420" spans="1:10">
      <c r="A1420" s="247">
        <v>1419</v>
      </c>
      <c r="B1420" s="10" t="s">
        <v>108</v>
      </c>
      <c r="C1420" s="10">
        <v>15</v>
      </c>
      <c r="D1420" s="10">
        <v>3</v>
      </c>
      <c r="E1420" s="10">
        <v>330</v>
      </c>
      <c r="F1420" s="10">
        <v>18</v>
      </c>
      <c r="G1420" s="10" t="s">
        <v>109</v>
      </c>
      <c r="H1420" s="250" t="s">
        <v>114</v>
      </c>
      <c r="I1420" s="10" t="s">
        <v>111</v>
      </c>
      <c r="J1420" s="10" t="s">
        <v>112</v>
      </c>
    </row>
    <row r="1421" spans="1:10">
      <c r="A1421" s="247">
        <v>1420</v>
      </c>
      <c r="B1421" s="10" t="s">
        <v>108</v>
      </c>
      <c r="C1421" s="10">
        <v>15</v>
      </c>
      <c r="D1421" s="10">
        <v>3</v>
      </c>
      <c r="E1421" s="10">
        <v>331</v>
      </c>
      <c r="F1421" s="10">
        <v>18</v>
      </c>
      <c r="G1421" s="10" t="s">
        <v>109</v>
      </c>
      <c r="H1421" s="250" t="s">
        <v>113</v>
      </c>
      <c r="I1421" s="10" t="s">
        <v>111</v>
      </c>
      <c r="J1421" s="10" t="s">
        <v>112</v>
      </c>
    </row>
    <row r="1422" spans="1:10">
      <c r="A1422" s="247">
        <v>1421</v>
      </c>
      <c r="B1422" s="10" t="s">
        <v>108</v>
      </c>
      <c r="C1422" s="10">
        <v>15</v>
      </c>
      <c r="D1422" s="10">
        <v>3</v>
      </c>
      <c r="E1422" s="10">
        <v>332</v>
      </c>
      <c r="F1422" s="10">
        <v>18</v>
      </c>
      <c r="G1422" s="10" t="s">
        <v>109</v>
      </c>
      <c r="H1422" s="250" t="s">
        <v>114</v>
      </c>
      <c r="I1422" s="10" t="s">
        <v>111</v>
      </c>
      <c r="J1422" s="10" t="s">
        <v>112</v>
      </c>
    </row>
    <row r="1423" spans="1:10">
      <c r="A1423" s="247">
        <v>1422</v>
      </c>
      <c r="B1423" s="10" t="s">
        <v>108</v>
      </c>
      <c r="C1423" s="10">
        <v>15</v>
      </c>
      <c r="D1423" s="10">
        <v>3</v>
      </c>
      <c r="E1423" s="10">
        <v>333</v>
      </c>
      <c r="F1423" s="10">
        <v>18</v>
      </c>
      <c r="G1423" s="10" t="s">
        <v>109</v>
      </c>
      <c r="H1423" s="250" t="s">
        <v>113</v>
      </c>
      <c r="I1423" s="10" t="s">
        <v>111</v>
      </c>
      <c r="J1423" s="10" t="s">
        <v>112</v>
      </c>
    </row>
    <row r="1424" spans="1:10">
      <c r="A1424" s="247">
        <v>1423</v>
      </c>
      <c r="B1424" s="10" t="s">
        <v>108</v>
      </c>
      <c r="C1424" s="10">
        <v>15</v>
      </c>
      <c r="D1424" s="10">
        <v>3</v>
      </c>
      <c r="E1424" s="10">
        <v>334</v>
      </c>
      <c r="F1424" s="10">
        <v>18</v>
      </c>
      <c r="G1424" s="10" t="s">
        <v>109</v>
      </c>
      <c r="H1424" s="250" t="s">
        <v>114</v>
      </c>
      <c r="I1424" s="10" t="s">
        <v>111</v>
      </c>
      <c r="J1424" s="10" t="s">
        <v>112</v>
      </c>
    </row>
    <row r="1425" spans="1:10">
      <c r="A1425" s="247">
        <v>1424</v>
      </c>
      <c r="B1425" s="10" t="s">
        <v>108</v>
      </c>
      <c r="C1425" s="10">
        <v>15</v>
      </c>
      <c r="D1425" s="10">
        <v>3</v>
      </c>
      <c r="E1425" s="10">
        <v>335</v>
      </c>
      <c r="F1425" s="10">
        <v>18</v>
      </c>
      <c r="G1425" s="10" t="s">
        <v>109</v>
      </c>
      <c r="H1425" s="250" t="s">
        <v>113</v>
      </c>
      <c r="I1425" s="10" t="s">
        <v>111</v>
      </c>
      <c r="J1425" s="10" t="s">
        <v>112</v>
      </c>
    </row>
    <row r="1426" spans="1:10">
      <c r="A1426" s="247">
        <v>1425</v>
      </c>
      <c r="B1426" s="10" t="s">
        <v>108</v>
      </c>
      <c r="C1426" s="10">
        <v>15</v>
      </c>
      <c r="D1426" s="10">
        <v>3</v>
      </c>
      <c r="E1426" s="10">
        <v>336</v>
      </c>
      <c r="F1426" s="10">
        <v>18</v>
      </c>
      <c r="G1426" s="10" t="s">
        <v>109</v>
      </c>
      <c r="H1426" s="250" t="s">
        <v>114</v>
      </c>
      <c r="I1426" s="10" t="s">
        <v>111</v>
      </c>
      <c r="J1426" s="10" t="s">
        <v>112</v>
      </c>
    </row>
    <row r="1427" spans="1:10">
      <c r="A1427" s="247">
        <v>1426</v>
      </c>
      <c r="B1427" s="10" t="s">
        <v>108</v>
      </c>
      <c r="C1427" s="10">
        <v>15</v>
      </c>
      <c r="D1427" s="10">
        <v>3</v>
      </c>
      <c r="E1427" s="10">
        <v>337</v>
      </c>
      <c r="F1427" s="10">
        <v>18</v>
      </c>
      <c r="G1427" s="10" t="s">
        <v>109</v>
      </c>
      <c r="H1427" s="250" t="s">
        <v>113</v>
      </c>
      <c r="I1427" s="10" t="s">
        <v>111</v>
      </c>
      <c r="J1427" s="10" t="s">
        <v>112</v>
      </c>
    </row>
    <row r="1428" spans="1:10">
      <c r="A1428" s="247">
        <v>1427</v>
      </c>
      <c r="B1428" s="10" t="s">
        <v>108</v>
      </c>
      <c r="C1428" s="10">
        <v>15</v>
      </c>
      <c r="D1428" s="10">
        <v>3</v>
      </c>
      <c r="E1428" s="10">
        <v>338</v>
      </c>
      <c r="F1428" s="10">
        <v>18</v>
      </c>
      <c r="G1428" s="10" t="s">
        <v>109</v>
      </c>
      <c r="H1428" s="250" t="s">
        <v>114</v>
      </c>
      <c r="I1428" s="10" t="s">
        <v>111</v>
      </c>
      <c r="J1428" s="10" t="s">
        <v>112</v>
      </c>
    </row>
    <row r="1429" spans="1:10">
      <c r="A1429" s="247">
        <v>1428</v>
      </c>
      <c r="B1429" s="10" t="s">
        <v>108</v>
      </c>
      <c r="C1429" s="10">
        <v>15</v>
      </c>
      <c r="D1429" s="10">
        <v>3</v>
      </c>
      <c r="E1429" s="10">
        <v>339</v>
      </c>
      <c r="F1429" s="10">
        <v>18</v>
      </c>
      <c r="G1429" s="10" t="s">
        <v>109</v>
      </c>
      <c r="H1429" s="250" t="s">
        <v>113</v>
      </c>
      <c r="I1429" s="10" t="s">
        <v>111</v>
      </c>
      <c r="J1429" s="10" t="s">
        <v>112</v>
      </c>
    </row>
    <row r="1430" spans="1:10">
      <c r="A1430" s="247">
        <v>1429</v>
      </c>
      <c r="B1430" s="10" t="s">
        <v>108</v>
      </c>
      <c r="C1430" s="10">
        <v>15</v>
      </c>
      <c r="D1430" s="10">
        <v>3</v>
      </c>
      <c r="E1430" s="10">
        <v>341</v>
      </c>
      <c r="F1430" s="10">
        <v>18</v>
      </c>
      <c r="G1430" s="10" t="s">
        <v>109</v>
      </c>
      <c r="H1430" s="250" t="s">
        <v>113</v>
      </c>
      <c r="I1430" s="10" t="s">
        <v>111</v>
      </c>
      <c r="J1430" s="10" t="s">
        <v>112</v>
      </c>
    </row>
    <row r="1431" spans="1:10">
      <c r="A1431" s="247">
        <v>1430</v>
      </c>
      <c r="B1431" s="10" t="s">
        <v>108</v>
      </c>
      <c r="C1431" s="10">
        <v>16</v>
      </c>
      <c r="D1431" s="10">
        <v>1</v>
      </c>
      <c r="E1431" s="10">
        <v>101</v>
      </c>
      <c r="F1431" s="10">
        <v>18</v>
      </c>
      <c r="G1431" s="10" t="s">
        <v>109</v>
      </c>
      <c r="H1431" s="250" t="s">
        <v>114</v>
      </c>
      <c r="I1431" s="10" t="s">
        <v>111</v>
      </c>
      <c r="J1431" s="10" t="s">
        <v>112</v>
      </c>
    </row>
    <row r="1432" spans="1:10">
      <c r="A1432" s="247">
        <v>1431</v>
      </c>
      <c r="B1432" s="10" t="s">
        <v>108</v>
      </c>
      <c r="C1432" s="10">
        <v>16</v>
      </c>
      <c r="D1432" s="10">
        <v>1</v>
      </c>
      <c r="E1432" s="10">
        <v>102</v>
      </c>
      <c r="F1432" s="10">
        <v>18</v>
      </c>
      <c r="G1432" s="10" t="s">
        <v>109</v>
      </c>
      <c r="H1432" s="250" t="s">
        <v>113</v>
      </c>
      <c r="I1432" s="10" t="s">
        <v>111</v>
      </c>
      <c r="J1432" s="10" t="s">
        <v>112</v>
      </c>
    </row>
    <row r="1433" spans="1:10">
      <c r="A1433" s="247">
        <v>1432</v>
      </c>
      <c r="B1433" s="10" t="s">
        <v>108</v>
      </c>
      <c r="C1433" s="10">
        <v>16</v>
      </c>
      <c r="D1433" s="10">
        <v>1</v>
      </c>
      <c r="E1433" s="10">
        <v>103</v>
      </c>
      <c r="F1433" s="10">
        <v>18</v>
      </c>
      <c r="G1433" s="10" t="s">
        <v>109</v>
      </c>
      <c r="H1433" s="250" t="s">
        <v>114</v>
      </c>
      <c r="I1433" s="10" t="s">
        <v>111</v>
      </c>
      <c r="J1433" s="10" t="s">
        <v>112</v>
      </c>
    </row>
    <row r="1434" spans="1:10">
      <c r="A1434" s="247">
        <v>1433</v>
      </c>
      <c r="B1434" s="10" t="s">
        <v>108</v>
      </c>
      <c r="C1434" s="10">
        <v>16</v>
      </c>
      <c r="D1434" s="10">
        <v>1</v>
      </c>
      <c r="E1434" s="10">
        <v>104</v>
      </c>
      <c r="F1434" s="10">
        <v>18</v>
      </c>
      <c r="G1434" s="10" t="s">
        <v>109</v>
      </c>
      <c r="H1434" s="250" t="s">
        <v>113</v>
      </c>
      <c r="I1434" s="10" t="s">
        <v>111</v>
      </c>
      <c r="J1434" s="10" t="s">
        <v>112</v>
      </c>
    </row>
    <row r="1435" spans="1:10">
      <c r="A1435" s="247">
        <v>1434</v>
      </c>
      <c r="B1435" s="10" t="s">
        <v>108</v>
      </c>
      <c r="C1435" s="10">
        <v>16</v>
      </c>
      <c r="D1435" s="10">
        <v>1</v>
      </c>
      <c r="E1435" s="10">
        <v>105</v>
      </c>
      <c r="F1435" s="10">
        <v>18</v>
      </c>
      <c r="G1435" s="10" t="s">
        <v>109</v>
      </c>
      <c r="H1435" s="250" t="s">
        <v>114</v>
      </c>
      <c r="I1435" s="10" t="s">
        <v>111</v>
      </c>
      <c r="J1435" s="10" t="s">
        <v>112</v>
      </c>
    </row>
    <row r="1436" spans="1:10">
      <c r="A1436" s="247">
        <v>1435</v>
      </c>
      <c r="B1436" s="10" t="s">
        <v>108</v>
      </c>
      <c r="C1436" s="10">
        <v>16</v>
      </c>
      <c r="D1436" s="10">
        <v>1</v>
      </c>
      <c r="E1436" s="10">
        <v>106</v>
      </c>
      <c r="F1436" s="10">
        <v>18</v>
      </c>
      <c r="G1436" s="10" t="s">
        <v>109</v>
      </c>
      <c r="H1436" s="250" t="s">
        <v>113</v>
      </c>
      <c r="I1436" s="10" t="s">
        <v>111</v>
      </c>
      <c r="J1436" s="10" t="s">
        <v>112</v>
      </c>
    </row>
    <row r="1437" spans="1:10">
      <c r="A1437" s="247">
        <v>1436</v>
      </c>
      <c r="B1437" s="10" t="s">
        <v>108</v>
      </c>
      <c r="C1437" s="10">
        <v>16</v>
      </c>
      <c r="D1437" s="10">
        <v>1</v>
      </c>
      <c r="E1437" s="10">
        <v>107</v>
      </c>
      <c r="F1437" s="10">
        <v>18</v>
      </c>
      <c r="G1437" s="10" t="s">
        <v>109</v>
      </c>
      <c r="H1437" s="250" t="s">
        <v>114</v>
      </c>
      <c r="I1437" s="10" t="s">
        <v>111</v>
      </c>
      <c r="J1437" s="10" t="s">
        <v>112</v>
      </c>
    </row>
    <row r="1438" spans="1:10">
      <c r="A1438" s="247">
        <v>1437</v>
      </c>
      <c r="B1438" s="10" t="s">
        <v>108</v>
      </c>
      <c r="C1438" s="10">
        <v>16</v>
      </c>
      <c r="D1438" s="10">
        <v>1</v>
      </c>
      <c r="E1438" s="10">
        <v>108</v>
      </c>
      <c r="F1438" s="10">
        <v>18</v>
      </c>
      <c r="G1438" s="10" t="s">
        <v>109</v>
      </c>
      <c r="H1438" s="250" t="s">
        <v>113</v>
      </c>
      <c r="I1438" s="10" t="s">
        <v>111</v>
      </c>
      <c r="J1438" s="10" t="s">
        <v>112</v>
      </c>
    </row>
    <row r="1439" spans="1:10">
      <c r="A1439" s="247">
        <v>1438</v>
      </c>
      <c r="B1439" s="10" t="s">
        <v>108</v>
      </c>
      <c r="C1439" s="10">
        <v>16</v>
      </c>
      <c r="D1439" s="10">
        <v>1</v>
      </c>
      <c r="E1439" s="10">
        <v>109</v>
      </c>
      <c r="F1439" s="10">
        <v>18</v>
      </c>
      <c r="G1439" s="10" t="s">
        <v>109</v>
      </c>
      <c r="H1439" s="250" t="s">
        <v>114</v>
      </c>
      <c r="I1439" s="10" t="s">
        <v>111</v>
      </c>
      <c r="J1439" s="10" t="s">
        <v>112</v>
      </c>
    </row>
    <row r="1440" spans="1:10">
      <c r="A1440" s="247">
        <v>1439</v>
      </c>
      <c r="B1440" s="10" t="s">
        <v>108</v>
      </c>
      <c r="C1440" s="10">
        <v>16</v>
      </c>
      <c r="D1440" s="10">
        <v>1</v>
      </c>
      <c r="E1440" s="10">
        <v>110</v>
      </c>
      <c r="F1440" s="10">
        <v>18</v>
      </c>
      <c r="G1440" s="10" t="s">
        <v>109</v>
      </c>
      <c r="H1440" s="250" t="s">
        <v>113</v>
      </c>
      <c r="I1440" s="10" t="s">
        <v>111</v>
      </c>
      <c r="J1440" s="10" t="s">
        <v>112</v>
      </c>
    </row>
    <row r="1441" spans="1:10">
      <c r="A1441" s="247">
        <v>1440</v>
      </c>
      <c r="B1441" s="10" t="s">
        <v>108</v>
      </c>
      <c r="C1441" s="10">
        <v>16</v>
      </c>
      <c r="D1441" s="10">
        <v>1</v>
      </c>
      <c r="E1441" s="10">
        <v>111</v>
      </c>
      <c r="F1441" s="10">
        <v>18</v>
      </c>
      <c r="G1441" s="10" t="s">
        <v>109</v>
      </c>
      <c r="H1441" s="250" t="s">
        <v>114</v>
      </c>
      <c r="I1441" s="10" t="s">
        <v>111</v>
      </c>
      <c r="J1441" s="10" t="s">
        <v>112</v>
      </c>
    </row>
    <row r="1442" spans="1:10">
      <c r="A1442" s="247">
        <v>1441</v>
      </c>
      <c r="B1442" s="10" t="s">
        <v>108</v>
      </c>
      <c r="C1442" s="10">
        <v>16</v>
      </c>
      <c r="D1442" s="10">
        <v>1</v>
      </c>
      <c r="E1442" s="10">
        <v>112</v>
      </c>
      <c r="F1442" s="10">
        <v>18</v>
      </c>
      <c r="G1442" s="10" t="s">
        <v>109</v>
      </c>
      <c r="H1442" s="250" t="s">
        <v>113</v>
      </c>
      <c r="I1442" s="10" t="s">
        <v>111</v>
      </c>
      <c r="J1442" s="10" t="s">
        <v>112</v>
      </c>
    </row>
    <row r="1443" spans="1:10">
      <c r="A1443" s="247">
        <v>1442</v>
      </c>
      <c r="B1443" s="10" t="s">
        <v>108</v>
      </c>
      <c r="C1443" s="10">
        <v>16</v>
      </c>
      <c r="D1443" s="10">
        <v>1</v>
      </c>
      <c r="E1443" s="10">
        <v>113</v>
      </c>
      <c r="F1443" s="10">
        <v>18</v>
      </c>
      <c r="G1443" s="10" t="s">
        <v>109</v>
      </c>
      <c r="H1443" s="250" t="s">
        <v>114</v>
      </c>
      <c r="I1443" s="10" t="s">
        <v>111</v>
      </c>
      <c r="J1443" s="10" t="s">
        <v>112</v>
      </c>
    </row>
    <row r="1444" spans="1:10">
      <c r="A1444" s="247">
        <v>1443</v>
      </c>
      <c r="B1444" s="10" t="s">
        <v>108</v>
      </c>
      <c r="C1444" s="10">
        <v>16</v>
      </c>
      <c r="D1444" s="10">
        <v>1</v>
      </c>
      <c r="E1444" s="10">
        <v>114</v>
      </c>
      <c r="F1444" s="10">
        <v>18</v>
      </c>
      <c r="G1444" s="10" t="s">
        <v>109</v>
      </c>
      <c r="H1444" s="250" t="s">
        <v>113</v>
      </c>
      <c r="I1444" s="10" t="s">
        <v>111</v>
      </c>
      <c r="J1444" s="10" t="s">
        <v>112</v>
      </c>
    </row>
    <row r="1445" spans="1:10">
      <c r="A1445" s="247">
        <v>1444</v>
      </c>
      <c r="B1445" s="10" t="s">
        <v>108</v>
      </c>
      <c r="C1445" s="10">
        <v>16</v>
      </c>
      <c r="D1445" s="10">
        <v>1</v>
      </c>
      <c r="E1445" s="10">
        <v>115</v>
      </c>
      <c r="F1445" s="10">
        <v>18</v>
      </c>
      <c r="G1445" s="10" t="s">
        <v>109</v>
      </c>
      <c r="H1445" s="250" t="s">
        <v>114</v>
      </c>
      <c r="I1445" s="10" t="s">
        <v>111</v>
      </c>
      <c r="J1445" s="10" t="s">
        <v>112</v>
      </c>
    </row>
    <row r="1446" spans="1:10">
      <c r="A1446" s="247">
        <v>1445</v>
      </c>
      <c r="B1446" s="10" t="s">
        <v>108</v>
      </c>
      <c r="C1446" s="10">
        <v>16</v>
      </c>
      <c r="D1446" s="10">
        <v>1</v>
      </c>
      <c r="E1446" s="10">
        <v>116</v>
      </c>
      <c r="F1446" s="10">
        <v>18</v>
      </c>
      <c r="G1446" s="10" t="s">
        <v>109</v>
      </c>
      <c r="H1446" s="250" t="s">
        <v>113</v>
      </c>
      <c r="I1446" s="10" t="s">
        <v>111</v>
      </c>
      <c r="J1446" s="10" t="s">
        <v>112</v>
      </c>
    </row>
    <row r="1447" spans="1:10">
      <c r="A1447" s="247">
        <v>1446</v>
      </c>
      <c r="B1447" s="10" t="s">
        <v>108</v>
      </c>
      <c r="C1447" s="10">
        <v>16</v>
      </c>
      <c r="D1447" s="10">
        <v>1</v>
      </c>
      <c r="E1447" s="10">
        <v>117</v>
      </c>
      <c r="F1447" s="10">
        <v>18</v>
      </c>
      <c r="G1447" s="10" t="s">
        <v>109</v>
      </c>
      <c r="H1447" s="250" t="s">
        <v>114</v>
      </c>
      <c r="I1447" s="10" t="s">
        <v>111</v>
      </c>
      <c r="J1447" s="10" t="s">
        <v>112</v>
      </c>
    </row>
    <row r="1448" spans="1:10">
      <c r="A1448" s="247">
        <v>1447</v>
      </c>
      <c r="B1448" s="10" t="s">
        <v>108</v>
      </c>
      <c r="C1448" s="10">
        <v>16</v>
      </c>
      <c r="D1448" s="10">
        <v>1</v>
      </c>
      <c r="E1448" s="10">
        <v>118</v>
      </c>
      <c r="F1448" s="10">
        <v>18</v>
      </c>
      <c r="G1448" s="10" t="s">
        <v>109</v>
      </c>
      <c r="H1448" s="250" t="s">
        <v>113</v>
      </c>
      <c r="I1448" s="10" t="s">
        <v>111</v>
      </c>
      <c r="J1448" s="10" t="s">
        <v>112</v>
      </c>
    </row>
    <row r="1449" spans="1:10">
      <c r="A1449" s="247">
        <v>1448</v>
      </c>
      <c r="B1449" s="10" t="s">
        <v>108</v>
      </c>
      <c r="C1449" s="10">
        <v>16</v>
      </c>
      <c r="D1449" s="10">
        <v>1</v>
      </c>
      <c r="E1449" s="10">
        <v>119</v>
      </c>
      <c r="F1449" s="10">
        <v>18</v>
      </c>
      <c r="G1449" s="10" t="s">
        <v>109</v>
      </c>
      <c r="H1449" s="250" t="s">
        <v>114</v>
      </c>
      <c r="I1449" s="10" t="s">
        <v>111</v>
      </c>
      <c r="J1449" s="10" t="s">
        <v>112</v>
      </c>
    </row>
    <row r="1450" spans="1:10">
      <c r="A1450" s="247">
        <v>1449</v>
      </c>
      <c r="B1450" s="10" t="s">
        <v>108</v>
      </c>
      <c r="C1450" s="10">
        <v>16</v>
      </c>
      <c r="D1450" s="10">
        <v>1</v>
      </c>
      <c r="E1450" s="10">
        <v>121</v>
      </c>
      <c r="F1450" s="10">
        <v>18</v>
      </c>
      <c r="G1450" s="10" t="s">
        <v>109</v>
      </c>
      <c r="H1450" s="250" t="s">
        <v>113</v>
      </c>
      <c r="I1450" s="10" t="s">
        <v>111</v>
      </c>
      <c r="J1450" s="10" t="s">
        <v>112</v>
      </c>
    </row>
    <row r="1451" spans="1:10">
      <c r="A1451" s="247">
        <v>1450</v>
      </c>
      <c r="B1451" s="10" t="s">
        <v>108</v>
      </c>
      <c r="C1451" s="10">
        <v>16</v>
      </c>
      <c r="D1451" s="10">
        <v>2</v>
      </c>
      <c r="E1451" s="10">
        <v>201</v>
      </c>
      <c r="F1451" s="10">
        <v>18</v>
      </c>
      <c r="G1451" s="10" t="s">
        <v>109</v>
      </c>
      <c r="H1451" s="10" t="s">
        <v>110</v>
      </c>
      <c r="I1451" s="10" t="s">
        <v>111</v>
      </c>
      <c r="J1451" s="10" t="s">
        <v>112</v>
      </c>
    </row>
    <row r="1452" spans="1:10">
      <c r="A1452" s="247">
        <v>1451</v>
      </c>
      <c r="B1452" s="10" t="s">
        <v>108</v>
      </c>
      <c r="C1452" s="10">
        <v>16</v>
      </c>
      <c r="D1452" s="10">
        <v>2</v>
      </c>
      <c r="E1452" s="10">
        <v>202</v>
      </c>
      <c r="F1452" s="10">
        <v>18</v>
      </c>
      <c r="G1452" s="10" t="s">
        <v>109</v>
      </c>
      <c r="H1452" s="10" t="s">
        <v>110</v>
      </c>
      <c r="I1452" s="10" t="s">
        <v>111</v>
      </c>
      <c r="J1452" s="10" t="s">
        <v>112</v>
      </c>
    </row>
    <row r="1453" spans="1:10">
      <c r="A1453" s="247">
        <v>1452</v>
      </c>
      <c r="B1453" s="10" t="s">
        <v>108</v>
      </c>
      <c r="C1453" s="10">
        <v>16</v>
      </c>
      <c r="D1453" s="10">
        <v>2</v>
      </c>
      <c r="E1453" s="10">
        <v>203</v>
      </c>
      <c r="F1453" s="10">
        <v>18</v>
      </c>
      <c r="G1453" s="10" t="s">
        <v>109</v>
      </c>
      <c r="H1453" s="10" t="s">
        <v>110</v>
      </c>
      <c r="I1453" s="10" t="s">
        <v>111</v>
      </c>
      <c r="J1453" s="10" t="s">
        <v>112</v>
      </c>
    </row>
    <row r="1454" spans="1:10">
      <c r="A1454" s="247">
        <v>1453</v>
      </c>
      <c r="B1454" s="10" t="s">
        <v>108</v>
      </c>
      <c r="C1454" s="10">
        <v>16</v>
      </c>
      <c r="D1454" s="10">
        <v>2</v>
      </c>
      <c r="E1454" s="10">
        <v>204</v>
      </c>
      <c r="F1454" s="10">
        <v>18</v>
      </c>
      <c r="G1454" s="10" t="s">
        <v>109</v>
      </c>
      <c r="H1454" s="10" t="s">
        <v>110</v>
      </c>
      <c r="I1454" s="10" t="s">
        <v>111</v>
      </c>
      <c r="J1454" s="10" t="s">
        <v>112</v>
      </c>
    </row>
    <row r="1455" spans="1:10">
      <c r="A1455" s="247">
        <v>1454</v>
      </c>
      <c r="B1455" s="10" t="s">
        <v>108</v>
      </c>
      <c r="C1455" s="10">
        <v>16</v>
      </c>
      <c r="D1455" s="10">
        <v>2</v>
      </c>
      <c r="E1455" s="10">
        <v>205</v>
      </c>
      <c r="F1455" s="10">
        <v>18</v>
      </c>
      <c r="G1455" s="10" t="s">
        <v>109</v>
      </c>
      <c r="H1455" s="10" t="s">
        <v>110</v>
      </c>
      <c r="I1455" s="10" t="s">
        <v>111</v>
      </c>
      <c r="J1455" s="10" t="s">
        <v>112</v>
      </c>
    </row>
    <row r="1456" spans="1:10">
      <c r="A1456" s="247">
        <v>1455</v>
      </c>
      <c r="B1456" s="10" t="s">
        <v>108</v>
      </c>
      <c r="C1456" s="10">
        <v>16</v>
      </c>
      <c r="D1456" s="10">
        <v>2</v>
      </c>
      <c r="E1456" s="10">
        <v>206</v>
      </c>
      <c r="F1456" s="10">
        <v>18</v>
      </c>
      <c r="G1456" s="10" t="s">
        <v>109</v>
      </c>
      <c r="H1456" s="10" t="s">
        <v>110</v>
      </c>
      <c r="I1456" s="10" t="s">
        <v>111</v>
      </c>
      <c r="J1456" s="10" t="s">
        <v>112</v>
      </c>
    </row>
    <row r="1457" spans="1:10">
      <c r="A1457" s="247">
        <v>1456</v>
      </c>
      <c r="B1457" s="10" t="s">
        <v>108</v>
      </c>
      <c r="C1457" s="10">
        <v>16</v>
      </c>
      <c r="D1457" s="10">
        <v>2</v>
      </c>
      <c r="E1457" s="10">
        <v>207</v>
      </c>
      <c r="F1457" s="10">
        <v>18</v>
      </c>
      <c r="G1457" s="10" t="s">
        <v>109</v>
      </c>
      <c r="H1457" s="10" t="s">
        <v>114</v>
      </c>
      <c r="I1457" s="10" t="s">
        <v>111</v>
      </c>
      <c r="J1457" s="10" t="s">
        <v>112</v>
      </c>
    </row>
    <row r="1458" spans="1:10">
      <c r="A1458" s="247">
        <v>1457</v>
      </c>
      <c r="B1458" s="10" t="s">
        <v>108</v>
      </c>
      <c r="C1458" s="10">
        <v>16</v>
      </c>
      <c r="D1458" s="10">
        <v>2</v>
      </c>
      <c r="E1458" s="10">
        <v>208</v>
      </c>
      <c r="F1458" s="10">
        <v>18</v>
      </c>
      <c r="G1458" s="10" t="s">
        <v>109</v>
      </c>
      <c r="H1458" s="10" t="s">
        <v>113</v>
      </c>
      <c r="I1458" s="10" t="s">
        <v>111</v>
      </c>
      <c r="J1458" s="10" t="s">
        <v>112</v>
      </c>
    </row>
    <row r="1459" spans="1:10">
      <c r="A1459" s="247">
        <v>1458</v>
      </c>
      <c r="B1459" s="10" t="s">
        <v>108</v>
      </c>
      <c r="C1459" s="10">
        <v>16</v>
      </c>
      <c r="D1459" s="10">
        <v>2</v>
      </c>
      <c r="E1459" s="10">
        <v>209</v>
      </c>
      <c r="F1459" s="10">
        <v>18</v>
      </c>
      <c r="G1459" s="10" t="s">
        <v>109</v>
      </c>
      <c r="H1459" s="10" t="s">
        <v>114</v>
      </c>
      <c r="I1459" s="10" t="s">
        <v>111</v>
      </c>
      <c r="J1459" s="10" t="s">
        <v>112</v>
      </c>
    </row>
    <row r="1460" spans="1:10">
      <c r="A1460" s="247">
        <v>1459</v>
      </c>
      <c r="B1460" s="10" t="s">
        <v>108</v>
      </c>
      <c r="C1460" s="10">
        <v>16</v>
      </c>
      <c r="D1460" s="10">
        <v>2</v>
      </c>
      <c r="E1460" s="10">
        <v>210</v>
      </c>
      <c r="F1460" s="10">
        <v>18</v>
      </c>
      <c r="G1460" s="10" t="s">
        <v>109</v>
      </c>
      <c r="H1460" s="10" t="s">
        <v>113</v>
      </c>
      <c r="I1460" s="10" t="s">
        <v>111</v>
      </c>
      <c r="J1460" s="10" t="s">
        <v>112</v>
      </c>
    </row>
    <row r="1461" spans="1:10">
      <c r="A1461" s="247">
        <v>1460</v>
      </c>
      <c r="B1461" s="10" t="s">
        <v>108</v>
      </c>
      <c r="C1461" s="10">
        <v>16</v>
      </c>
      <c r="D1461" s="10">
        <v>2</v>
      </c>
      <c r="E1461" s="10">
        <v>211</v>
      </c>
      <c r="F1461" s="10">
        <v>18</v>
      </c>
      <c r="G1461" s="10" t="s">
        <v>109</v>
      </c>
      <c r="H1461" s="10" t="s">
        <v>114</v>
      </c>
      <c r="I1461" s="10" t="s">
        <v>111</v>
      </c>
      <c r="J1461" s="10" t="s">
        <v>112</v>
      </c>
    </row>
    <row r="1462" spans="1:10">
      <c r="A1462" s="247">
        <v>1461</v>
      </c>
      <c r="B1462" s="10" t="s">
        <v>108</v>
      </c>
      <c r="C1462" s="10">
        <v>16</v>
      </c>
      <c r="D1462" s="10">
        <v>2</v>
      </c>
      <c r="E1462" s="10">
        <v>212</v>
      </c>
      <c r="F1462" s="10">
        <v>18</v>
      </c>
      <c r="G1462" s="10" t="s">
        <v>109</v>
      </c>
      <c r="H1462" s="10" t="s">
        <v>113</v>
      </c>
      <c r="I1462" s="10" t="s">
        <v>111</v>
      </c>
      <c r="J1462" s="10" t="s">
        <v>112</v>
      </c>
    </row>
    <row r="1463" spans="1:10">
      <c r="A1463" s="247">
        <v>1462</v>
      </c>
      <c r="B1463" s="10" t="s">
        <v>108</v>
      </c>
      <c r="C1463" s="10">
        <v>16</v>
      </c>
      <c r="D1463" s="10">
        <v>2</v>
      </c>
      <c r="E1463" s="10">
        <v>213</v>
      </c>
      <c r="F1463" s="10">
        <v>18</v>
      </c>
      <c r="G1463" s="10" t="s">
        <v>109</v>
      </c>
      <c r="H1463" s="10" t="s">
        <v>114</v>
      </c>
      <c r="I1463" s="10" t="s">
        <v>111</v>
      </c>
      <c r="J1463" s="10" t="s">
        <v>112</v>
      </c>
    </row>
    <row r="1464" spans="1:10">
      <c r="A1464" s="247">
        <v>1463</v>
      </c>
      <c r="B1464" s="10" t="s">
        <v>108</v>
      </c>
      <c r="C1464" s="10">
        <v>16</v>
      </c>
      <c r="D1464" s="10">
        <v>2</v>
      </c>
      <c r="E1464" s="10">
        <v>214</v>
      </c>
      <c r="F1464" s="10">
        <v>18</v>
      </c>
      <c r="G1464" s="10" t="s">
        <v>109</v>
      </c>
      <c r="H1464" s="10" t="s">
        <v>113</v>
      </c>
      <c r="I1464" s="10" t="s">
        <v>111</v>
      </c>
      <c r="J1464" s="10" t="s">
        <v>112</v>
      </c>
    </row>
    <row r="1465" spans="1:10">
      <c r="A1465" s="247">
        <v>1464</v>
      </c>
      <c r="B1465" s="10" t="s">
        <v>108</v>
      </c>
      <c r="C1465" s="10">
        <v>16</v>
      </c>
      <c r="D1465" s="10">
        <v>2</v>
      </c>
      <c r="E1465" s="10">
        <v>215</v>
      </c>
      <c r="F1465" s="10">
        <v>18</v>
      </c>
      <c r="G1465" s="10" t="s">
        <v>109</v>
      </c>
      <c r="H1465" s="10" t="s">
        <v>114</v>
      </c>
      <c r="I1465" s="10" t="s">
        <v>111</v>
      </c>
      <c r="J1465" s="10" t="s">
        <v>112</v>
      </c>
    </row>
    <row r="1466" spans="1:10">
      <c r="A1466" s="247">
        <v>1465</v>
      </c>
      <c r="B1466" s="10" t="s">
        <v>108</v>
      </c>
      <c r="C1466" s="10">
        <v>16</v>
      </c>
      <c r="D1466" s="10">
        <v>2</v>
      </c>
      <c r="E1466" s="10">
        <v>216</v>
      </c>
      <c r="F1466" s="10">
        <v>18</v>
      </c>
      <c r="G1466" s="10" t="s">
        <v>109</v>
      </c>
      <c r="H1466" s="10" t="s">
        <v>113</v>
      </c>
      <c r="I1466" s="10" t="s">
        <v>111</v>
      </c>
      <c r="J1466" s="10" t="s">
        <v>112</v>
      </c>
    </row>
    <row r="1467" spans="1:10">
      <c r="A1467" s="247">
        <v>1466</v>
      </c>
      <c r="B1467" s="10" t="s">
        <v>108</v>
      </c>
      <c r="C1467" s="10">
        <v>16</v>
      </c>
      <c r="D1467" s="10">
        <v>2</v>
      </c>
      <c r="E1467" s="10">
        <v>217</v>
      </c>
      <c r="F1467" s="10">
        <v>18</v>
      </c>
      <c r="G1467" s="10" t="s">
        <v>109</v>
      </c>
      <c r="H1467" s="10" t="s">
        <v>114</v>
      </c>
      <c r="I1467" s="10" t="s">
        <v>111</v>
      </c>
      <c r="J1467" s="10" t="s">
        <v>112</v>
      </c>
    </row>
    <row r="1468" spans="1:10">
      <c r="A1468" s="247">
        <v>1467</v>
      </c>
      <c r="B1468" s="10" t="s">
        <v>108</v>
      </c>
      <c r="C1468" s="10">
        <v>16</v>
      </c>
      <c r="D1468" s="10">
        <v>2</v>
      </c>
      <c r="E1468" s="10">
        <v>218</v>
      </c>
      <c r="F1468" s="10">
        <v>18</v>
      </c>
      <c r="G1468" s="10" t="s">
        <v>109</v>
      </c>
      <c r="H1468" s="10" t="s">
        <v>113</v>
      </c>
      <c r="I1468" s="10" t="s">
        <v>111</v>
      </c>
      <c r="J1468" s="10" t="s">
        <v>112</v>
      </c>
    </row>
    <row r="1469" spans="1:10">
      <c r="A1469" s="247">
        <v>1468</v>
      </c>
      <c r="B1469" s="10" t="s">
        <v>108</v>
      </c>
      <c r="C1469" s="10">
        <v>16</v>
      </c>
      <c r="D1469" s="10">
        <v>2</v>
      </c>
      <c r="E1469" s="10">
        <v>219</v>
      </c>
      <c r="F1469" s="10">
        <v>18</v>
      </c>
      <c r="G1469" s="10" t="s">
        <v>109</v>
      </c>
      <c r="H1469" s="10" t="s">
        <v>114</v>
      </c>
      <c r="I1469" s="10" t="s">
        <v>111</v>
      </c>
      <c r="J1469" s="10" t="s">
        <v>112</v>
      </c>
    </row>
    <row r="1470" spans="1:10">
      <c r="A1470" s="247">
        <v>1469</v>
      </c>
      <c r="B1470" s="10" t="s">
        <v>108</v>
      </c>
      <c r="C1470" s="10">
        <v>16</v>
      </c>
      <c r="D1470" s="10">
        <v>2</v>
      </c>
      <c r="E1470" s="10">
        <v>220</v>
      </c>
      <c r="F1470" s="10">
        <v>18</v>
      </c>
      <c r="G1470" s="10" t="s">
        <v>109</v>
      </c>
      <c r="H1470" s="10" t="s">
        <v>113</v>
      </c>
      <c r="I1470" s="10" t="s">
        <v>111</v>
      </c>
      <c r="J1470" s="10" t="s">
        <v>112</v>
      </c>
    </row>
    <row r="1471" spans="1:10">
      <c r="A1471" s="247">
        <v>1470</v>
      </c>
      <c r="B1471" s="10" t="s">
        <v>108</v>
      </c>
      <c r="C1471" s="10">
        <v>16</v>
      </c>
      <c r="D1471" s="10">
        <v>2</v>
      </c>
      <c r="E1471" s="10">
        <v>221</v>
      </c>
      <c r="F1471" s="10">
        <v>18</v>
      </c>
      <c r="G1471" s="10" t="s">
        <v>109</v>
      </c>
      <c r="H1471" s="10" t="s">
        <v>114</v>
      </c>
      <c r="I1471" s="10" t="s">
        <v>111</v>
      </c>
      <c r="J1471" s="10" t="s">
        <v>112</v>
      </c>
    </row>
    <row r="1472" spans="1:10">
      <c r="A1472" s="247">
        <v>1471</v>
      </c>
      <c r="B1472" s="10" t="s">
        <v>108</v>
      </c>
      <c r="C1472" s="10">
        <v>16</v>
      </c>
      <c r="D1472" s="10">
        <v>2</v>
      </c>
      <c r="E1472" s="10">
        <v>222</v>
      </c>
      <c r="F1472" s="10">
        <v>18</v>
      </c>
      <c r="G1472" s="10" t="s">
        <v>109</v>
      </c>
      <c r="H1472" s="10" t="s">
        <v>113</v>
      </c>
      <c r="I1472" s="10" t="s">
        <v>111</v>
      </c>
      <c r="J1472" s="10" t="s">
        <v>112</v>
      </c>
    </row>
    <row r="1473" spans="1:10">
      <c r="A1473" s="247">
        <v>1472</v>
      </c>
      <c r="B1473" s="10" t="s">
        <v>108</v>
      </c>
      <c r="C1473" s="10">
        <v>16</v>
      </c>
      <c r="D1473" s="10">
        <v>2</v>
      </c>
      <c r="E1473" s="10">
        <v>223</v>
      </c>
      <c r="F1473" s="10">
        <v>18</v>
      </c>
      <c r="G1473" s="10" t="s">
        <v>109</v>
      </c>
      <c r="H1473" s="10" t="s">
        <v>114</v>
      </c>
      <c r="I1473" s="10" t="s">
        <v>111</v>
      </c>
      <c r="J1473" s="10" t="s">
        <v>112</v>
      </c>
    </row>
    <row r="1474" spans="1:10">
      <c r="A1474" s="247">
        <v>1473</v>
      </c>
      <c r="B1474" s="10" t="s">
        <v>108</v>
      </c>
      <c r="C1474" s="10">
        <v>16</v>
      </c>
      <c r="D1474" s="10">
        <v>2</v>
      </c>
      <c r="E1474" s="10">
        <v>224</v>
      </c>
      <c r="F1474" s="10">
        <v>18</v>
      </c>
      <c r="G1474" s="10" t="s">
        <v>109</v>
      </c>
      <c r="H1474" s="10" t="s">
        <v>113</v>
      </c>
      <c r="I1474" s="10" t="s">
        <v>111</v>
      </c>
      <c r="J1474" s="10" t="s">
        <v>112</v>
      </c>
    </row>
    <row r="1475" spans="1:10">
      <c r="A1475" s="247">
        <v>1474</v>
      </c>
      <c r="B1475" s="10" t="s">
        <v>108</v>
      </c>
      <c r="C1475" s="10">
        <v>16</v>
      </c>
      <c r="D1475" s="10">
        <v>2</v>
      </c>
      <c r="E1475" s="10">
        <v>225</v>
      </c>
      <c r="F1475" s="10">
        <v>18</v>
      </c>
      <c r="G1475" s="10" t="s">
        <v>109</v>
      </c>
      <c r="H1475" s="10" t="s">
        <v>114</v>
      </c>
      <c r="I1475" s="10" t="s">
        <v>111</v>
      </c>
      <c r="J1475" s="10" t="s">
        <v>112</v>
      </c>
    </row>
    <row r="1476" spans="1:10">
      <c r="A1476" s="247">
        <v>1475</v>
      </c>
      <c r="B1476" s="10" t="s">
        <v>108</v>
      </c>
      <c r="C1476" s="10">
        <v>16</v>
      </c>
      <c r="D1476" s="10">
        <v>2</v>
      </c>
      <c r="E1476" s="10">
        <v>226</v>
      </c>
      <c r="F1476" s="10">
        <v>18</v>
      </c>
      <c r="G1476" s="10" t="s">
        <v>109</v>
      </c>
      <c r="H1476" s="10" t="s">
        <v>113</v>
      </c>
      <c r="I1476" s="10" t="s">
        <v>111</v>
      </c>
      <c r="J1476" s="10" t="s">
        <v>112</v>
      </c>
    </row>
    <row r="1477" spans="1:10">
      <c r="A1477" s="247">
        <v>1476</v>
      </c>
      <c r="B1477" s="10" t="s">
        <v>108</v>
      </c>
      <c r="C1477" s="10">
        <v>16</v>
      </c>
      <c r="D1477" s="10">
        <v>2</v>
      </c>
      <c r="E1477" s="10">
        <v>227</v>
      </c>
      <c r="F1477" s="10">
        <v>18</v>
      </c>
      <c r="G1477" s="10" t="s">
        <v>109</v>
      </c>
      <c r="H1477" s="10" t="s">
        <v>114</v>
      </c>
      <c r="I1477" s="10" t="s">
        <v>111</v>
      </c>
      <c r="J1477" s="10" t="s">
        <v>112</v>
      </c>
    </row>
    <row r="1478" spans="1:10">
      <c r="A1478" s="247">
        <v>1477</v>
      </c>
      <c r="B1478" s="10" t="s">
        <v>108</v>
      </c>
      <c r="C1478" s="10">
        <v>16</v>
      </c>
      <c r="D1478" s="10">
        <v>2</v>
      </c>
      <c r="E1478" s="10">
        <v>228</v>
      </c>
      <c r="F1478" s="10">
        <v>18</v>
      </c>
      <c r="G1478" s="10" t="s">
        <v>109</v>
      </c>
      <c r="H1478" s="10" t="s">
        <v>113</v>
      </c>
      <c r="I1478" s="10" t="s">
        <v>111</v>
      </c>
      <c r="J1478" s="10" t="s">
        <v>112</v>
      </c>
    </row>
    <row r="1479" spans="1:10">
      <c r="A1479" s="247">
        <v>1478</v>
      </c>
      <c r="B1479" s="10" t="s">
        <v>108</v>
      </c>
      <c r="C1479" s="10">
        <v>16</v>
      </c>
      <c r="D1479" s="10">
        <v>2</v>
      </c>
      <c r="E1479" s="10">
        <v>229</v>
      </c>
      <c r="F1479" s="10">
        <v>18</v>
      </c>
      <c r="G1479" s="10" t="s">
        <v>109</v>
      </c>
      <c r="H1479" s="10" t="s">
        <v>114</v>
      </c>
      <c r="I1479" s="10" t="s">
        <v>111</v>
      </c>
      <c r="J1479" s="10" t="s">
        <v>112</v>
      </c>
    </row>
    <row r="1480" spans="1:10">
      <c r="A1480" s="247">
        <v>1479</v>
      </c>
      <c r="B1480" s="10" t="s">
        <v>108</v>
      </c>
      <c r="C1480" s="10">
        <v>16</v>
      </c>
      <c r="D1480" s="10">
        <v>2</v>
      </c>
      <c r="E1480" s="10">
        <v>230</v>
      </c>
      <c r="F1480" s="10">
        <v>18</v>
      </c>
      <c r="G1480" s="10" t="s">
        <v>109</v>
      </c>
      <c r="H1480" s="10" t="s">
        <v>113</v>
      </c>
      <c r="I1480" s="10" t="s">
        <v>111</v>
      </c>
      <c r="J1480" s="10" t="s">
        <v>112</v>
      </c>
    </row>
    <row r="1481" spans="1:10">
      <c r="A1481" s="247">
        <v>1480</v>
      </c>
      <c r="B1481" s="10" t="s">
        <v>108</v>
      </c>
      <c r="C1481" s="10">
        <v>16</v>
      </c>
      <c r="D1481" s="10">
        <v>2</v>
      </c>
      <c r="E1481" s="10">
        <v>231</v>
      </c>
      <c r="F1481" s="10">
        <v>18</v>
      </c>
      <c r="G1481" s="10" t="s">
        <v>109</v>
      </c>
      <c r="H1481" s="10" t="s">
        <v>114</v>
      </c>
      <c r="I1481" s="10" t="s">
        <v>111</v>
      </c>
      <c r="J1481" s="10" t="s">
        <v>112</v>
      </c>
    </row>
    <row r="1482" spans="1:10">
      <c r="A1482" s="247">
        <v>1481</v>
      </c>
      <c r="B1482" s="10" t="s">
        <v>108</v>
      </c>
      <c r="C1482" s="10">
        <v>16</v>
      </c>
      <c r="D1482" s="10">
        <v>2</v>
      </c>
      <c r="E1482" s="10">
        <v>232</v>
      </c>
      <c r="F1482" s="10">
        <v>18</v>
      </c>
      <c r="G1482" s="10" t="s">
        <v>109</v>
      </c>
      <c r="H1482" s="10" t="s">
        <v>113</v>
      </c>
      <c r="I1482" s="10" t="s">
        <v>111</v>
      </c>
      <c r="J1482" s="10" t="s">
        <v>112</v>
      </c>
    </row>
    <row r="1483" spans="1:10">
      <c r="A1483" s="247">
        <v>1482</v>
      </c>
      <c r="B1483" s="10" t="s">
        <v>108</v>
      </c>
      <c r="C1483" s="10">
        <v>16</v>
      </c>
      <c r="D1483" s="10">
        <v>2</v>
      </c>
      <c r="E1483" s="10">
        <v>233</v>
      </c>
      <c r="F1483" s="10">
        <v>18</v>
      </c>
      <c r="G1483" s="10" t="s">
        <v>109</v>
      </c>
      <c r="H1483" s="10" t="s">
        <v>114</v>
      </c>
      <c r="I1483" s="10" t="s">
        <v>111</v>
      </c>
      <c r="J1483" s="10" t="s">
        <v>112</v>
      </c>
    </row>
    <row r="1484" spans="1:10">
      <c r="A1484" s="247">
        <v>1483</v>
      </c>
      <c r="B1484" s="10" t="s">
        <v>108</v>
      </c>
      <c r="C1484" s="10">
        <v>16</v>
      </c>
      <c r="D1484" s="10">
        <v>2</v>
      </c>
      <c r="E1484" s="10">
        <v>234</v>
      </c>
      <c r="F1484" s="10">
        <v>18</v>
      </c>
      <c r="G1484" s="10" t="s">
        <v>109</v>
      </c>
      <c r="H1484" s="10" t="s">
        <v>113</v>
      </c>
      <c r="I1484" s="10" t="s">
        <v>111</v>
      </c>
      <c r="J1484" s="10" t="s">
        <v>112</v>
      </c>
    </row>
    <row r="1485" spans="1:10">
      <c r="A1485" s="247">
        <v>1484</v>
      </c>
      <c r="B1485" s="10" t="s">
        <v>108</v>
      </c>
      <c r="C1485" s="10">
        <v>16</v>
      </c>
      <c r="D1485" s="10">
        <v>2</v>
      </c>
      <c r="E1485" s="10">
        <v>235</v>
      </c>
      <c r="F1485" s="10">
        <v>18</v>
      </c>
      <c r="G1485" s="10" t="s">
        <v>109</v>
      </c>
      <c r="H1485" s="10" t="s">
        <v>114</v>
      </c>
      <c r="I1485" s="10" t="s">
        <v>111</v>
      </c>
      <c r="J1485" s="10" t="s">
        <v>112</v>
      </c>
    </row>
    <row r="1486" spans="1:10">
      <c r="A1486" s="247">
        <v>1485</v>
      </c>
      <c r="B1486" s="10" t="s">
        <v>108</v>
      </c>
      <c r="C1486" s="10">
        <v>16</v>
      </c>
      <c r="D1486" s="10">
        <v>2</v>
      </c>
      <c r="E1486" s="10">
        <v>236</v>
      </c>
      <c r="F1486" s="10">
        <v>18</v>
      </c>
      <c r="G1486" s="10" t="s">
        <v>109</v>
      </c>
      <c r="H1486" s="10" t="s">
        <v>113</v>
      </c>
      <c r="I1486" s="10" t="s">
        <v>111</v>
      </c>
      <c r="J1486" s="10" t="s">
        <v>112</v>
      </c>
    </row>
    <row r="1487" spans="1:10">
      <c r="A1487" s="247">
        <v>1486</v>
      </c>
      <c r="B1487" s="10" t="s">
        <v>108</v>
      </c>
      <c r="C1487" s="10">
        <v>16</v>
      </c>
      <c r="D1487" s="10">
        <v>2</v>
      </c>
      <c r="E1487" s="10">
        <v>237</v>
      </c>
      <c r="F1487" s="10">
        <v>18</v>
      </c>
      <c r="G1487" s="10" t="s">
        <v>109</v>
      </c>
      <c r="H1487" s="10" t="s">
        <v>114</v>
      </c>
      <c r="I1487" s="10" t="s">
        <v>111</v>
      </c>
      <c r="J1487" s="10" t="s">
        <v>112</v>
      </c>
    </row>
    <row r="1488" spans="1:10">
      <c r="A1488" s="247">
        <v>1487</v>
      </c>
      <c r="B1488" s="10" t="s">
        <v>108</v>
      </c>
      <c r="C1488" s="10">
        <v>16</v>
      </c>
      <c r="D1488" s="10">
        <v>2</v>
      </c>
      <c r="E1488" s="10">
        <v>238</v>
      </c>
      <c r="F1488" s="10">
        <v>18</v>
      </c>
      <c r="G1488" s="10" t="s">
        <v>109</v>
      </c>
      <c r="H1488" s="10" t="s">
        <v>113</v>
      </c>
      <c r="I1488" s="10" t="s">
        <v>111</v>
      </c>
      <c r="J1488" s="10" t="s">
        <v>112</v>
      </c>
    </row>
    <row r="1489" spans="1:10">
      <c r="A1489" s="247">
        <v>1488</v>
      </c>
      <c r="B1489" s="10" t="s">
        <v>108</v>
      </c>
      <c r="C1489" s="10">
        <v>16</v>
      </c>
      <c r="D1489" s="10">
        <v>2</v>
      </c>
      <c r="E1489" s="10">
        <v>239</v>
      </c>
      <c r="F1489" s="10">
        <v>18</v>
      </c>
      <c r="G1489" s="10" t="s">
        <v>109</v>
      </c>
      <c r="H1489" s="10" t="s">
        <v>114</v>
      </c>
      <c r="I1489" s="10" t="s">
        <v>111</v>
      </c>
      <c r="J1489" s="10" t="s">
        <v>112</v>
      </c>
    </row>
    <row r="1490" spans="1:10">
      <c r="A1490" s="247">
        <v>1489</v>
      </c>
      <c r="B1490" s="10" t="s">
        <v>108</v>
      </c>
      <c r="C1490" s="10">
        <v>16</v>
      </c>
      <c r="D1490" s="10">
        <v>2</v>
      </c>
      <c r="E1490" s="10">
        <v>241</v>
      </c>
      <c r="F1490" s="10">
        <v>18</v>
      </c>
      <c r="G1490" s="10" t="s">
        <v>109</v>
      </c>
      <c r="H1490" s="10" t="s">
        <v>113</v>
      </c>
      <c r="I1490" s="10" t="s">
        <v>111</v>
      </c>
      <c r="J1490" s="10" t="s">
        <v>112</v>
      </c>
    </row>
    <row r="1491" spans="1:10">
      <c r="A1491" s="247">
        <v>1490</v>
      </c>
      <c r="B1491" s="10" t="s">
        <v>108</v>
      </c>
      <c r="C1491" s="10">
        <v>16</v>
      </c>
      <c r="D1491" s="10">
        <v>3</v>
      </c>
      <c r="E1491" s="10">
        <v>301</v>
      </c>
      <c r="F1491" s="10">
        <v>18</v>
      </c>
      <c r="G1491" s="10" t="s">
        <v>109</v>
      </c>
      <c r="H1491" s="10" t="s">
        <v>110</v>
      </c>
      <c r="I1491" s="10" t="s">
        <v>111</v>
      </c>
      <c r="J1491" s="10" t="s">
        <v>112</v>
      </c>
    </row>
    <row r="1492" spans="1:10">
      <c r="A1492" s="247">
        <v>1491</v>
      </c>
      <c r="B1492" s="10" t="s">
        <v>108</v>
      </c>
      <c r="C1492" s="10">
        <v>16</v>
      </c>
      <c r="D1492" s="10">
        <v>3</v>
      </c>
      <c r="E1492" s="10">
        <v>302</v>
      </c>
      <c r="F1492" s="10">
        <v>18</v>
      </c>
      <c r="G1492" s="10" t="s">
        <v>109</v>
      </c>
      <c r="H1492" s="10" t="s">
        <v>110</v>
      </c>
      <c r="I1492" s="10" t="s">
        <v>111</v>
      </c>
      <c r="J1492" s="10" t="s">
        <v>112</v>
      </c>
    </row>
    <row r="1493" spans="1:10">
      <c r="A1493" s="247">
        <v>1492</v>
      </c>
      <c r="B1493" s="10" t="s">
        <v>108</v>
      </c>
      <c r="C1493" s="10">
        <v>16</v>
      </c>
      <c r="D1493" s="10">
        <v>3</v>
      </c>
      <c r="E1493" s="10">
        <v>303</v>
      </c>
      <c r="F1493" s="10">
        <v>18</v>
      </c>
      <c r="G1493" s="10" t="s">
        <v>109</v>
      </c>
      <c r="H1493" s="10" t="s">
        <v>110</v>
      </c>
      <c r="I1493" s="10" t="s">
        <v>111</v>
      </c>
      <c r="J1493" s="10" t="s">
        <v>112</v>
      </c>
    </row>
    <row r="1494" spans="1:10">
      <c r="A1494" s="247">
        <v>1493</v>
      </c>
      <c r="B1494" s="10" t="s">
        <v>108</v>
      </c>
      <c r="C1494" s="10">
        <v>16</v>
      </c>
      <c r="D1494" s="10">
        <v>3</v>
      </c>
      <c r="E1494" s="10">
        <v>304</v>
      </c>
      <c r="F1494" s="10">
        <v>18</v>
      </c>
      <c r="G1494" s="10" t="s">
        <v>109</v>
      </c>
      <c r="H1494" s="10" t="s">
        <v>110</v>
      </c>
      <c r="I1494" s="10" t="s">
        <v>111</v>
      </c>
      <c r="J1494" s="10" t="s">
        <v>112</v>
      </c>
    </row>
    <row r="1495" spans="1:10">
      <c r="A1495" s="247">
        <v>1494</v>
      </c>
      <c r="B1495" s="10" t="s">
        <v>108</v>
      </c>
      <c r="C1495" s="10">
        <v>16</v>
      </c>
      <c r="D1495" s="10">
        <v>3</v>
      </c>
      <c r="E1495" s="10">
        <v>305</v>
      </c>
      <c r="F1495" s="10">
        <v>18</v>
      </c>
      <c r="G1495" s="10" t="s">
        <v>109</v>
      </c>
      <c r="H1495" s="10" t="s">
        <v>110</v>
      </c>
      <c r="I1495" s="10" t="s">
        <v>111</v>
      </c>
      <c r="J1495" s="10" t="s">
        <v>112</v>
      </c>
    </row>
    <row r="1496" spans="1:10">
      <c r="A1496" s="247">
        <v>1495</v>
      </c>
      <c r="B1496" s="10" t="s">
        <v>108</v>
      </c>
      <c r="C1496" s="10">
        <v>16</v>
      </c>
      <c r="D1496" s="10">
        <v>3</v>
      </c>
      <c r="E1496" s="10">
        <v>306</v>
      </c>
      <c r="F1496" s="10">
        <v>18</v>
      </c>
      <c r="G1496" s="10" t="s">
        <v>109</v>
      </c>
      <c r="H1496" s="10" t="s">
        <v>110</v>
      </c>
      <c r="I1496" s="10" t="s">
        <v>111</v>
      </c>
      <c r="J1496" s="10" t="s">
        <v>112</v>
      </c>
    </row>
    <row r="1497" spans="1:10">
      <c r="A1497" s="247">
        <v>1496</v>
      </c>
      <c r="B1497" s="10" t="s">
        <v>108</v>
      </c>
      <c r="C1497" s="10">
        <v>16</v>
      </c>
      <c r="D1497" s="10">
        <v>3</v>
      </c>
      <c r="E1497" s="10">
        <v>307</v>
      </c>
      <c r="F1497" s="10">
        <v>18</v>
      </c>
      <c r="G1497" s="10" t="s">
        <v>109</v>
      </c>
      <c r="H1497" s="10" t="s">
        <v>114</v>
      </c>
      <c r="I1497" s="10" t="s">
        <v>111</v>
      </c>
      <c r="J1497" s="10" t="s">
        <v>112</v>
      </c>
    </row>
    <row r="1498" spans="1:10">
      <c r="A1498" s="247">
        <v>1497</v>
      </c>
      <c r="B1498" s="10" t="s">
        <v>108</v>
      </c>
      <c r="C1498" s="10">
        <v>16</v>
      </c>
      <c r="D1498" s="10">
        <v>3</v>
      </c>
      <c r="E1498" s="10">
        <v>308</v>
      </c>
      <c r="F1498" s="10">
        <v>18</v>
      </c>
      <c r="G1498" s="10" t="s">
        <v>109</v>
      </c>
      <c r="H1498" s="10" t="s">
        <v>113</v>
      </c>
      <c r="I1498" s="10" t="s">
        <v>111</v>
      </c>
      <c r="J1498" s="10" t="s">
        <v>112</v>
      </c>
    </row>
    <row r="1499" spans="1:10">
      <c r="A1499" s="247">
        <v>1498</v>
      </c>
      <c r="B1499" s="10" t="s">
        <v>108</v>
      </c>
      <c r="C1499" s="10">
        <v>16</v>
      </c>
      <c r="D1499" s="10">
        <v>3</v>
      </c>
      <c r="E1499" s="10">
        <v>309</v>
      </c>
      <c r="F1499" s="10">
        <v>18</v>
      </c>
      <c r="G1499" s="10" t="s">
        <v>109</v>
      </c>
      <c r="H1499" s="10" t="s">
        <v>114</v>
      </c>
      <c r="I1499" s="10" t="s">
        <v>111</v>
      </c>
      <c r="J1499" s="10" t="s">
        <v>112</v>
      </c>
    </row>
    <row r="1500" spans="1:10">
      <c r="A1500" s="247">
        <v>1499</v>
      </c>
      <c r="B1500" s="10" t="s">
        <v>108</v>
      </c>
      <c r="C1500" s="10">
        <v>16</v>
      </c>
      <c r="D1500" s="10">
        <v>3</v>
      </c>
      <c r="E1500" s="10">
        <v>310</v>
      </c>
      <c r="F1500" s="10">
        <v>18</v>
      </c>
      <c r="G1500" s="10" t="s">
        <v>109</v>
      </c>
      <c r="H1500" s="10" t="s">
        <v>113</v>
      </c>
      <c r="I1500" s="10" t="s">
        <v>111</v>
      </c>
      <c r="J1500" s="10" t="s">
        <v>112</v>
      </c>
    </row>
    <row r="1501" spans="1:10">
      <c r="A1501" s="247">
        <v>1500</v>
      </c>
      <c r="B1501" s="10" t="s">
        <v>108</v>
      </c>
      <c r="C1501" s="10">
        <v>16</v>
      </c>
      <c r="D1501" s="10">
        <v>3</v>
      </c>
      <c r="E1501" s="10">
        <v>311</v>
      </c>
      <c r="F1501" s="10">
        <v>18</v>
      </c>
      <c r="G1501" s="10" t="s">
        <v>109</v>
      </c>
      <c r="H1501" s="10" t="s">
        <v>114</v>
      </c>
      <c r="I1501" s="10" t="s">
        <v>111</v>
      </c>
      <c r="J1501" s="10" t="s">
        <v>112</v>
      </c>
    </row>
    <row r="1502" spans="1:10">
      <c r="A1502" s="247">
        <v>1501</v>
      </c>
      <c r="B1502" s="10" t="s">
        <v>108</v>
      </c>
      <c r="C1502" s="10">
        <v>16</v>
      </c>
      <c r="D1502" s="10">
        <v>3</v>
      </c>
      <c r="E1502" s="10">
        <v>312</v>
      </c>
      <c r="F1502" s="10">
        <v>18</v>
      </c>
      <c r="G1502" s="10" t="s">
        <v>109</v>
      </c>
      <c r="H1502" s="10" t="s">
        <v>113</v>
      </c>
      <c r="I1502" s="10" t="s">
        <v>111</v>
      </c>
      <c r="J1502" s="10" t="s">
        <v>112</v>
      </c>
    </row>
    <row r="1503" spans="1:10">
      <c r="A1503" s="247">
        <v>1502</v>
      </c>
      <c r="B1503" s="10" t="s">
        <v>108</v>
      </c>
      <c r="C1503" s="10">
        <v>16</v>
      </c>
      <c r="D1503" s="10">
        <v>3</v>
      </c>
      <c r="E1503" s="10">
        <v>313</v>
      </c>
      <c r="F1503" s="10">
        <v>18</v>
      </c>
      <c r="G1503" s="10" t="s">
        <v>109</v>
      </c>
      <c r="H1503" s="10" t="s">
        <v>114</v>
      </c>
      <c r="I1503" s="10" t="s">
        <v>111</v>
      </c>
      <c r="J1503" s="10" t="s">
        <v>112</v>
      </c>
    </row>
    <row r="1504" spans="1:10">
      <c r="A1504" s="247">
        <v>1503</v>
      </c>
      <c r="B1504" s="10" t="s">
        <v>108</v>
      </c>
      <c r="C1504" s="10">
        <v>16</v>
      </c>
      <c r="D1504" s="10">
        <v>3</v>
      </c>
      <c r="E1504" s="10">
        <v>314</v>
      </c>
      <c r="F1504" s="10">
        <v>18</v>
      </c>
      <c r="G1504" s="10" t="s">
        <v>109</v>
      </c>
      <c r="H1504" s="10" t="s">
        <v>113</v>
      </c>
      <c r="I1504" s="10" t="s">
        <v>111</v>
      </c>
      <c r="J1504" s="10" t="s">
        <v>112</v>
      </c>
    </row>
    <row r="1505" spans="1:10">
      <c r="A1505" s="247">
        <v>1504</v>
      </c>
      <c r="B1505" s="10" t="s">
        <v>108</v>
      </c>
      <c r="C1505" s="10">
        <v>16</v>
      </c>
      <c r="D1505" s="10">
        <v>3</v>
      </c>
      <c r="E1505" s="10">
        <v>315</v>
      </c>
      <c r="F1505" s="10">
        <v>18</v>
      </c>
      <c r="G1505" s="10" t="s">
        <v>109</v>
      </c>
      <c r="H1505" s="10" t="s">
        <v>114</v>
      </c>
      <c r="I1505" s="10" t="s">
        <v>111</v>
      </c>
      <c r="J1505" s="10" t="s">
        <v>112</v>
      </c>
    </row>
    <row r="1506" spans="1:10">
      <c r="A1506" s="247">
        <v>1505</v>
      </c>
      <c r="B1506" s="10" t="s">
        <v>108</v>
      </c>
      <c r="C1506" s="10">
        <v>16</v>
      </c>
      <c r="D1506" s="10">
        <v>3</v>
      </c>
      <c r="E1506" s="10">
        <v>316</v>
      </c>
      <c r="F1506" s="10">
        <v>18</v>
      </c>
      <c r="G1506" s="10" t="s">
        <v>109</v>
      </c>
      <c r="H1506" s="10" t="s">
        <v>113</v>
      </c>
      <c r="I1506" s="10" t="s">
        <v>111</v>
      </c>
      <c r="J1506" s="10" t="s">
        <v>112</v>
      </c>
    </row>
    <row r="1507" spans="1:10">
      <c r="A1507" s="247">
        <v>1506</v>
      </c>
      <c r="B1507" s="10" t="s">
        <v>108</v>
      </c>
      <c r="C1507" s="10">
        <v>16</v>
      </c>
      <c r="D1507" s="10">
        <v>3</v>
      </c>
      <c r="E1507" s="10">
        <v>317</v>
      </c>
      <c r="F1507" s="10">
        <v>18</v>
      </c>
      <c r="G1507" s="10" t="s">
        <v>109</v>
      </c>
      <c r="H1507" s="10" t="s">
        <v>114</v>
      </c>
      <c r="I1507" s="10" t="s">
        <v>111</v>
      </c>
      <c r="J1507" s="10" t="s">
        <v>112</v>
      </c>
    </row>
    <row r="1508" spans="1:10">
      <c r="A1508" s="247">
        <v>1507</v>
      </c>
      <c r="B1508" s="10" t="s">
        <v>108</v>
      </c>
      <c r="C1508" s="10">
        <v>16</v>
      </c>
      <c r="D1508" s="10">
        <v>3</v>
      </c>
      <c r="E1508" s="10">
        <v>318</v>
      </c>
      <c r="F1508" s="10">
        <v>18</v>
      </c>
      <c r="G1508" s="10" t="s">
        <v>109</v>
      </c>
      <c r="H1508" s="10" t="s">
        <v>113</v>
      </c>
      <c r="I1508" s="10" t="s">
        <v>111</v>
      </c>
      <c r="J1508" s="10" t="s">
        <v>112</v>
      </c>
    </row>
    <row r="1509" spans="1:10">
      <c r="A1509" s="247">
        <v>1508</v>
      </c>
      <c r="B1509" s="10" t="s">
        <v>108</v>
      </c>
      <c r="C1509" s="10">
        <v>16</v>
      </c>
      <c r="D1509" s="10">
        <v>3</v>
      </c>
      <c r="E1509" s="10">
        <v>319</v>
      </c>
      <c r="F1509" s="10">
        <v>18</v>
      </c>
      <c r="G1509" s="10" t="s">
        <v>109</v>
      </c>
      <c r="H1509" s="10" t="s">
        <v>114</v>
      </c>
      <c r="I1509" s="10" t="s">
        <v>111</v>
      </c>
      <c r="J1509" s="10" t="s">
        <v>112</v>
      </c>
    </row>
    <row r="1510" spans="1:10">
      <c r="A1510" s="247">
        <v>1509</v>
      </c>
      <c r="B1510" s="10" t="s">
        <v>108</v>
      </c>
      <c r="C1510" s="10">
        <v>16</v>
      </c>
      <c r="D1510" s="10">
        <v>3</v>
      </c>
      <c r="E1510" s="10">
        <v>320</v>
      </c>
      <c r="F1510" s="10">
        <v>18</v>
      </c>
      <c r="G1510" s="10" t="s">
        <v>109</v>
      </c>
      <c r="H1510" s="10" t="s">
        <v>113</v>
      </c>
      <c r="I1510" s="10" t="s">
        <v>111</v>
      </c>
      <c r="J1510" s="10" t="s">
        <v>112</v>
      </c>
    </row>
    <row r="1511" spans="1:10">
      <c r="A1511" s="247">
        <v>1510</v>
      </c>
      <c r="B1511" s="10" t="s">
        <v>108</v>
      </c>
      <c r="C1511" s="10">
        <v>16</v>
      </c>
      <c r="D1511" s="10">
        <v>3</v>
      </c>
      <c r="E1511" s="10">
        <v>321</v>
      </c>
      <c r="F1511" s="10">
        <v>18</v>
      </c>
      <c r="G1511" s="10" t="s">
        <v>109</v>
      </c>
      <c r="H1511" s="10" t="s">
        <v>114</v>
      </c>
      <c r="I1511" s="10" t="s">
        <v>111</v>
      </c>
      <c r="J1511" s="10" t="s">
        <v>112</v>
      </c>
    </row>
    <row r="1512" spans="1:10">
      <c r="A1512" s="247">
        <v>1511</v>
      </c>
      <c r="B1512" s="10" t="s">
        <v>108</v>
      </c>
      <c r="C1512" s="10">
        <v>16</v>
      </c>
      <c r="D1512" s="10">
        <v>3</v>
      </c>
      <c r="E1512" s="10">
        <v>322</v>
      </c>
      <c r="F1512" s="10">
        <v>18</v>
      </c>
      <c r="G1512" s="10" t="s">
        <v>109</v>
      </c>
      <c r="H1512" s="10" t="s">
        <v>113</v>
      </c>
      <c r="I1512" s="10" t="s">
        <v>111</v>
      </c>
      <c r="J1512" s="10" t="s">
        <v>112</v>
      </c>
    </row>
    <row r="1513" spans="1:10">
      <c r="A1513" s="247">
        <v>1512</v>
      </c>
      <c r="B1513" s="10" t="s">
        <v>108</v>
      </c>
      <c r="C1513" s="10">
        <v>16</v>
      </c>
      <c r="D1513" s="10">
        <v>3</v>
      </c>
      <c r="E1513" s="10">
        <v>323</v>
      </c>
      <c r="F1513" s="10">
        <v>18</v>
      </c>
      <c r="G1513" s="10" t="s">
        <v>109</v>
      </c>
      <c r="H1513" s="10" t="s">
        <v>114</v>
      </c>
      <c r="I1513" s="10" t="s">
        <v>111</v>
      </c>
      <c r="J1513" s="10" t="s">
        <v>112</v>
      </c>
    </row>
    <row r="1514" spans="1:10">
      <c r="A1514" s="247">
        <v>1513</v>
      </c>
      <c r="B1514" s="10" t="s">
        <v>108</v>
      </c>
      <c r="C1514" s="10">
        <v>16</v>
      </c>
      <c r="D1514" s="10">
        <v>3</v>
      </c>
      <c r="E1514" s="10">
        <v>324</v>
      </c>
      <c r="F1514" s="10">
        <v>18</v>
      </c>
      <c r="G1514" s="10" t="s">
        <v>109</v>
      </c>
      <c r="H1514" s="10" t="s">
        <v>113</v>
      </c>
      <c r="I1514" s="10" t="s">
        <v>111</v>
      </c>
      <c r="J1514" s="10" t="s">
        <v>112</v>
      </c>
    </row>
    <row r="1515" spans="1:10">
      <c r="A1515" s="247">
        <v>1514</v>
      </c>
      <c r="B1515" s="10" t="s">
        <v>108</v>
      </c>
      <c r="C1515" s="10">
        <v>16</v>
      </c>
      <c r="D1515" s="10">
        <v>3</v>
      </c>
      <c r="E1515" s="10">
        <v>325</v>
      </c>
      <c r="F1515" s="10">
        <v>18</v>
      </c>
      <c r="G1515" s="10" t="s">
        <v>109</v>
      </c>
      <c r="H1515" s="10" t="s">
        <v>114</v>
      </c>
      <c r="I1515" s="10" t="s">
        <v>111</v>
      </c>
      <c r="J1515" s="10" t="s">
        <v>112</v>
      </c>
    </row>
    <row r="1516" spans="1:10">
      <c r="A1516" s="247">
        <v>1515</v>
      </c>
      <c r="B1516" s="10" t="s">
        <v>108</v>
      </c>
      <c r="C1516" s="10">
        <v>16</v>
      </c>
      <c r="D1516" s="10">
        <v>3</v>
      </c>
      <c r="E1516" s="10">
        <v>326</v>
      </c>
      <c r="F1516" s="10">
        <v>18</v>
      </c>
      <c r="G1516" s="10" t="s">
        <v>109</v>
      </c>
      <c r="H1516" s="10" t="s">
        <v>113</v>
      </c>
      <c r="I1516" s="10" t="s">
        <v>111</v>
      </c>
      <c r="J1516" s="10" t="s">
        <v>112</v>
      </c>
    </row>
    <row r="1517" spans="1:10">
      <c r="A1517" s="247">
        <v>1516</v>
      </c>
      <c r="B1517" s="10" t="s">
        <v>108</v>
      </c>
      <c r="C1517" s="10">
        <v>16</v>
      </c>
      <c r="D1517" s="10">
        <v>3</v>
      </c>
      <c r="E1517" s="10">
        <v>327</v>
      </c>
      <c r="F1517" s="10">
        <v>18</v>
      </c>
      <c r="G1517" s="10" t="s">
        <v>109</v>
      </c>
      <c r="H1517" s="10" t="s">
        <v>114</v>
      </c>
      <c r="I1517" s="10" t="s">
        <v>111</v>
      </c>
      <c r="J1517" s="10" t="s">
        <v>112</v>
      </c>
    </row>
    <row r="1518" spans="1:10">
      <c r="A1518" s="247">
        <v>1517</v>
      </c>
      <c r="B1518" s="10" t="s">
        <v>108</v>
      </c>
      <c r="C1518" s="10">
        <v>16</v>
      </c>
      <c r="D1518" s="10">
        <v>3</v>
      </c>
      <c r="E1518" s="10">
        <v>328</v>
      </c>
      <c r="F1518" s="10">
        <v>18</v>
      </c>
      <c r="G1518" s="10" t="s">
        <v>109</v>
      </c>
      <c r="H1518" s="10" t="s">
        <v>113</v>
      </c>
      <c r="I1518" s="10" t="s">
        <v>111</v>
      </c>
      <c r="J1518" s="10" t="s">
        <v>112</v>
      </c>
    </row>
    <row r="1519" spans="1:10">
      <c r="A1519" s="247">
        <v>1518</v>
      </c>
      <c r="B1519" s="10" t="s">
        <v>108</v>
      </c>
      <c r="C1519" s="10">
        <v>16</v>
      </c>
      <c r="D1519" s="10">
        <v>3</v>
      </c>
      <c r="E1519" s="10">
        <v>329</v>
      </c>
      <c r="F1519" s="10">
        <v>18</v>
      </c>
      <c r="G1519" s="10" t="s">
        <v>109</v>
      </c>
      <c r="H1519" s="10" t="s">
        <v>114</v>
      </c>
      <c r="I1519" s="10" t="s">
        <v>111</v>
      </c>
      <c r="J1519" s="10" t="s">
        <v>112</v>
      </c>
    </row>
    <row r="1520" spans="1:10">
      <c r="A1520" s="247">
        <v>1519</v>
      </c>
      <c r="B1520" s="10" t="s">
        <v>108</v>
      </c>
      <c r="C1520" s="10">
        <v>16</v>
      </c>
      <c r="D1520" s="10">
        <v>3</v>
      </c>
      <c r="E1520" s="10">
        <v>330</v>
      </c>
      <c r="F1520" s="10">
        <v>18</v>
      </c>
      <c r="G1520" s="10" t="s">
        <v>109</v>
      </c>
      <c r="H1520" s="10" t="s">
        <v>113</v>
      </c>
      <c r="I1520" s="10" t="s">
        <v>111</v>
      </c>
      <c r="J1520" s="10" t="s">
        <v>112</v>
      </c>
    </row>
    <row r="1521" spans="1:10">
      <c r="A1521" s="247">
        <v>1520</v>
      </c>
      <c r="B1521" s="10" t="s">
        <v>108</v>
      </c>
      <c r="C1521" s="10">
        <v>16</v>
      </c>
      <c r="D1521" s="10">
        <v>3</v>
      </c>
      <c r="E1521" s="10">
        <v>331</v>
      </c>
      <c r="F1521" s="10">
        <v>18</v>
      </c>
      <c r="G1521" s="10" t="s">
        <v>109</v>
      </c>
      <c r="H1521" s="10" t="s">
        <v>114</v>
      </c>
      <c r="I1521" s="10" t="s">
        <v>111</v>
      </c>
      <c r="J1521" s="10" t="s">
        <v>112</v>
      </c>
    </row>
    <row r="1522" spans="1:10">
      <c r="A1522" s="247">
        <v>1521</v>
      </c>
      <c r="B1522" s="10" t="s">
        <v>108</v>
      </c>
      <c r="C1522" s="10">
        <v>16</v>
      </c>
      <c r="D1522" s="10">
        <v>3</v>
      </c>
      <c r="E1522" s="10">
        <v>332</v>
      </c>
      <c r="F1522" s="10">
        <v>18</v>
      </c>
      <c r="G1522" s="10" t="s">
        <v>109</v>
      </c>
      <c r="H1522" s="10" t="s">
        <v>113</v>
      </c>
      <c r="I1522" s="10" t="s">
        <v>111</v>
      </c>
      <c r="J1522" s="10" t="s">
        <v>112</v>
      </c>
    </row>
    <row r="1523" spans="1:10">
      <c r="A1523" s="247">
        <v>1522</v>
      </c>
      <c r="B1523" s="10" t="s">
        <v>108</v>
      </c>
      <c r="C1523" s="10">
        <v>16</v>
      </c>
      <c r="D1523" s="10">
        <v>3</v>
      </c>
      <c r="E1523" s="10">
        <v>333</v>
      </c>
      <c r="F1523" s="10">
        <v>18</v>
      </c>
      <c r="G1523" s="10" t="s">
        <v>109</v>
      </c>
      <c r="H1523" s="10" t="s">
        <v>114</v>
      </c>
      <c r="I1523" s="10" t="s">
        <v>111</v>
      </c>
      <c r="J1523" s="10" t="s">
        <v>112</v>
      </c>
    </row>
    <row r="1524" spans="1:10">
      <c r="A1524" s="247">
        <v>1523</v>
      </c>
      <c r="B1524" s="10" t="s">
        <v>108</v>
      </c>
      <c r="C1524" s="10">
        <v>16</v>
      </c>
      <c r="D1524" s="10">
        <v>3</v>
      </c>
      <c r="E1524" s="10">
        <v>334</v>
      </c>
      <c r="F1524" s="10">
        <v>18</v>
      </c>
      <c r="G1524" s="10" t="s">
        <v>109</v>
      </c>
      <c r="H1524" s="10" t="s">
        <v>113</v>
      </c>
      <c r="I1524" s="10" t="s">
        <v>111</v>
      </c>
      <c r="J1524" s="10" t="s">
        <v>112</v>
      </c>
    </row>
    <row r="1525" spans="1:10">
      <c r="A1525" s="247">
        <v>1524</v>
      </c>
      <c r="B1525" s="10" t="s">
        <v>108</v>
      </c>
      <c r="C1525" s="10">
        <v>16</v>
      </c>
      <c r="D1525" s="10">
        <v>3</v>
      </c>
      <c r="E1525" s="10">
        <v>335</v>
      </c>
      <c r="F1525" s="10">
        <v>18</v>
      </c>
      <c r="G1525" s="10" t="s">
        <v>109</v>
      </c>
      <c r="H1525" s="10" t="s">
        <v>114</v>
      </c>
      <c r="I1525" s="10" t="s">
        <v>111</v>
      </c>
      <c r="J1525" s="10" t="s">
        <v>112</v>
      </c>
    </row>
    <row r="1526" spans="1:10">
      <c r="A1526" s="247">
        <v>1525</v>
      </c>
      <c r="B1526" s="10" t="s">
        <v>108</v>
      </c>
      <c r="C1526" s="10">
        <v>16</v>
      </c>
      <c r="D1526" s="10">
        <v>3</v>
      </c>
      <c r="E1526" s="10">
        <v>336</v>
      </c>
      <c r="F1526" s="10">
        <v>18</v>
      </c>
      <c r="G1526" s="10" t="s">
        <v>109</v>
      </c>
      <c r="H1526" s="10" t="s">
        <v>113</v>
      </c>
      <c r="I1526" s="10" t="s">
        <v>111</v>
      </c>
      <c r="J1526" s="10" t="s">
        <v>112</v>
      </c>
    </row>
    <row r="1527" spans="1:10">
      <c r="A1527" s="247">
        <v>1526</v>
      </c>
      <c r="B1527" s="10" t="s">
        <v>108</v>
      </c>
      <c r="C1527" s="10">
        <v>16</v>
      </c>
      <c r="D1527" s="10">
        <v>3</v>
      </c>
      <c r="E1527" s="10">
        <v>337</v>
      </c>
      <c r="F1527" s="10">
        <v>18</v>
      </c>
      <c r="G1527" s="10" t="s">
        <v>109</v>
      </c>
      <c r="H1527" s="10" t="s">
        <v>114</v>
      </c>
      <c r="I1527" s="10" t="s">
        <v>111</v>
      </c>
      <c r="J1527" s="10" t="s">
        <v>112</v>
      </c>
    </row>
    <row r="1528" spans="1:10">
      <c r="A1528" s="247">
        <v>1527</v>
      </c>
      <c r="B1528" s="10" t="s">
        <v>108</v>
      </c>
      <c r="C1528" s="10">
        <v>16</v>
      </c>
      <c r="D1528" s="10">
        <v>3</v>
      </c>
      <c r="E1528" s="10">
        <v>338</v>
      </c>
      <c r="F1528" s="10">
        <v>18</v>
      </c>
      <c r="G1528" s="10" t="s">
        <v>109</v>
      </c>
      <c r="H1528" s="10" t="s">
        <v>113</v>
      </c>
      <c r="I1528" s="10" t="s">
        <v>111</v>
      </c>
      <c r="J1528" s="10" t="s">
        <v>112</v>
      </c>
    </row>
    <row r="1529" spans="1:10">
      <c r="A1529" s="247">
        <v>1528</v>
      </c>
      <c r="B1529" s="10" t="s">
        <v>108</v>
      </c>
      <c r="C1529" s="10">
        <v>16</v>
      </c>
      <c r="D1529" s="10">
        <v>3</v>
      </c>
      <c r="E1529" s="10">
        <v>339</v>
      </c>
      <c r="F1529" s="10">
        <v>18</v>
      </c>
      <c r="G1529" s="10" t="s">
        <v>109</v>
      </c>
      <c r="H1529" s="10" t="s">
        <v>114</v>
      </c>
      <c r="I1529" s="10" t="s">
        <v>111</v>
      </c>
      <c r="J1529" s="10" t="s">
        <v>112</v>
      </c>
    </row>
    <row r="1530" spans="1:10">
      <c r="A1530" s="247">
        <v>1529</v>
      </c>
      <c r="B1530" s="10" t="s">
        <v>108</v>
      </c>
      <c r="C1530" s="10">
        <v>16</v>
      </c>
      <c r="D1530" s="10">
        <v>3</v>
      </c>
      <c r="E1530" s="10">
        <v>341</v>
      </c>
      <c r="F1530" s="10">
        <v>18</v>
      </c>
      <c r="G1530" s="10" t="s">
        <v>109</v>
      </c>
      <c r="H1530" s="10" t="s">
        <v>113</v>
      </c>
      <c r="I1530" s="10" t="s">
        <v>111</v>
      </c>
      <c r="J1530" s="10" t="s">
        <v>112</v>
      </c>
    </row>
    <row r="1531" spans="1:10">
      <c r="A1531" s="247">
        <v>1530</v>
      </c>
      <c r="B1531" s="10" t="s">
        <v>108</v>
      </c>
      <c r="C1531" s="10">
        <v>17</v>
      </c>
      <c r="D1531" s="10">
        <v>1</v>
      </c>
      <c r="E1531" s="10">
        <v>101</v>
      </c>
      <c r="F1531" s="10">
        <v>18</v>
      </c>
      <c r="G1531" s="10" t="s">
        <v>109</v>
      </c>
      <c r="H1531" s="250" t="s">
        <v>113</v>
      </c>
      <c r="I1531" s="10" t="s">
        <v>111</v>
      </c>
      <c r="J1531" s="10" t="s">
        <v>112</v>
      </c>
    </row>
    <row r="1532" spans="1:10">
      <c r="A1532" s="247">
        <v>1531</v>
      </c>
      <c r="B1532" s="10" t="s">
        <v>108</v>
      </c>
      <c r="C1532" s="10">
        <v>17</v>
      </c>
      <c r="D1532" s="10">
        <v>1</v>
      </c>
      <c r="E1532" s="10">
        <v>102</v>
      </c>
      <c r="F1532" s="10">
        <v>18</v>
      </c>
      <c r="G1532" s="10" t="s">
        <v>109</v>
      </c>
      <c r="H1532" s="250" t="s">
        <v>114</v>
      </c>
      <c r="I1532" s="10" t="s">
        <v>111</v>
      </c>
      <c r="J1532" s="10" t="s">
        <v>112</v>
      </c>
    </row>
    <row r="1533" spans="1:10">
      <c r="A1533" s="247">
        <v>1532</v>
      </c>
      <c r="B1533" s="10" t="s">
        <v>108</v>
      </c>
      <c r="C1533" s="10">
        <v>17</v>
      </c>
      <c r="D1533" s="10">
        <v>1</v>
      </c>
      <c r="E1533" s="10">
        <v>103</v>
      </c>
      <c r="F1533" s="10">
        <v>18</v>
      </c>
      <c r="G1533" s="10" t="s">
        <v>109</v>
      </c>
      <c r="H1533" s="250" t="s">
        <v>113</v>
      </c>
      <c r="I1533" s="10" t="s">
        <v>111</v>
      </c>
      <c r="J1533" s="10" t="s">
        <v>112</v>
      </c>
    </row>
    <row r="1534" spans="1:10">
      <c r="A1534" s="247">
        <v>1533</v>
      </c>
      <c r="B1534" s="10" t="s">
        <v>108</v>
      </c>
      <c r="C1534" s="10">
        <v>17</v>
      </c>
      <c r="D1534" s="10">
        <v>1</v>
      </c>
      <c r="E1534" s="10">
        <v>104</v>
      </c>
      <c r="F1534" s="10">
        <v>18</v>
      </c>
      <c r="G1534" s="10" t="s">
        <v>109</v>
      </c>
      <c r="H1534" s="250" t="s">
        <v>114</v>
      </c>
      <c r="I1534" s="10" t="s">
        <v>111</v>
      </c>
      <c r="J1534" s="10" t="s">
        <v>112</v>
      </c>
    </row>
    <row r="1535" spans="1:10">
      <c r="A1535" s="247">
        <v>1534</v>
      </c>
      <c r="B1535" s="10" t="s">
        <v>108</v>
      </c>
      <c r="C1535" s="10">
        <v>17</v>
      </c>
      <c r="D1535" s="10">
        <v>1</v>
      </c>
      <c r="E1535" s="10">
        <v>105</v>
      </c>
      <c r="F1535" s="10">
        <v>18</v>
      </c>
      <c r="G1535" s="10" t="s">
        <v>109</v>
      </c>
      <c r="H1535" s="250" t="s">
        <v>113</v>
      </c>
      <c r="I1535" s="10" t="s">
        <v>111</v>
      </c>
      <c r="J1535" s="10" t="s">
        <v>112</v>
      </c>
    </row>
    <row r="1536" spans="1:10">
      <c r="A1536" s="247">
        <v>1535</v>
      </c>
      <c r="B1536" s="10" t="s">
        <v>108</v>
      </c>
      <c r="C1536" s="10">
        <v>17</v>
      </c>
      <c r="D1536" s="10">
        <v>1</v>
      </c>
      <c r="E1536" s="10">
        <v>106</v>
      </c>
      <c r="F1536" s="10">
        <v>18</v>
      </c>
      <c r="G1536" s="10" t="s">
        <v>109</v>
      </c>
      <c r="H1536" s="250" t="s">
        <v>114</v>
      </c>
      <c r="I1536" s="10" t="s">
        <v>111</v>
      </c>
      <c r="J1536" s="10" t="s">
        <v>112</v>
      </c>
    </row>
    <row r="1537" spans="1:10">
      <c r="A1537" s="247">
        <v>1536</v>
      </c>
      <c r="B1537" s="10" t="s">
        <v>108</v>
      </c>
      <c r="C1537" s="10">
        <v>17</v>
      </c>
      <c r="D1537" s="10">
        <v>1</v>
      </c>
      <c r="E1537" s="10">
        <v>107</v>
      </c>
      <c r="F1537" s="10">
        <v>18</v>
      </c>
      <c r="G1537" s="10" t="s">
        <v>109</v>
      </c>
      <c r="H1537" s="250" t="s">
        <v>113</v>
      </c>
      <c r="I1537" s="10" t="s">
        <v>111</v>
      </c>
      <c r="J1537" s="10" t="s">
        <v>112</v>
      </c>
    </row>
    <row r="1538" spans="1:10">
      <c r="A1538" s="247">
        <v>1537</v>
      </c>
      <c r="B1538" s="10" t="s">
        <v>108</v>
      </c>
      <c r="C1538" s="10">
        <v>17</v>
      </c>
      <c r="D1538" s="10">
        <v>1</v>
      </c>
      <c r="E1538" s="10">
        <v>108</v>
      </c>
      <c r="F1538" s="10">
        <v>18</v>
      </c>
      <c r="G1538" s="10" t="s">
        <v>109</v>
      </c>
      <c r="H1538" s="250" t="s">
        <v>114</v>
      </c>
      <c r="I1538" s="10" t="s">
        <v>111</v>
      </c>
      <c r="J1538" s="10" t="s">
        <v>112</v>
      </c>
    </row>
    <row r="1539" spans="1:10">
      <c r="A1539" s="247">
        <v>1538</v>
      </c>
      <c r="B1539" s="10" t="s">
        <v>108</v>
      </c>
      <c r="C1539" s="10">
        <v>17</v>
      </c>
      <c r="D1539" s="10">
        <v>1</v>
      </c>
      <c r="E1539" s="10">
        <v>109</v>
      </c>
      <c r="F1539" s="10">
        <v>18</v>
      </c>
      <c r="G1539" s="10" t="s">
        <v>109</v>
      </c>
      <c r="H1539" s="250" t="s">
        <v>113</v>
      </c>
      <c r="I1539" s="10" t="s">
        <v>111</v>
      </c>
      <c r="J1539" s="10" t="s">
        <v>112</v>
      </c>
    </row>
    <row r="1540" spans="1:10">
      <c r="A1540" s="247">
        <v>1539</v>
      </c>
      <c r="B1540" s="10" t="s">
        <v>108</v>
      </c>
      <c r="C1540" s="10">
        <v>17</v>
      </c>
      <c r="D1540" s="10">
        <v>1</v>
      </c>
      <c r="E1540" s="10">
        <v>110</v>
      </c>
      <c r="F1540" s="10">
        <v>18</v>
      </c>
      <c r="G1540" s="10" t="s">
        <v>109</v>
      </c>
      <c r="H1540" s="250" t="s">
        <v>114</v>
      </c>
      <c r="I1540" s="10" t="s">
        <v>111</v>
      </c>
      <c r="J1540" s="10" t="s">
        <v>112</v>
      </c>
    </row>
    <row r="1541" spans="1:10">
      <c r="A1541" s="247">
        <v>1540</v>
      </c>
      <c r="B1541" s="10" t="s">
        <v>108</v>
      </c>
      <c r="C1541" s="10">
        <v>17</v>
      </c>
      <c r="D1541" s="10">
        <v>1</v>
      </c>
      <c r="E1541" s="10">
        <v>111</v>
      </c>
      <c r="F1541" s="10">
        <v>18</v>
      </c>
      <c r="G1541" s="10" t="s">
        <v>109</v>
      </c>
      <c r="H1541" s="250" t="s">
        <v>113</v>
      </c>
      <c r="I1541" s="10" t="s">
        <v>111</v>
      </c>
      <c r="J1541" s="10" t="s">
        <v>112</v>
      </c>
    </row>
    <row r="1542" spans="1:10">
      <c r="A1542" s="247">
        <v>1541</v>
      </c>
      <c r="B1542" s="10" t="s">
        <v>108</v>
      </c>
      <c r="C1542" s="10">
        <v>17</v>
      </c>
      <c r="D1542" s="10">
        <v>1</v>
      </c>
      <c r="E1542" s="10">
        <v>112</v>
      </c>
      <c r="F1542" s="10">
        <v>18</v>
      </c>
      <c r="G1542" s="10" t="s">
        <v>109</v>
      </c>
      <c r="H1542" s="250" t="s">
        <v>114</v>
      </c>
      <c r="I1542" s="10" t="s">
        <v>111</v>
      </c>
      <c r="J1542" s="10" t="s">
        <v>112</v>
      </c>
    </row>
    <row r="1543" spans="1:10">
      <c r="A1543" s="247">
        <v>1542</v>
      </c>
      <c r="B1543" s="10" t="s">
        <v>108</v>
      </c>
      <c r="C1543" s="10">
        <v>17</v>
      </c>
      <c r="D1543" s="10">
        <v>1</v>
      </c>
      <c r="E1543" s="10">
        <v>113</v>
      </c>
      <c r="F1543" s="10">
        <v>18</v>
      </c>
      <c r="G1543" s="10" t="s">
        <v>109</v>
      </c>
      <c r="H1543" s="250" t="s">
        <v>113</v>
      </c>
      <c r="I1543" s="10" t="s">
        <v>111</v>
      </c>
      <c r="J1543" s="10" t="s">
        <v>112</v>
      </c>
    </row>
    <row r="1544" spans="1:10">
      <c r="A1544" s="247">
        <v>1543</v>
      </c>
      <c r="B1544" s="10" t="s">
        <v>108</v>
      </c>
      <c r="C1544" s="10">
        <v>17</v>
      </c>
      <c r="D1544" s="10">
        <v>1</v>
      </c>
      <c r="E1544" s="10">
        <v>114</v>
      </c>
      <c r="F1544" s="10">
        <v>18</v>
      </c>
      <c r="G1544" s="10" t="s">
        <v>109</v>
      </c>
      <c r="H1544" s="250" t="s">
        <v>114</v>
      </c>
      <c r="I1544" s="10" t="s">
        <v>111</v>
      </c>
      <c r="J1544" s="10" t="s">
        <v>112</v>
      </c>
    </row>
    <row r="1545" spans="1:10">
      <c r="A1545" s="247">
        <v>1544</v>
      </c>
      <c r="B1545" s="10" t="s">
        <v>108</v>
      </c>
      <c r="C1545" s="10">
        <v>17</v>
      </c>
      <c r="D1545" s="10">
        <v>1</v>
      </c>
      <c r="E1545" s="10">
        <v>115</v>
      </c>
      <c r="F1545" s="10">
        <v>18</v>
      </c>
      <c r="G1545" s="10" t="s">
        <v>109</v>
      </c>
      <c r="H1545" s="250" t="s">
        <v>113</v>
      </c>
      <c r="I1545" s="10" t="s">
        <v>111</v>
      </c>
      <c r="J1545" s="10" t="s">
        <v>112</v>
      </c>
    </row>
    <row r="1546" spans="1:10">
      <c r="A1546" s="247">
        <v>1545</v>
      </c>
      <c r="B1546" s="10" t="s">
        <v>108</v>
      </c>
      <c r="C1546" s="10">
        <v>17</v>
      </c>
      <c r="D1546" s="10">
        <v>1</v>
      </c>
      <c r="E1546" s="10">
        <v>116</v>
      </c>
      <c r="F1546" s="10">
        <v>18</v>
      </c>
      <c r="G1546" s="10" t="s">
        <v>109</v>
      </c>
      <c r="H1546" s="250" t="s">
        <v>114</v>
      </c>
      <c r="I1546" s="10" t="s">
        <v>111</v>
      </c>
      <c r="J1546" s="10" t="s">
        <v>112</v>
      </c>
    </row>
    <row r="1547" spans="1:10">
      <c r="A1547" s="247">
        <v>1546</v>
      </c>
      <c r="B1547" s="10" t="s">
        <v>108</v>
      </c>
      <c r="C1547" s="10">
        <v>17</v>
      </c>
      <c r="D1547" s="10">
        <v>1</v>
      </c>
      <c r="E1547" s="10">
        <v>117</v>
      </c>
      <c r="F1547" s="10">
        <v>18</v>
      </c>
      <c r="G1547" s="10" t="s">
        <v>109</v>
      </c>
      <c r="H1547" s="250" t="s">
        <v>113</v>
      </c>
      <c r="I1547" s="10" t="s">
        <v>111</v>
      </c>
      <c r="J1547" s="10" t="s">
        <v>112</v>
      </c>
    </row>
    <row r="1548" spans="1:10">
      <c r="A1548" s="247">
        <v>1547</v>
      </c>
      <c r="B1548" s="10" t="s">
        <v>108</v>
      </c>
      <c r="C1548" s="10">
        <v>17</v>
      </c>
      <c r="D1548" s="10">
        <v>1</v>
      </c>
      <c r="E1548" s="10">
        <v>118</v>
      </c>
      <c r="F1548" s="10">
        <v>18</v>
      </c>
      <c r="G1548" s="10" t="s">
        <v>109</v>
      </c>
      <c r="H1548" s="250" t="s">
        <v>114</v>
      </c>
      <c r="I1548" s="10" t="s">
        <v>111</v>
      </c>
      <c r="J1548" s="10" t="s">
        <v>112</v>
      </c>
    </row>
    <row r="1549" spans="1:10">
      <c r="A1549" s="247">
        <v>1548</v>
      </c>
      <c r="B1549" s="10" t="s">
        <v>108</v>
      </c>
      <c r="C1549" s="10">
        <v>17</v>
      </c>
      <c r="D1549" s="10">
        <v>1</v>
      </c>
      <c r="E1549" s="10">
        <v>119</v>
      </c>
      <c r="F1549" s="10">
        <v>18</v>
      </c>
      <c r="G1549" s="10" t="s">
        <v>109</v>
      </c>
      <c r="H1549" s="250" t="s">
        <v>113</v>
      </c>
      <c r="I1549" s="10" t="s">
        <v>111</v>
      </c>
      <c r="J1549" s="10" t="s">
        <v>112</v>
      </c>
    </row>
    <row r="1550" spans="1:10">
      <c r="A1550" s="247">
        <v>1549</v>
      </c>
      <c r="B1550" s="10" t="s">
        <v>108</v>
      </c>
      <c r="C1550" s="10">
        <v>17</v>
      </c>
      <c r="D1550" s="10">
        <v>1</v>
      </c>
      <c r="E1550" s="10">
        <v>121</v>
      </c>
      <c r="F1550" s="10">
        <v>18</v>
      </c>
      <c r="G1550" s="10" t="s">
        <v>109</v>
      </c>
      <c r="H1550" s="250" t="s">
        <v>113</v>
      </c>
      <c r="I1550" s="10" t="s">
        <v>111</v>
      </c>
      <c r="J1550" s="10" t="s">
        <v>112</v>
      </c>
    </row>
    <row r="1551" spans="1:10">
      <c r="A1551" s="247">
        <v>1550</v>
      </c>
      <c r="B1551" s="10" t="s">
        <v>108</v>
      </c>
      <c r="C1551" s="10">
        <v>17</v>
      </c>
      <c r="D1551" s="10">
        <v>2</v>
      </c>
      <c r="E1551" s="10">
        <v>201</v>
      </c>
      <c r="F1551" s="10">
        <v>18</v>
      </c>
      <c r="G1551" s="10" t="s">
        <v>109</v>
      </c>
      <c r="H1551" s="250" t="s">
        <v>115</v>
      </c>
      <c r="I1551" s="10" t="s">
        <v>111</v>
      </c>
      <c r="J1551" s="10" t="s">
        <v>112</v>
      </c>
    </row>
    <row r="1552" spans="1:10">
      <c r="A1552" s="247">
        <v>1551</v>
      </c>
      <c r="B1552" s="10" t="s">
        <v>108</v>
      </c>
      <c r="C1552" s="10">
        <v>17</v>
      </c>
      <c r="D1552" s="10">
        <v>2</v>
      </c>
      <c r="E1552" s="10">
        <v>202</v>
      </c>
      <c r="F1552" s="10">
        <v>18</v>
      </c>
      <c r="G1552" s="10" t="s">
        <v>109</v>
      </c>
      <c r="H1552" s="250" t="s">
        <v>115</v>
      </c>
      <c r="I1552" s="10" t="s">
        <v>111</v>
      </c>
      <c r="J1552" s="10" t="s">
        <v>112</v>
      </c>
    </row>
    <row r="1553" spans="1:10">
      <c r="A1553" s="247">
        <v>1552</v>
      </c>
      <c r="B1553" s="10" t="s">
        <v>108</v>
      </c>
      <c r="C1553" s="10">
        <v>17</v>
      </c>
      <c r="D1553" s="10">
        <v>2</v>
      </c>
      <c r="E1553" s="10">
        <v>203</v>
      </c>
      <c r="F1553" s="10">
        <v>18</v>
      </c>
      <c r="G1553" s="10" t="s">
        <v>109</v>
      </c>
      <c r="H1553" s="250" t="s">
        <v>115</v>
      </c>
      <c r="I1553" s="10" t="s">
        <v>111</v>
      </c>
      <c r="J1553" s="10" t="s">
        <v>112</v>
      </c>
    </row>
    <row r="1554" spans="1:10">
      <c r="A1554" s="247">
        <v>1553</v>
      </c>
      <c r="B1554" s="10" t="s">
        <v>108</v>
      </c>
      <c r="C1554" s="10">
        <v>17</v>
      </c>
      <c r="D1554" s="10">
        <v>2</v>
      </c>
      <c r="E1554" s="10">
        <v>204</v>
      </c>
      <c r="F1554" s="10">
        <v>18</v>
      </c>
      <c r="G1554" s="10" t="s">
        <v>109</v>
      </c>
      <c r="H1554" s="250" t="s">
        <v>115</v>
      </c>
      <c r="I1554" s="10" t="s">
        <v>111</v>
      </c>
      <c r="J1554" s="10" t="s">
        <v>112</v>
      </c>
    </row>
    <row r="1555" spans="1:10">
      <c r="A1555" s="247">
        <v>1554</v>
      </c>
      <c r="B1555" s="10" t="s">
        <v>108</v>
      </c>
      <c r="C1555" s="10">
        <v>17</v>
      </c>
      <c r="D1555" s="10">
        <v>2</v>
      </c>
      <c r="E1555" s="10">
        <v>205</v>
      </c>
      <c r="F1555" s="10">
        <v>18</v>
      </c>
      <c r="G1555" s="10" t="s">
        <v>109</v>
      </c>
      <c r="H1555" s="250" t="s">
        <v>115</v>
      </c>
      <c r="I1555" s="10" t="s">
        <v>111</v>
      </c>
      <c r="J1555" s="10" t="s">
        <v>112</v>
      </c>
    </row>
    <row r="1556" spans="1:10">
      <c r="A1556" s="247">
        <v>1555</v>
      </c>
      <c r="B1556" s="10" t="s">
        <v>108</v>
      </c>
      <c r="C1556" s="10">
        <v>17</v>
      </c>
      <c r="D1556" s="10">
        <v>2</v>
      </c>
      <c r="E1556" s="10">
        <v>206</v>
      </c>
      <c r="F1556" s="10">
        <v>18</v>
      </c>
      <c r="G1556" s="10" t="s">
        <v>109</v>
      </c>
      <c r="H1556" s="250" t="s">
        <v>115</v>
      </c>
      <c r="I1556" s="10" t="s">
        <v>111</v>
      </c>
      <c r="J1556" s="10" t="s">
        <v>112</v>
      </c>
    </row>
    <row r="1557" spans="1:10">
      <c r="A1557" s="247">
        <v>1556</v>
      </c>
      <c r="B1557" s="10" t="s">
        <v>108</v>
      </c>
      <c r="C1557" s="10">
        <v>17</v>
      </c>
      <c r="D1557" s="10">
        <v>2</v>
      </c>
      <c r="E1557" s="10">
        <v>207</v>
      </c>
      <c r="F1557" s="10">
        <v>18</v>
      </c>
      <c r="G1557" s="10" t="s">
        <v>109</v>
      </c>
      <c r="H1557" s="250" t="s">
        <v>113</v>
      </c>
      <c r="I1557" s="10" t="s">
        <v>111</v>
      </c>
      <c r="J1557" s="10" t="s">
        <v>112</v>
      </c>
    </row>
    <row r="1558" spans="1:10">
      <c r="A1558" s="247">
        <v>1557</v>
      </c>
      <c r="B1558" s="10" t="s">
        <v>108</v>
      </c>
      <c r="C1558" s="10">
        <v>17</v>
      </c>
      <c r="D1558" s="10">
        <v>2</v>
      </c>
      <c r="E1558" s="10">
        <v>208</v>
      </c>
      <c r="F1558" s="10">
        <v>18</v>
      </c>
      <c r="G1558" s="10" t="s">
        <v>109</v>
      </c>
      <c r="H1558" s="250" t="s">
        <v>114</v>
      </c>
      <c r="I1558" s="10" t="s">
        <v>111</v>
      </c>
      <c r="J1558" s="10" t="s">
        <v>112</v>
      </c>
    </row>
    <row r="1559" spans="1:10">
      <c r="A1559" s="247">
        <v>1558</v>
      </c>
      <c r="B1559" s="10" t="s">
        <v>108</v>
      </c>
      <c r="C1559" s="10">
        <v>17</v>
      </c>
      <c r="D1559" s="10">
        <v>2</v>
      </c>
      <c r="E1559" s="10">
        <v>209</v>
      </c>
      <c r="F1559" s="10">
        <v>18</v>
      </c>
      <c r="G1559" s="10" t="s">
        <v>109</v>
      </c>
      <c r="H1559" s="250" t="s">
        <v>113</v>
      </c>
      <c r="I1559" s="10" t="s">
        <v>111</v>
      </c>
      <c r="J1559" s="10" t="s">
        <v>112</v>
      </c>
    </row>
    <row r="1560" spans="1:10">
      <c r="A1560" s="247">
        <v>1559</v>
      </c>
      <c r="B1560" s="10" t="s">
        <v>108</v>
      </c>
      <c r="C1560" s="10">
        <v>17</v>
      </c>
      <c r="D1560" s="10">
        <v>2</v>
      </c>
      <c r="E1560" s="10">
        <v>210</v>
      </c>
      <c r="F1560" s="10">
        <v>18</v>
      </c>
      <c r="G1560" s="10" t="s">
        <v>109</v>
      </c>
      <c r="H1560" s="250" t="s">
        <v>114</v>
      </c>
      <c r="I1560" s="10" t="s">
        <v>111</v>
      </c>
      <c r="J1560" s="10" t="s">
        <v>112</v>
      </c>
    </row>
    <row r="1561" spans="1:10">
      <c r="A1561" s="247">
        <v>1560</v>
      </c>
      <c r="B1561" s="10" t="s">
        <v>108</v>
      </c>
      <c r="C1561" s="10">
        <v>17</v>
      </c>
      <c r="D1561" s="10">
        <v>2</v>
      </c>
      <c r="E1561" s="10">
        <v>211</v>
      </c>
      <c r="F1561" s="10">
        <v>18</v>
      </c>
      <c r="G1561" s="10" t="s">
        <v>109</v>
      </c>
      <c r="H1561" s="250" t="s">
        <v>113</v>
      </c>
      <c r="I1561" s="10" t="s">
        <v>111</v>
      </c>
      <c r="J1561" s="10" t="s">
        <v>112</v>
      </c>
    </row>
    <row r="1562" spans="1:10">
      <c r="A1562" s="247">
        <v>1561</v>
      </c>
      <c r="B1562" s="10" t="s">
        <v>108</v>
      </c>
      <c r="C1562" s="10">
        <v>17</v>
      </c>
      <c r="D1562" s="10">
        <v>2</v>
      </c>
      <c r="E1562" s="10">
        <v>212</v>
      </c>
      <c r="F1562" s="10">
        <v>18</v>
      </c>
      <c r="G1562" s="10" t="s">
        <v>109</v>
      </c>
      <c r="H1562" s="250" t="s">
        <v>114</v>
      </c>
      <c r="I1562" s="10" t="s">
        <v>111</v>
      </c>
      <c r="J1562" s="10" t="s">
        <v>112</v>
      </c>
    </row>
    <row r="1563" spans="1:10">
      <c r="A1563" s="247">
        <v>1562</v>
      </c>
      <c r="B1563" s="10" t="s">
        <v>108</v>
      </c>
      <c r="C1563" s="10">
        <v>17</v>
      </c>
      <c r="D1563" s="10">
        <v>2</v>
      </c>
      <c r="E1563" s="10">
        <v>213</v>
      </c>
      <c r="F1563" s="10">
        <v>18</v>
      </c>
      <c r="G1563" s="10" t="s">
        <v>109</v>
      </c>
      <c r="H1563" s="250" t="s">
        <v>113</v>
      </c>
      <c r="I1563" s="10" t="s">
        <v>111</v>
      </c>
      <c r="J1563" s="10" t="s">
        <v>112</v>
      </c>
    </row>
    <row r="1564" spans="1:10">
      <c r="A1564" s="247">
        <v>1563</v>
      </c>
      <c r="B1564" s="10" t="s">
        <v>108</v>
      </c>
      <c r="C1564" s="10">
        <v>17</v>
      </c>
      <c r="D1564" s="10">
        <v>2</v>
      </c>
      <c r="E1564" s="10">
        <v>214</v>
      </c>
      <c r="F1564" s="10">
        <v>18</v>
      </c>
      <c r="G1564" s="10" t="s">
        <v>109</v>
      </c>
      <c r="H1564" s="250" t="s">
        <v>114</v>
      </c>
      <c r="I1564" s="10" t="s">
        <v>111</v>
      </c>
      <c r="J1564" s="10" t="s">
        <v>112</v>
      </c>
    </row>
    <row r="1565" spans="1:10">
      <c r="A1565" s="247">
        <v>1564</v>
      </c>
      <c r="B1565" s="10" t="s">
        <v>108</v>
      </c>
      <c r="C1565" s="10">
        <v>17</v>
      </c>
      <c r="D1565" s="10">
        <v>2</v>
      </c>
      <c r="E1565" s="10">
        <v>215</v>
      </c>
      <c r="F1565" s="10">
        <v>18</v>
      </c>
      <c r="G1565" s="10" t="s">
        <v>109</v>
      </c>
      <c r="H1565" s="250" t="s">
        <v>113</v>
      </c>
      <c r="I1565" s="10" t="s">
        <v>111</v>
      </c>
      <c r="J1565" s="10" t="s">
        <v>112</v>
      </c>
    </row>
    <row r="1566" spans="1:10">
      <c r="A1566" s="247">
        <v>1565</v>
      </c>
      <c r="B1566" s="10" t="s">
        <v>108</v>
      </c>
      <c r="C1566" s="10">
        <v>17</v>
      </c>
      <c r="D1566" s="10">
        <v>2</v>
      </c>
      <c r="E1566" s="10">
        <v>216</v>
      </c>
      <c r="F1566" s="10">
        <v>18</v>
      </c>
      <c r="G1566" s="10" t="s">
        <v>109</v>
      </c>
      <c r="H1566" s="250" t="s">
        <v>114</v>
      </c>
      <c r="I1566" s="10" t="s">
        <v>111</v>
      </c>
      <c r="J1566" s="10" t="s">
        <v>112</v>
      </c>
    </row>
    <row r="1567" spans="1:10">
      <c r="A1567" s="247">
        <v>1566</v>
      </c>
      <c r="B1567" s="10" t="s">
        <v>108</v>
      </c>
      <c r="C1567" s="10">
        <v>17</v>
      </c>
      <c r="D1567" s="10">
        <v>2</v>
      </c>
      <c r="E1567" s="10">
        <v>217</v>
      </c>
      <c r="F1567" s="10">
        <v>18</v>
      </c>
      <c r="G1567" s="10" t="s">
        <v>109</v>
      </c>
      <c r="H1567" s="250" t="s">
        <v>113</v>
      </c>
      <c r="I1567" s="10" t="s">
        <v>111</v>
      </c>
      <c r="J1567" s="10" t="s">
        <v>112</v>
      </c>
    </row>
    <row r="1568" spans="1:10">
      <c r="A1568" s="247">
        <v>1567</v>
      </c>
      <c r="B1568" s="10" t="s">
        <v>108</v>
      </c>
      <c r="C1568" s="10">
        <v>17</v>
      </c>
      <c r="D1568" s="10">
        <v>2</v>
      </c>
      <c r="E1568" s="10">
        <v>218</v>
      </c>
      <c r="F1568" s="10">
        <v>18</v>
      </c>
      <c r="G1568" s="10" t="s">
        <v>109</v>
      </c>
      <c r="H1568" s="250" t="s">
        <v>114</v>
      </c>
      <c r="I1568" s="10" t="s">
        <v>111</v>
      </c>
      <c r="J1568" s="10" t="s">
        <v>112</v>
      </c>
    </row>
    <row r="1569" spans="1:10">
      <c r="A1569" s="247">
        <v>1568</v>
      </c>
      <c r="B1569" s="10" t="s">
        <v>108</v>
      </c>
      <c r="C1569" s="10">
        <v>17</v>
      </c>
      <c r="D1569" s="10">
        <v>2</v>
      </c>
      <c r="E1569" s="10">
        <v>219</v>
      </c>
      <c r="F1569" s="10">
        <v>18</v>
      </c>
      <c r="G1569" s="10" t="s">
        <v>109</v>
      </c>
      <c r="H1569" s="250" t="s">
        <v>113</v>
      </c>
      <c r="I1569" s="10" t="s">
        <v>111</v>
      </c>
      <c r="J1569" s="10" t="s">
        <v>112</v>
      </c>
    </row>
    <row r="1570" spans="1:10">
      <c r="A1570" s="247">
        <v>1569</v>
      </c>
      <c r="B1570" s="10" t="s">
        <v>108</v>
      </c>
      <c r="C1570" s="10">
        <v>17</v>
      </c>
      <c r="D1570" s="10">
        <v>2</v>
      </c>
      <c r="E1570" s="10">
        <v>220</v>
      </c>
      <c r="F1570" s="10">
        <v>18</v>
      </c>
      <c r="G1570" s="10" t="s">
        <v>109</v>
      </c>
      <c r="H1570" s="250" t="s">
        <v>114</v>
      </c>
      <c r="I1570" s="10" t="s">
        <v>111</v>
      </c>
      <c r="J1570" s="10" t="s">
        <v>112</v>
      </c>
    </row>
    <row r="1571" spans="1:10">
      <c r="A1571" s="247">
        <v>1570</v>
      </c>
      <c r="B1571" s="10" t="s">
        <v>108</v>
      </c>
      <c r="C1571" s="10">
        <v>17</v>
      </c>
      <c r="D1571" s="10">
        <v>2</v>
      </c>
      <c r="E1571" s="10">
        <v>221</v>
      </c>
      <c r="F1571" s="10">
        <v>18</v>
      </c>
      <c r="G1571" s="10" t="s">
        <v>109</v>
      </c>
      <c r="H1571" s="250" t="s">
        <v>113</v>
      </c>
      <c r="I1571" s="10" t="s">
        <v>111</v>
      </c>
      <c r="J1571" s="10" t="s">
        <v>112</v>
      </c>
    </row>
    <row r="1572" spans="1:10">
      <c r="A1572" s="247">
        <v>1571</v>
      </c>
      <c r="B1572" s="10" t="s">
        <v>108</v>
      </c>
      <c r="C1572" s="10">
        <v>17</v>
      </c>
      <c r="D1572" s="10">
        <v>2</v>
      </c>
      <c r="E1572" s="10">
        <v>222</v>
      </c>
      <c r="F1572" s="10">
        <v>18</v>
      </c>
      <c r="G1572" s="10" t="s">
        <v>109</v>
      </c>
      <c r="H1572" s="250" t="s">
        <v>114</v>
      </c>
      <c r="I1572" s="10" t="s">
        <v>111</v>
      </c>
      <c r="J1572" s="10" t="s">
        <v>112</v>
      </c>
    </row>
    <row r="1573" spans="1:10">
      <c r="A1573" s="247">
        <v>1572</v>
      </c>
      <c r="B1573" s="10" t="s">
        <v>108</v>
      </c>
      <c r="C1573" s="10">
        <v>17</v>
      </c>
      <c r="D1573" s="10">
        <v>2</v>
      </c>
      <c r="E1573" s="10">
        <v>223</v>
      </c>
      <c r="F1573" s="10">
        <v>18</v>
      </c>
      <c r="G1573" s="10" t="s">
        <v>109</v>
      </c>
      <c r="H1573" s="250" t="s">
        <v>113</v>
      </c>
      <c r="I1573" s="10" t="s">
        <v>111</v>
      </c>
      <c r="J1573" s="10" t="s">
        <v>112</v>
      </c>
    </row>
    <row r="1574" spans="1:10">
      <c r="A1574" s="247">
        <v>1573</v>
      </c>
      <c r="B1574" s="10" t="s">
        <v>108</v>
      </c>
      <c r="C1574" s="10">
        <v>17</v>
      </c>
      <c r="D1574" s="10">
        <v>2</v>
      </c>
      <c r="E1574" s="10">
        <v>224</v>
      </c>
      <c r="F1574" s="10">
        <v>18</v>
      </c>
      <c r="G1574" s="10" t="s">
        <v>109</v>
      </c>
      <c r="H1574" s="250" t="s">
        <v>114</v>
      </c>
      <c r="I1574" s="10" t="s">
        <v>111</v>
      </c>
      <c r="J1574" s="10" t="s">
        <v>112</v>
      </c>
    </row>
    <row r="1575" spans="1:10">
      <c r="A1575" s="247">
        <v>1574</v>
      </c>
      <c r="B1575" s="10" t="s">
        <v>108</v>
      </c>
      <c r="C1575" s="10">
        <v>17</v>
      </c>
      <c r="D1575" s="10">
        <v>2</v>
      </c>
      <c r="E1575" s="10">
        <v>225</v>
      </c>
      <c r="F1575" s="10">
        <v>18</v>
      </c>
      <c r="G1575" s="10" t="s">
        <v>109</v>
      </c>
      <c r="H1575" s="250" t="s">
        <v>113</v>
      </c>
      <c r="I1575" s="10" t="s">
        <v>111</v>
      </c>
      <c r="J1575" s="10" t="s">
        <v>112</v>
      </c>
    </row>
    <row r="1576" spans="1:10">
      <c r="A1576" s="247">
        <v>1575</v>
      </c>
      <c r="B1576" s="10" t="s">
        <v>108</v>
      </c>
      <c r="C1576" s="10">
        <v>17</v>
      </c>
      <c r="D1576" s="10">
        <v>2</v>
      </c>
      <c r="E1576" s="10">
        <v>226</v>
      </c>
      <c r="F1576" s="10">
        <v>18</v>
      </c>
      <c r="G1576" s="10" t="s">
        <v>109</v>
      </c>
      <c r="H1576" s="250" t="s">
        <v>114</v>
      </c>
      <c r="I1576" s="10" t="s">
        <v>111</v>
      </c>
      <c r="J1576" s="10" t="s">
        <v>112</v>
      </c>
    </row>
    <row r="1577" spans="1:10">
      <c r="A1577" s="247">
        <v>1576</v>
      </c>
      <c r="B1577" s="10" t="s">
        <v>108</v>
      </c>
      <c r="C1577" s="10">
        <v>17</v>
      </c>
      <c r="D1577" s="10">
        <v>2</v>
      </c>
      <c r="E1577" s="10">
        <v>227</v>
      </c>
      <c r="F1577" s="10">
        <v>18</v>
      </c>
      <c r="G1577" s="10" t="s">
        <v>109</v>
      </c>
      <c r="H1577" s="250" t="s">
        <v>113</v>
      </c>
      <c r="I1577" s="10" t="s">
        <v>111</v>
      </c>
      <c r="J1577" s="10" t="s">
        <v>112</v>
      </c>
    </row>
    <row r="1578" spans="1:10">
      <c r="A1578" s="247">
        <v>1577</v>
      </c>
      <c r="B1578" s="10" t="s">
        <v>108</v>
      </c>
      <c r="C1578" s="10">
        <v>17</v>
      </c>
      <c r="D1578" s="10">
        <v>2</v>
      </c>
      <c r="E1578" s="10">
        <v>228</v>
      </c>
      <c r="F1578" s="10">
        <v>18</v>
      </c>
      <c r="G1578" s="10" t="s">
        <v>109</v>
      </c>
      <c r="H1578" s="250" t="s">
        <v>114</v>
      </c>
      <c r="I1578" s="10" t="s">
        <v>111</v>
      </c>
      <c r="J1578" s="10" t="s">
        <v>112</v>
      </c>
    </row>
    <row r="1579" spans="1:10">
      <c r="A1579" s="247">
        <v>1578</v>
      </c>
      <c r="B1579" s="10" t="s">
        <v>108</v>
      </c>
      <c r="C1579" s="10">
        <v>17</v>
      </c>
      <c r="D1579" s="10">
        <v>2</v>
      </c>
      <c r="E1579" s="10">
        <v>229</v>
      </c>
      <c r="F1579" s="10">
        <v>18</v>
      </c>
      <c r="G1579" s="10" t="s">
        <v>109</v>
      </c>
      <c r="H1579" s="250" t="s">
        <v>113</v>
      </c>
      <c r="I1579" s="10" t="s">
        <v>111</v>
      </c>
      <c r="J1579" s="10" t="s">
        <v>112</v>
      </c>
    </row>
    <row r="1580" spans="1:10">
      <c r="A1580" s="247">
        <v>1579</v>
      </c>
      <c r="B1580" s="10" t="s">
        <v>108</v>
      </c>
      <c r="C1580" s="10">
        <v>17</v>
      </c>
      <c r="D1580" s="10">
        <v>2</v>
      </c>
      <c r="E1580" s="10">
        <v>230</v>
      </c>
      <c r="F1580" s="10">
        <v>18</v>
      </c>
      <c r="G1580" s="10" t="s">
        <v>109</v>
      </c>
      <c r="H1580" s="250" t="s">
        <v>114</v>
      </c>
      <c r="I1580" s="10" t="s">
        <v>111</v>
      </c>
      <c r="J1580" s="10" t="s">
        <v>112</v>
      </c>
    </row>
    <row r="1581" spans="1:10">
      <c r="A1581" s="247">
        <v>1580</v>
      </c>
      <c r="B1581" s="10" t="s">
        <v>108</v>
      </c>
      <c r="C1581" s="10">
        <v>17</v>
      </c>
      <c r="D1581" s="10">
        <v>2</v>
      </c>
      <c r="E1581" s="10">
        <v>231</v>
      </c>
      <c r="F1581" s="10">
        <v>18</v>
      </c>
      <c r="G1581" s="10" t="s">
        <v>109</v>
      </c>
      <c r="H1581" s="250" t="s">
        <v>113</v>
      </c>
      <c r="I1581" s="10" t="s">
        <v>111</v>
      </c>
      <c r="J1581" s="10" t="s">
        <v>112</v>
      </c>
    </row>
    <row r="1582" spans="1:10">
      <c r="A1582" s="247">
        <v>1581</v>
      </c>
      <c r="B1582" s="10" t="s">
        <v>108</v>
      </c>
      <c r="C1582" s="10">
        <v>17</v>
      </c>
      <c r="D1582" s="10">
        <v>2</v>
      </c>
      <c r="E1582" s="10">
        <v>232</v>
      </c>
      <c r="F1582" s="10">
        <v>18</v>
      </c>
      <c r="G1582" s="10" t="s">
        <v>109</v>
      </c>
      <c r="H1582" s="250" t="s">
        <v>114</v>
      </c>
      <c r="I1582" s="10" t="s">
        <v>111</v>
      </c>
      <c r="J1582" s="10" t="s">
        <v>112</v>
      </c>
    </row>
    <row r="1583" spans="1:10">
      <c r="A1583" s="247">
        <v>1582</v>
      </c>
      <c r="B1583" s="10" t="s">
        <v>108</v>
      </c>
      <c r="C1583" s="10">
        <v>17</v>
      </c>
      <c r="D1583" s="10">
        <v>2</v>
      </c>
      <c r="E1583" s="10">
        <v>233</v>
      </c>
      <c r="F1583" s="10">
        <v>18</v>
      </c>
      <c r="G1583" s="10" t="s">
        <v>109</v>
      </c>
      <c r="H1583" s="250" t="s">
        <v>113</v>
      </c>
      <c r="I1583" s="10" t="s">
        <v>111</v>
      </c>
      <c r="J1583" s="10" t="s">
        <v>112</v>
      </c>
    </row>
    <row r="1584" spans="1:10">
      <c r="A1584" s="247">
        <v>1583</v>
      </c>
      <c r="B1584" s="10" t="s">
        <v>108</v>
      </c>
      <c r="C1584" s="10">
        <v>17</v>
      </c>
      <c r="D1584" s="10">
        <v>2</v>
      </c>
      <c r="E1584" s="10">
        <v>234</v>
      </c>
      <c r="F1584" s="10">
        <v>18</v>
      </c>
      <c r="G1584" s="10" t="s">
        <v>109</v>
      </c>
      <c r="H1584" s="250" t="s">
        <v>114</v>
      </c>
      <c r="I1584" s="10" t="s">
        <v>111</v>
      </c>
      <c r="J1584" s="10" t="s">
        <v>112</v>
      </c>
    </row>
    <row r="1585" spans="1:10">
      <c r="A1585" s="247">
        <v>1584</v>
      </c>
      <c r="B1585" s="10" t="s">
        <v>108</v>
      </c>
      <c r="C1585" s="10">
        <v>17</v>
      </c>
      <c r="D1585" s="10">
        <v>2</v>
      </c>
      <c r="E1585" s="10">
        <v>235</v>
      </c>
      <c r="F1585" s="10">
        <v>18</v>
      </c>
      <c r="G1585" s="10" t="s">
        <v>109</v>
      </c>
      <c r="H1585" s="250" t="s">
        <v>113</v>
      </c>
      <c r="I1585" s="10" t="s">
        <v>111</v>
      </c>
      <c r="J1585" s="10" t="s">
        <v>112</v>
      </c>
    </row>
    <row r="1586" spans="1:10">
      <c r="A1586" s="247">
        <v>1585</v>
      </c>
      <c r="B1586" s="10" t="s">
        <v>108</v>
      </c>
      <c r="C1586" s="10">
        <v>17</v>
      </c>
      <c r="D1586" s="10">
        <v>2</v>
      </c>
      <c r="E1586" s="10">
        <v>236</v>
      </c>
      <c r="F1586" s="10">
        <v>18</v>
      </c>
      <c r="G1586" s="10" t="s">
        <v>109</v>
      </c>
      <c r="H1586" s="250" t="s">
        <v>114</v>
      </c>
      <c r="I1586" s="10" t="s">
        <v>111</v>
      </c>
      <c r="J1586" s="10" t="s">
        <v>112</v>
      </c>
    </row>
    <row r="1587" spans="1:10">
      <c r="A1587" s="247">
        <v>1586</v>
      </c>
      <c r="B1587" s="10" t="s">
        <v>108</v>
      </c>
      <c r="C1587" s="10">
        <v>17</v>
      </c>
      <c r="D1587" s="10">
        <v>2</v>
      </c>
      <c r="E1587" s="10">
        <v>237</v>
      </c>
      <c r="F1587" s="10">
        <v>18</v>
      </c>
      <c r="G1587" s="10" t="s">
        <v>109</v>
      </c>
      <c r="H1587" s="250" t="s">
        <v>113</v>
      </c>
      <c r="I1587" s="10" t="s">
        <v>111</v>
      </c>
      <c r="J1587" s="10" t="s">
        <v>112</v>
      </c>
    </row>
    <row r="1588" spans="1:10">
      <c r="A1588" s="247">
        <v>1587</v>
      </c>
      <c r="B1588" s="10" t="s">
        <v>108</v>
      </c>
      <c r="C1588" s="10">
        <v>17</v>
      </c>
      <c r="D1588" s="10">
        <v>2</v>
      </c>
      <c r="E1588" s="10">
        <v>238</v>
      </c>
      <c r="F1588" s="10">
        <v>18</v>
      </c>
      <c r="G1588" s="10" t="s">
        <v>109</v>
      </c>
      <c r="H1588" s="250" t="s">
        <v>114</v>
      </c>
      <c r="I1588" s="10" t="s">
        <v>111</v>
      </c>
      <c r="J1588" s="10" t="s">
        <v>112</v>
      </c>
    </row>
    <row r="1589" spans="1:10">
      <c r="A1589" s="247">
        <v>1588</v>
      </c>
      <c r="B1589" s="10" t="s">
        <v>108</v>
      </c>
      <c r="C1589" s="10">
        <v>17</v>
      </c>
      <c r="D1589" s="10">
        <v>2</v>
      </c>
      <c r="E1589" s="10">
        <v>239</v>
      </c>
      <c r="F1589" s="10">
        <v>18</v>
      </c>
      <c r="G1589" s="10" t="s">
        <v>109</v>
      </c>
      <c r="H1589" s="250" t="s">
        <v>113</v>
      </c>
      <c r="I1589" s="10" t="s">
        <v>111</v>
      </c>
      <c r="J1589" s="10" t="s">
        <v>112</v>
      </c>
    </row>
    <row r="1590" spans="1:10">
      <c r="A1590" s="247">
        <v>1589</v>
      </c>
      <c r="B1590" s="10" t="s">
        <v>108</v>
      </c>
      <c r="C1590" s="10">
        <v>17</v>
      </c>
      <c r="D1590" s="10">
        <v>2</v>
      </c>
      <c r="E1590" s="10">
        <v>241</v>
      </c>
      <c r="F1590" s="10">
        <v>18</v>
      </c>
      <c r="G1590" s="10" t="s">
        <v>109</v>
      </c>
      <c r="H1590" s="250" t="s">
        <v>113</v>
      </c>
      <c r="I1590" s="10" t="s">
        <v>111</v>
      </c>
      <c r="J1590" s="10" t="s">
        <v>112</v>
      </c>
    </row>
    <row r="1591" spans="1:10">
      <c r="A1591" s="247">
        <v>1590</v>
      </c>
      <c r="B1591" s="10" t="s">
        <v>108</v>
      </c>
      <c r="C1591" s="10">
        <v>17</v>
      </c>
      <c r="D1591" s="10">
        <v>3</v>
      </c>
      <c r="E1591" s="10">
        <v>301</v>
      </c>
      <c r="F1591" s="10">
        <v>18</v>
      </c>
      <c r="G1591" s="10" t="s">
        <v>109</v>
      </c>
      <c r="H1591" s="250" t="s">
        <v>115</v>
      </c>
      <c r="I1591" s="10" t="s">
        <v>111</v>
      </c>
      <c r="J1591" s="10" t="s">
        <v>112</v>
      </c>
    </row>
    <row r="1592" spans="1:10">
      <c r="A1592" s="247">
        <v>1591</v>
      </c>
      <c r="B1592" s="10" t="s">
        <v>108</v>
      </c>
      <c r="C1592" s="10">
        <v>17</v>
      </c>
      <c r="D1592" s="10">
        <v>3</v>
      </c>
      <c r="E1592" s="10">
        <v>302</v>
      </c>
      <c r="F1592" s="10">
        <v>18</v>
      </c>
      <c r="G1592" s="10" t="s">
        <v>109</v>
      </c>
      <c r="H1592" s="250" t="s">
        <v>115</v>
      </c>
      <c r="I1592" s="10" t="s">
        <v>111</v>
      </c>
      <c r="J1592" s="10" t="s">
        <v>112</v>
      </c>
    </row>
    <row r="1593" spans="1:10">
      <c r="A1593" s="247">
        <v>1592</v>
      </c>
      <c r="B1593" s="10" t="s">
        <v>108</v>
      </c>
      <c r="C1593" s="10">
        <v>17</v>
      </c>
      <c r="D1593" s="10">
        <v>3</v>
      </c>
      <c r="E1593" s="10">
        <v>303</v>
      </c>
      <c r="F1593" s="10">
        <v>18</v>
      </c>
      <c r="G1593" s="10" t="s">
        <v>109</v>
      </c>
      <c r="H1593" s="250" t="s">
        <v>115</v>
      </c>
      <c r="I1593" s="10" t="s">
        <v>111</v>
      </c>
      <c r="J1593" s="10" t="s">
        <v>112</v>
      </c>
    </row>
    <row r="1594" spans="1:10">
      <c r="A1594" s="247">
        <v>1593</v>
      </c>
      <c r="B1594" s="10" t="s">
        <v>108</v>
      </c>
      <c r="C1594" s="10">
        <v>17</v>
      </c>
      <c r="D1594" s="10">
        <v>3</v>
      </c>
      <c r="E1594" s="10">
        <v>304</v>
      </c>
      <c r="F1594" s="10">
        <v>18</v>
      </c>
      <c r="G1594" s="10" t="s">
        <v>109</v>
      </c>
      <c r="H1594" s="250" t="s">
        <v>115</v>
      </c>
      <c r="I1594" s="10" t="s">
        <v>111</v>
      </c>
      <c r="J1594" s="10" t="s">
        <v>112</v>
      </c>
    </row>
    <row r="1595" spans="1:10">
      <c r="A1595" s="247">
        <v>1594</v>
      </c>
      <c r="B1595" s="10" t="s">
        <v>108</v>
      </c>
      <c r="C1595" s="10">
        <v>17</v>
      </c>
      <c r="D1595" s="10">
        <v>3</v>
      </c>
      <c r="E1595" s="10">
        <v>305</v>
      </c>
      <c r="F1595" s="10">
        <v>18</v>
      </c>
      <c r="G1595" s="10" t="s">
        <v>109</v>
      </c>
      <c r="H1595" s="250" t="s">
        <v>115</v>
      </c>
      <c r="I1595" s="10" t="s">
        <v>111</v>
      </c>
      <c r="J1595" s="10" t="s">
        <v>112</v>
      </c>
    </row>
    <row r="1596" spans="1:10">
      <c r="A1596" s="247">
        <v>1595</v>
      </c>
      <c r="B1596" s="10" t="s">
        <v>108</v>
      </c>
      <c r="C1596" s="10">
        <v>17</v>
      </c>
      <c r="D1596" s="10">
        <v>3</v>
      </c>
      <c r="E1596" s="10">
        <v>306</v>
      </c>
      <c r="F1596" s="10">
        <v>18</v>
      </c>
      <c r="G1596" s="10" t="s">
        <v>109</v>
      </c>
      <c r="H1596" s="250" t="s">
        <v>115</v>
      </c>
      <c r="I1596" s="10" t="s">
        <v>111</v>
      </c>
      <c r="J1596" s="10" t="s">
        <v>112</v>
      </c>
    </row>
    <row r="1597" spans="1:10">
      <c r="A1597" s="247">
        <v>1596</v>
      </c>
      <c r="B1597" s="10" t="s">
        <v>108</v>
      </c>
      <c r="C1597" s="10">
        <v>17</v>
      </c>
      <c r="D1597" s="10">
        <v>3</v>
      </c>
      <c r="E1597" s="10">
        <v>307</v>
      </c>
      <c r="F1597" s="10">
        <v>18</v>
      </c>
      <c r="G1597" s="10" t="s">
        <v>109</v>
      </c>
      <c r="H1597" s="250" t="s">
        <v>113</v>
      </c>
      <c r="I1597" s="10" t="s">
        <v>111</v>
      </c>
      <c r="J1597" s="10" t="s">
        <v>112</v>
      </c>
    </row>
    <row r="1598" spans="1:10">
      <c r="A1598" s="247">
        <v>1597</v>
      </c>
      <c r="B1598" s="10" t="s">
        <v>108</v>
      </c>
      <c r="C1598" s="10">
        <v>17</v>
      </c>
      <c r="D1598" s="10">
        <v>3</v>
      </c>
      <c r="E1598" s="10">
        <v>308</v>
      </c>
      <c r="F1598" s="10">
        <v>18</v>
      </c>
      <c r="G1598" s="10" t="s">
        <v>109</v>
      </c>
      <c r="H1598" s="250" t="s">
        <v>114</v>
      </c>
      <c r="I1598" s="10" t="s">
        <v>111</v>
      </c>
      <c r="J1598" s="10" t="s">
        <v>112</v>
      </c>
    </row>
    <row r="1599" spans="1:10">
      <c r="A1599" s="247">
        <v>1598</v>
      </c>
      <c r="B1599" s="10" t="s">
        <v>108</v>
      </c>
      <c r="C1599" s="10">
        <v>17</v>
      </c>
      <c r="D1599" s="10">
        <v>3</v>
      </c>
      <c r="E1599" s="10">
        <v>309</v>
      </c>
      <c r="F1599" s="10">
        <v>18</v>
      </c>
      <c r="G1599" s="10" t="s">
        <v>109</v>
      </c>
      <c r="H1599" s="250" t="s">
        <v>113</v>
      </c>
      <c r="I1599" s="10" t="s">
        <v>111</v>
      </c>
      <c r="J1599" s="10" t="s">
        <v>112</v>
      </c>
    </row>
    <row r="1600" spans="1:10">
      <c r="A1600" s="247">
        <v>1599</v>
      </c>
      <c r="B1600" s="10" t="s">
        <v>108</v>
      </c>
      <c r="C1600" s="10">
        <v>17</v>
      </c>
      <c r="D1600" s="10">
        <v>3</v>
      </c>
      <c r="E1600" s="10">
        <v>310</v>
      </c>
      <c r="F1600" s="10">
        <v>18</v>
      </c>
      <c r="G1600" s="10" t="s">
        <v>109</v>
      </c>
      <c r="H1600" s="250" t="s">
        <v>114</v>
      </c>
      <c r="I1600" s="10" t="s">
        <v>111</v>
      </c>
      <c r="J1600" s="10" t="s">
        <v>112</v>
      </c>
    </row>
    <row r="1601" spans="1:10">
      <c r="A1601" s="247">
        <v>1600</v>
      </c>
      <c r="B1601" s="10" t="s">
        <v>108</v>
      </c>
      <c r="C1601" s="10">
        <v>17</v>
      </c>
      <c r="D1601" s="10">
        <v>3</v>
      </c>
      <c r="E1601" s="10">
        <v>311</v>
      </c>
      <c r="F1601" s="10">
        <v>18</v>
      </c>
      <c r="G1601" s="10" t="s">
        <v>109</v>
      </c>
      <c r="H1601" s="250" t="s">
        <v>113</v>
      </c>
      <c r="I1601" s="10" t="s">
        <v>111</v>
      </c>
      <c r="J1601" s="10" t="s">
        <v>112</v>
      </c>
    </row>
    <row r="1602" spans="1:10">
      <c r="A1602" s="247">
        <v>1601</v>
      </c>
      <c r="B1602" s="10" t="s">
        <v>108</v>
      </c>
      <c r="C1602" s="10">
        <v>17</v>
      </c>
      <c r="D1602" s="10">
        <v>3</v>
      </c>
      <c r="E1602" s="10">
        <v>312</v>
      </c>
      <c r="F1602" s="10">
        <v>18</v>
      </c>
      <c r="G1602" s="10" t="s">
        <v>109</v>
      </c>
      <c r="H1602" s="250" t="s">
        <v>114</v>
      </c>
      <c r="I1602" s="10" t="s">
        <v>111</v>
      </c>
      <c r="J1602" s="10" t="s">
        <v>112</v>
      </c>
    </row>
    <row r="1603" spans="1:10">
      <c r="A1603" s="247">
        <v>1602</v>
      </c>
      <c r="B1603" s="10" t="s">
        <v>108</v>
      </c>
      <c r="C1603" s="10">
        <v>17</v>
      </c>
      <c r="D1603" s="10">
        <v>3</v>
      </c>
      <c r="E1603" s="10">
        <v>313</v>
      </c>
      <c r="F1603" s="10">
        <v>18</v>
      </c>
      <c r="G1603" s="10" t="s">
        <v>109</v>
      </c>
      <c r="H1603" s="250" t="s">
        <v>113</v>
      </c>
      <c r="I1603" s="10" t="s">
        <v>111</v>
      </c>
      <c r="J1603" s="10" t="s">
        <v>112</v>
      </c>
    </row>
    <row r="1604" spans="1:10">
      <c r="A1604" s="247">
        <v>1603</v>
      </c>
      <c r="B1604" s="10" t="s">
        <v>108</v>
      </c>
      <c r="C1604" s="10">
        <v>17</v>
      </c>
      <c r="D1604" s="10">
        <v>3</v>
      </c>
      <c r="E1604" s="10">
        <v>314</v>
      </c>
      <c r="F1604" s="10">
        <v>18</v>
      </c>
      <c r="G1604" s="10" t="s">
        <v>109</v>
      </c>
      <c r="H1604" s="250" t="s">
        <v>114</v>
      </c>
      <c r="I1604" s="10" t="s">
        <v>111</v>
      </c>
      <c r="J1604" s="10" t="s">
        <v>112</v>
      </c>
    </row>
    <row r="1605" spans="1:10">
      <c r="A1605" s="247">
        <v>1604</v>
      </c>
      <c r="B1605" s="10" t="s">
        <v>108</v>
      </c>
      <c r="C1605" s="10">
        <v>17</v>
      </c>
      <c r="D1605" s="10">
        <v>3</v>
      </c>
      <c r="E1605" s="10">
        <v>315</v>
      </c>
      <c r="F1605" s="10">
        <v>18</v>
      </c>
      <c r="G1605" s="10" t="s">
        <v>109</v>
      </c>
      <c r="H1605" s="250" t="s">
        <v>113</v>
      </c>
      <c r="I1605" s="10" t="s">
        <v>111</v>
      </c>
      <c r="J1605" s="10" t="s">
        <v>112</v>
      </c>
    </row>
    <row r="1606" spans="1:10">
      <c r="A1606" s="247">
        <v>1605</v>
      </c>
      <c r="B1606" s="10" t="s">
        <v>108</v>
      </c>
      <c r="C1606" s="10">
        <v>17</v>
      </c>
      <c r="D1606" s="10">
        <v>3</v>
      </c>
      <c r="E1606" s="10">
        <v>316</v>
      </c>
      <c r="F1606" s="10">
        <v>18</v>
      </c>
      <c r="G1606" s="10" t="s">
        <v>109</v>
      </c>
      <c r="H1606" s="250" t="s">
        <v>114</v>
      </c>
      <c r="I1606" s="10" t="s">
        <v>111</v>
      </c>
      <c r="J1606" s="10" t="s">
        <v>112</v>
      </c>
    </row>
    <row r="1607" spans="1:10">
      <c r="A1607" s="247">
        <v>1606</v>
      </c>
      <c r="B1607" s="10" t="s">
        <v>108</v>
      </c>
      <c r="C1607" s="10">
        <v>17</v>
      </c>
      <c r="D1607" s="10">
        <v>3</v>
      </c>
      <c r="E1607" s="10">
        <v>317</v>
      </c>
      <c r="F1607" s="10">
        <v>18</v>
      </c>
      <c r="G1607" s="10" t="s">
        <v>109</v>
      </c>
      <c r="H1607" s="250" t="s">
        <v>113</v>
      </c>
      <c r="I1607" s="10" t="s">
        <v>111</v>
      </c>
      <c r="J1607" s="10" t="s">
        <v>112</v>
      </c>
    </row>
    <row r="1608" spans="1:10">
      <c r="A1608" s="247">
        <v>1607</v>
      </c>
      <c r="B1608" s="10" t="s">
        <v>108</v>
      </c>
      <c r="C1608" s="10">
        <v>17</v>
      </c>
      <c r="D1608" s="10">
        <v>3</v>
      </c>
      <c r="E1608" s="10">
        <v>318</v>
      </c>
      <c r="F1608" s="10">
        <v>18</v>
      </c>
      <c r="G1608" s="10" t="s">
        <v>109</v>
      </c>
      <c r="H1608" s="250" t="s">
        <v>114</v>
      </c>
      <c r="I1608" s="10" t="s">
        <v>111</v>
      </c>
      <c r="J1608" s="10" t="s">
        <v>112</v>
      </c>
    </row>
    <row r="1609" spans="1:10">
      <c r="A1609" s="247">
        <v>1608</v>
      </c>
      <c r="B1609" s="10" t="s">
        <v>108</v>
      </c>
      <c r="C1609" s="10">
        <v>17</v>
      </c>
      <c r="D1609" s="10">
        <v>3</v>
      </c>
      <c r="E1609" s="10">
        <v>319</v>
      </c>
      <c r="F1609" s="10">
        <v>18</v>
      </c>
      <c r="G1609" s="10" t="s">
        <v>109</v>
      </c>
      <c r="H1609" s="250" t="s">
        <v>113</v>
      </c>
      <c r="I1609" s="10" t="s">
        <v>111</v>
      </c>
      <c r="J1609" s="10" t="s">
        <v>112</v>
      </c>
    </row>
    <row r="1610" spans="1:10">
      <c r="A1610" s="247">
        <v>1609</v>
      </c>
      <c r="B1610" s="10" t="s">
        <v>108</v>
      </c>
      <c r="C1610" s="10">
        <v>17</v>
      </c>
      <c r="D1610" s="10">
        <v>3</v>
      </c>
      <c r="E1610" s="10">
        <v>320</v>
      </c>
      <c r="F1610" s="10">
        <v>18</v>
      </c>
      <c r="G1610" s="10" t="s">
        <v>109</v>
      </c>
      <c r="H1610" s="250" t="s">
        <v>114</v>
      </c>
      <c r="I1610" s="10" t="s">
        <v>111</v>
      </c>
      <c r="J1610" s="10" t="s">
        <v>112</v>
      </c>
    </row>
    <row r="1611" spans="1:10">
      <c r="A1611" s="247">
        <v>1610</v>
      </c>
      <c r="B1611" s="10" t="s">
        <v>108</v>
      </c>
      <c r="C1611" s="10">
        <v>17</v>
      </c>
      <c r="D1611" s="10">
        <v>3</v>
      </c>
      <c r="E1611" s="10">
        <v>321</v>
      </c>
      <c r="F1611" s="10">
        <v>18</v>
      </c>
      <c r="G1611" s="10" t="s">
        <v>109</v>
      </c>
      <c r="H1611" s="250" t="s">
        <v>113</v>
      </c>
      <c r="I1611" s="10" t="s">
        <v>111</v>
      </c>
      <c r="J1611" s="10" t="s">
        <v>112</v>
      </c>
    </row>
    <row r="1612" spans="1:10">
      <c r="A1612" s="247">
        <v>1611</v>
      </c>
      <c r="B1612" s="10" t="s">
        <v>108</v>
      </c>
      <c r="C1612" s="10">
        <v>17</v>
      </c>
      <c r="D1612" s="10">
        <v>3</v>
      </c>
      <c r="E1612" s="10">
        <v>322</v>
      </c>
      <c r="F1612" s="10">
        <v>18</v>
      </c>
      <c r="G1612" s="10" t="s">
        <v>109</v>
      </c>
      <c r="H1612" s="250" t="s">
        <v>114</v>
      </c>
      <c r="I1612" s="10" t="s">
        <v>111</v>
      </c>
      <c r="J1612" s="10" t="s">
        <v>112</v>
      </c>
    </row>
    <row r="1613" spans="1:10">
      <c r="A1613" s="247">
        <v>1612</v>
      </c>
      <c r="B1613" s="10" t="s">
        <v>108</v>
      </c>
      <c r="C1613" s="10">
        <v>17</v>
      </c>
      <c r="D1613" s="10">
        <v>3</v>
      </c>
      <c r="E1613" s="10">
        <v>323</v>
      </c>
      <c r="F1613" s="10">
        <v>18</v>
      </c>
      <c r="G1613" s="10" t="s">
        <v>109</v>
      </c>
      <c r="H1613" s="250" t="s">
        <v>113</v>
      </c>
      <c r="I1613" s="10" t="s">
        <v>111</v>
      </c>
      <c r="J1613" s="10" t="s">
        <v>112</v>
      </c>
    </row>
    <row r="1614" spans="1:10">
      <c r="A1614" s="247">
        <v>1613</v>
      </c>
      <c r="B1614" s="10" t="s">
        <v>108</v>
      </c>
      <c r="C1614" s="10">
        <v>17</v>
      </c>
      <c r="D1614" s="10">
        <v>3</v>
      </c>
      <c r="E1614" s="10">
        <v>324</v>
      </c>
      <c r="F1614" s="10">
        <v>18</v>
      </c>
      <c r="G1614" s="10" t="s">
        <v>109</v>
      </c>
      <c r="H1614" s="250" t="s">
        <v>114</v>
      </c>
      <c r="I1614" s="10" t="s">
        <v>111</v>
      </c>
      <c r="J1614" s="10" t="s">
        <v>112</v>
      </c>
    </row>
    <row r="1615" spans="1:10">
      <c r="A1615" s="247">
        <v>1614</v>
      </c>
      <c r="B1615" s="10" t="s">
        <v>108</v>
      </c>
      <c r="C1615" s="10">
        <v>17</v>
      </c>
      <c r="D1615" s="10">
        <v>3</v>
      </c>
      <c r="E1615" s="10">
        <v>325</v>
      </c>
      <c r="F1615" s="10">
        <v>18</v>
      </c>
      <c r="G1615" s="10" t="s">
        <v>109</v>
      </c>
      <c r="H1615" s="250" t="s">
        <v>113</v>
      </c>
      <c r="I1615" s="10" t="s">
        <v>111</v>
      </c>
      <c r="J1615" s="10" t="s">
        <v>112</v>
      </c>
    </row>
    <row r="1616" spans="1:10">
      <c r="A1616" s="247">
        <v>1615</v>
      </c>
      <c r="B1616" s="10" t="s">
        <v>108</v>
      </c>
      <c r="C1616" s="10">
        <v>17</v>
      </c>
      <c r="D1616" s="10">
        <v>3</v>
      </c>
      <c r="E1616" s="10">
        <v>326</v>
      </c>
      <c r="F1616" s="10">
        <v>18</v>
      </c>
      <c r="G1616" s="10" t="s">
        <v>109</v>
      </c>
      <c r="H1616" s="250" t="s">
        <v>114</v>
      </c>
      <c r="I1616" s="10" t="s">
        <v>111</v>
      </c>
      <c r="J1616" s="10" t="s">
        <v>112</v>
      </c>
    </row>
    <row r="1617" spans="1:10">
      <c r="A1617" s="247">
        <v>1616</v>
      </c>
      <c r="B1617" s="10" t="s">
        <v>108</v>
      </c>
      <c r="C1617" s="10">
        <v>17</v>
      </c>
      <c r="D1617" s="10">
        <v>3</v>
      </c>
      <c r="E1617" s="10">
        <v>327</v>
      </c>
      <c r="F1617" s="10">
        <v>18</v>
      </c>
      <c r="G1617" s="10" t="s">
        <v>109</v>
      </c>
      <c r="H1617" s="250" t="s">
        <v>113</v>
      </c>
      <c r="I1617" s="10" t="s">
        <v>111</v>
      </c>
      <c r="J1617" s="10" t="s">
        <v>112</v>
      </c>
    </row>
    <row r="1618" spans="1:10">
      <c r="A1618" s="247">
        <v>1617</v>
      </c>
      <c r="B1618" s="10" t="s">
        <v>108</v>
      </c>
      <c r="C1618" s="10">
        <v>17</v>
      </c>
      <c r="D1618" s="10">
        <v>3</v>
      </c>
      <c r="E1618" s="10">
        <v>328</v>
      </c>
      <c r="F1618" s="10">
        <v>18</v>
      </c>
      <c r="G1618" s="10" t="s">
        <v>109</v>
      </c>
      <c r="H1618" s="250" t="s">
        <v>114</v>
      </c>
      <c r="I1618" s="10" t="s">
        <v>111</v>
      </c>
      <c r="J1618" s="10" t="s">
        <v>112</v>
      </c>
    </row>
    <row r="1619" spans="1:10">
      <c r="A1619" s="247">
        <v>1618</v>
      </c>
      <c r="B1619" s="10" t="s">
        <v>108</v>
      </c>
      <c r="C1619" s="10">
        <v>17</v>
      </c>
      <c r="D1619" s="10">
        <v>3</v>
      </c>
      <c r="E1619" s="10">
        <v>329</v>
      </c>
      <c r="F1619" s="10">
        <v>18</v>
      </c>
      <c r="G1619" s="10" t="s">
        <v>109</v>
      </c>
      <c r="H1619" s="250" t="s">
        <v>113</v>
      </c>
      <c r="I1619" s="10" t="s">
        <v>111</v>
      </c>
      <c r="J1619" s="10" t="s">
        <v>112</v>
      </c>
    </row>
    <row r="1620" spans="1:10">
      <c r="A1620" s="247">
        <v>1619</v>
      </c>
      <c r="B1620" s="10" t="s">
        <v>108</v>
      </c>
      <c r="C1620" s="10">
        <v>17</v>
      </c>
      <c r="D1620" s="10">
        <v>3</v>
      </c>
      <c r="E1620" s="10">
        <v>330</v>
      </c>
      <c r="F1620" s="10">
        <v>18</v>
      </c>
      <c r="G1620" s="10" t="s">
        <v>109</v>
      </c>
      <c r="H1620" s="250" t="s">
        <v>114</v>
      </c>
      <c r="I1620" s="10" t="s">
        <v>111</v>
      </c>
      <c r="J1620" s="10" t="s">
        <v>112</v>
      </c>
    </row>
    <row r="1621" spans="1:10">
      <c r="A1621" s="247">
        <v>1620</v>
      </c>
      <c r="B1621" s="10" t="s">
        <v>108</v>
      </c>
      <c r="C1621" s="10">
        <v>17</v>
      </c>
      <c r="D1621" s="10">
        <v>3</v>
      </c>
      <c r="E1621" s="10">
        <v>331</v>
      </c>
      <c r="F1621" s="10">
        <v>18</v>
      </c>
      <c r="G1621" s="10" t="s">
        <v>109</v>
      </c>
      <c r="H1621" s="250" t="s">
        <v>113</v>
      </c>
      <c r="I1621" s="10" t="s">
        <v>111</v>
      </c>
      <c r="J1621" s="10" t="s">
        <v>112</v>
      </c>
    </row>
    <row r="1622" spans="1:10">
      <c r="A1622" s="247">
        <v>1621</v>
      </c>
      <c r="B1622" s="10" t="s">
        <v>108</v>
      </c>
      <c r="C1622" s="10">
        <v>17</v>
      </c>
      <c r="D1622" s="10">
        <v>3</v>
      </c>
      <c r="E1622" s="10">
        <v>332</v>
      </c>
      <c r="F1622" s="10">
        <v>18</v>
      </c>
      <c r="G1622" s="10" t="s">
        <v>109</v>
      </c>
      <c r="H1622" s="250" t="s">
        <v>114</v>
      </c>
      <c r="I1622" s="10" t="s">
        <v>111</v>
      </c>
      <c r="J1622" s="10" t="s">
        <v>112</v>
      </c>
    </row>
    <row r="1623" spans="1:10">
      <c r="A1623" s="247">
        <v>1622</v>
      </c>
      <c r="B1623" s="10" t="s">
        <v>108</v>
      </c>
      <c r="C1623" s="10">
        <v>17</v>
      </c>
      <c r="D1623" s="10">
        <v>3</v>
      </c>
      <c r="E1623" s="10">
        <v>333</v>
      </c>
      <c r="F1623" s="10">
        <v>18</v>
      </c>
      <c r="G1623" s="10" t="s">
        <v>109</v>
      </c>
      <c r="H1623" s="250" t="s">
        <v>113</v>
      </c>
      <c r="I1623" s="10" t="s">
        <v>111</v>
      </c>
      <c r="J1623" s="10" t="s">
        <v>112</v>
      </c>
    </row>
    <row r="1624" spans="1:10">
      <c r="A1624" s="247">
        <v>1623</v>
      </c>
      <c r="B1624" s="10" t="s">
        <v>108</v>
      </c>
      <c r="C1624" s="10">
        <v>17</v>
      </c>
      <c r="D1624" s="10">
        <v>3</v>
      </c>
      <c r="E1624" s="10">
        <v>334</v>
      </c>
      <c r="F1624" s="10">
        <v>18</v>
      </c>
      <c r="G1624" s="10" t="s">
        <v>109</v>
      </c>
      <c r="H1624" s="250" t="s">
        <v>114</v>
      </c>
      <c r="I1624" s="10" t="s">
        <v>111</v>
      </c>
      <c r="J1624" s="10" t="s">
        <v>112</v>
      </c>
    </row>
    <row r="1625" spans="1:10">
      <c r="A1625" s="247">
        <v>1624</v>
      </c>
      <c r="B1625" s="10" t="s">
        <v>108</v>
      </c>
      <c r="C1625" s="10">
        <v>17</v>
      </c>
      <c r="D1625" s="10">
        <v>3</v>
      </c>
      <c r="E1625" s="10">
        <v>335</v>
      </c>
      <c r="F1625" s="10">
        <v>18</v>
      </c>
      <c r="G1625" s="10" t="s">
        <v>109</v>
      </c>
      <c r="H1625" s="250" t="s">
        <v>113</v>
      </c>
      <c r="I1625" s="10" t="s">
        <v>111</v>
      </c>
      <c r="J1625" s="10" t="s">
        <v>112</v>
      </c>
    </row>
    <row r="1626" spans="1:10">
      <c r="A1626" s="247">
        <v>1625</v>
      </c>
      <c r="B1626" s="10" t="s">
        <v>108</v>
      </c>
      <c r="C1626" s="10">
        <v>17</v>
      </c>
      <c r="D1626" s="10">
        <v>3</v>
      </c>
      <c r="E1626" s="10">
        <v>336</v>
      </c>
      <c r="F1626" s="10">
        <v>18</v>
      </c>
      <c r="G1626" s="10" t="s">
        <v>109</v>
      </c>
      <c r="H1626" s="250" t="s">
        <v>114</v>
      </c>
      <c r="I1626" s="10" t="s">
        <v>111</v>
      </c>
      <c r="J1626" s="10" t="s">
        <v>112</v>
      </c>
    </row>
    <row r="1627" spans="1:10">
      <c r="A1627" s="247">
        <v>1626</v>
      </c>
      <c r="B1627" s="10" t="s">
        <v>108</v>
      </c>
      <c r="C1627" s="10">
        <v>17</v>
      </c>
      <c r="D1627" s="10">
        <v>3</v>
      </c>
      <c r="E1627" s="10">
        <v>337</v>
      </c>
      <c r="F1627" s="10">
        <v>18</v>
      </c>
      <c r="G1627" s="10" t="s">
        <v>109</v>
      </c>
      <c r="H1627" s="250" t="s">
        <v>113</v>
      </c>
      <c r="I1627" s="10" t="s">
        <v>111</v>
      </c>
      <c r="J1627" s="10" t="s">
        <v>112</v>
      </c>
    </row>
    <row r="1628" spans="1:10">
      <c r="A1628" s="247">
        <v>1627</v>
      </c>
      <c r="B1628" s="10" t="s">
        <v>108</v>
      </c>
      <c r="C1628" s="10">
        <v>17</v>
      </c>
      <c r="D1628" s="10">
        <v>3</v>
      </c>
      <c r="E1628" s="10">
        <v>338</v>
      </c>
      <c r="F1628" s="10">
        <v>18</v>
      </c>
      <c r="G1628" s="10" t="s">
        <v>109</v>
      </c>
      <c r="H1628" s="250" t="s">
        <v>114</v>
      </c>
      <c r="I1628" s="10" t="s">
        <v>111</v>
      </c>
      <c r="J1628" s="10" t="s">
        <v>112</v>
      </c>
    </row>
    <row r="1629" spans="1:10">
      <c r="A1629" s="247">
        <v>1628</v>
      </c>
      <c r="B1629" s="10" t="s">
        <v>108</v>
      </c>
      <c r="C1629" s="10">
        <v>17</v>
      </c>
      <c r="D1629" s="10">
        <v>3</v>
      </c>
      <c r="E1629" s="10">
        <v>339</v>
      </c>
      <c r="F1629" s="10">
        <v>18</v>
      </c>
      <c r="G1629" s="10" t="s">
        <v>109</v>
      </c>
      <c r="H1629" s="250" t="s">
        <v>113</v>
      </c>
      <c r="I1629" s="10" t="s">
        <v>111</v>
      </c>
      <c r="J1629" s="10" t="s">
        <v>112</v>
      </c>
    </row>
    <row r="1630" spans="1:10">
      <c r="A1630" s="247">
        <v>1629</v>
      </c>
      <c r="B1630" s="10" t="s">
        <v>108</v>
      </c>
      <c r="C1630" s="10">
        <v>17</v>
      </c>
      <c r="D1630" s="10">
        <v>3</v>
      </c>
      <c r="E1630" s="10">
        <v>341</v>
      </c>
      <c r="F1630" s="10">
        <v>18</v>
      </c>
      <c r="G1630" s="10" t="s">
        <v>109</v>
      </c>
      <c r="H1630" s="250" t="s">
        <v>113</v>
      </c>
      <c r="I1630" s="10" t="s">
        <v>111</v>
      </c>
      <c r="J1630" s="10" t="s">
        <v>112</v>
      </c>
    </row>
    <row r="1631" spans="1:10">
      <c r="A1631" s="247">
        <v>1630</v>
      </c>
      <c r="B1631" s="10" t="s">
        <v>108</v>
      </c>
      <c r="C1631" s="10">
        <v>18</v>
      </c>
      <c r="D1631" s="10">
        <v>1</v>
      </c>
      <c r="E1631" s="10">
        <v>101</v>
      </c>
      <c r="F1631" s="10">
        <v>18</v>
      </c>
      <c r="G1631" s="10" t="s">
        <v>109</v>
      </c>
      <c r="H1631" s="250" t="s">
        <v>114</v>
      </c>
      <c r="I1631" s="10" t="s">
        <v>111</v>
      </c>
      <c r="J1631" s="10" t="s">
        <v>112</v>
      </c>
    </row>
    <row r="1632" spans="1:10">
      <c r="A1632" s="247">
        <v>1631</v>
      </c>
      <c r="B1632" s="10" t="s">
        <v>108</v>
      </c>
      <c r="C1632" s="10">
        <v>18</v>
      </c>
      <c r="D1632" s="10">
        <v>1</v>
      </c>
      <c r="E1632" s="10">
        <v>102</v>
      </c>
      <c r="F1632" s="10">
        <v>18</v>
      </c>
      <c r="G1632" s="10" t="s">
        <v>109</v>
      </c>
      <c r="H1632" s="250" t="s">
        <v>113</v>
      </c>
      <c r="I1632" s="10" t="s">
        <v>111</v>
      </c>
      <c r="J1632" s="10" t="s">
        <v>112</v>
      </c>
    </row>
    <row r="1633" spans="1:10">
      <c r="A1633" s="247">
        <v>1632</v>
      </c>
      <c r="B1633" s="10" t="s">
        <v>108</v>
      </c>
      <c r="C1633" s="10">
        <v>18</v>
      </c>
      <c r="D1633" s="10">
        <v>1</v>
      </c>
      <c r="E1633" s="10">
        <v>103</v>
      </c>
      <c r="F1633" s="10">
        <v>18</v>
      </c>
      <c r="G1633" s="10" t="s">
        <v>109</v>
      </c>
      <c r="H1633" s="250" t="s">
        <v>114</v>
      </c>
      <c r="I1633" s="10" t="s">
        <v>111</v>
      </c>
      <c r="J1633" s="10" t="s">
        <v>112</v>
      </c>
    </row>
    <row r="1634" spans="1:10">
      <c r="A1634" s="247">
        <v>1633</v>
      </c>
      <c r="B1634" s="10" t="s">
        <v>108</v>
      </c>
      <c r="C1634" s="10">
        <v>18</v>
      </c>
      <c r="D1634" s="10">
        <v>1</v>
      </c>
      <c r="E1634" s="10">
        <v>104</v>
      </c>
      <c r="F1634" s="10">
        <v>18</v>
      </c>
      <c r="G1634" s="10" t="s">
        <v>109</v>
      </c>
      <c r="H1634" s="250" t="s">
        <v>113</v>
      </c>
      <c r="I1634" s="10" t="s">
        <v>111</v>
      </c>
      <c r="J1634" s="10" t="s">
        <v>112</v>
      </c>
    </row>
    <row r="1635" spans="1:10">
      <c r="A1635" s="247">
        <v>1634</v>
      </c>
      <c r="B1635" s="10" t="s">
        <v>108</v>
      </c>
      <c r="C1635" s="10">
        <v>18</v>
      </c>
      <c r="D1635" s="10">
        <v>1</v>
      </c>
      <c r="E1635" s="10">
        <v>105</v>
      </c>
      <c r="F1635" s="10">
        <v>18</v>
      </c>
      <c r="G1635" s="10" t="s">
        <v>109</v>
      </c>
      <c r="H1635" s="250" t="s">
        <v>114</v>
      </c>
      <c r="I1635" s="10" t="s">
        <v>111</v>
      </c>
      <c r="J1635" s="10" t="s">
        <v>112</v>
      </c>
    </row>
    <row r="1636" spans="1:10">
      <c r="A1636" s="247">
        <v>1635</v>
      </c>
      <c r="B1636" s="10" t="s">
        <v>108</v>
      </c>
      <c r="C1636" s="10">
        <v>18</v>
      </c>
      <c r="D1636" s="10">
        <v>1</v>
      </c>
      <c r="E1636" s="10">
        <v>106</v>
      </c>
      <c r="F1636" s="10">
        <v>18</v>
      </c>
      <c r="G1636" s="10" t="s">
        <v>109</v>
      </c>
      <c r="H1636" s="250" t="s">
        <v>113</v>
      </c>
      <c r="I1636" s="10" t="s">
        <v>111</v>
      </c>
      <c r="J1636" s="10" t="s">
        <v>112</v>
      </c>
    </row>
    <row r="1637" spans="1:10">
      <c r="A1637" s="247">
        <v>1636</v>
      </c>
      <c r="B1637" s="10" t="s">
        <v>108</v>
      </c>
      <c r="C1637" s="10">
        <v>18</v>
      </c>
      <c r="D1637" s="10">
        <v>1</v>
      </c>
      <c r="E1637" s="10">
        <v>107</v>
      </c>
      <c r="F1637" s="10">
        <v>18</v>
      </c>
      <c r="G1637" s="10" t="s">
        <v>109</v>
      </c>
      <c r="H1637" s="250" t="s">
        <v>114</v>
      </c>
      <c r="I1637" s="10" t="s">
        <v>111</v>
      </c>
      <c r="J1637" s="10" t="s">
        <v>112</v>
      </c>
    </row>
    <row r="1638" spans="1:10">
      <c r="A1638" s="247">
        <v>1637</v>
      </c>
      <c r="B1638" s="10" t="s">
        <v>108</v>
      </c>
      <c r="C1638" s="10">
        <v>18</v>
      </c>
      <c r="D1638" s="10">
        <v>1</v>
      </c>
      <c r="E1638" s="10">
        <v>108</v>
      </c>
      <c r="F1638" s="10">
        <v>18</v>
      </c>
      <c r="G1638" s="10" t="s">
        <v>109</v>
      </c>
      <c r="H1638" s="250" t="s">
        <v>113</v>
      </c>
      <c r="I1638" s="10" t="s">
        <v>111</v>
      </c>
      <c r="J1638" s="10" t="s">
        <v>112</v>
      </c>
    </row>
    <row r="1639" spans="1:10">
      <c r="A1639" s="247">
        <v>1638</v>
      </c>
      <c r="B1639" s="10" t="s">
        <v>108</v>
      </c>
      <c r="C1639" s="10">
        <v>18</v>
      </c>
      <c r="D1639" s="10">
        <v>1</v>
      </c>
      <c r="E1639" s="10">
        <v>109</v>
      </c>
      <c r="F1639" s="10">
        <v>18</v>
      </c>
      <c r="G1639" s="10" t="s">
        <v>109</v>
      </c>
      <c r="H1639" s="250" t="s">
        <v>114</v>
      </c>
      <c r="I1639" s="10" t="s">
        <v>111</v>
      </c>
      <c r="J1639" s="10" t="s">
        <v>112</v>
      </c>
    </row>
    <row r="1640" spans="1:10">
      <c r="A1640" s="247">
        <v>1639</v>
      </c>
      <c r="B1640" s="10" t="s">
        <v>108</v>
      </c>
      <c r="C1640" s="10">
        <v>18</v>
      </c>
      <c r="D1640" s="10">
        <v>1</v>
      </c>
      <c r="E1640" s="10">
        <v>110</v>
      </c>
      <c r="F1640" s="10">
        <v>18</v>
      </c>
      <c r="G1640" s="10" t="s">
        <v>109</v>
      </c>
      <c r="H1640" s="250" t="s">
        <v>113</v>
      </c>
      <c r="I1640" s="10" t="s">
        <v>111</v>
      </c>
      <c r="J1640" s="10" t="s">
        <v>112</v>
      </c>
    </row>
    <row r="1641" spans="1:10">
      <c r="A1641" s="247">
        <v>1640</v>
      </c>
      <c r="B1641" s="10" t="s">
        <v>108</v>
      </c>
      <c r="C1641" s="10">
        <v>18</v>
      </c>
      <c r="D1641" s="10">
        <v>1</v>
      </c>
      <c r="E1641" s="10">
        <v>111</v>
      </c>
      <c r="F1641" s="10">
        <v>18</v>
      </c>
      <c r="G1641" s="10" t="s">
        <v>109</v>
      </c>
      <c r="H1641" s="250" t="s">
        <v>114</v>
      </c>
      <c r="I1641" s="10" t="s">
        <v>111</v>
      </c>
      <c r="J1641" s="10" t="s">
        <v>112</v>
      </c>
    </row>
    <row r="1642" spans="1:10">
      <c r="A1642" s="247">
        <v>1641</v>
      </c>
      <c r="B1642" s="10" t="s">
        <v>108</v>
      </c>
      <c r="C1642" s="10">
        <v>18</v>
      </c>
      <c r="D1642" s="10">
        <v>1</v>
      </c>
      <c r="E1642" s="10">
        <v>112</v>
      </c>
      <c r="F1642" s="10">
        <v>18</v>
      </c>
      <c r="G1642" s="10" t="s">
        <v>109</v>
      </c>
      <c r="H1642" s="250" t="s">
        <v>113</v>
      </c>
      <c r="I1642" s="10" t="s">
        <v>111</v>
      </c>
      <c r="J1642" s="10" t="s">
        <v>112</v>
      </c>
    </row>
    <row r="1643" spans="1:10">
      <c r="A1643" s="247">
        <v>1642</v>
      </c>
      <c r="B1643" s="10" t="s">
        <v>108</v>
      </c>
      <c r="C1643" s="10">
        <v>18</v>
      </c>
      <c r="D1643" s="10">
        <v>1</v>
      </c>
      <c r="E1643" s="10">
        <v>113</v>
      </c>
      <c r="F1643" s="10">
        <v>18</v>
      </c>
      <c r="G1643" s="10" t="s">
        <v>109</v>
      </c>
      <c r="H1643" s="250" t="s">
        <v>114</v>
      </c>
      <c r="I1643" s="10" t="s">
        <v>111</v>
      </c>
      <c r="J1643" s="10" t="s">
        <v>112</v>
      </c>
    </row>
    <row r="1644" spans="1:10">
      <c r="A1644" s="247">
        <v>1643</v>
      </c>
      <c r="B1644" s="10" t="s">
        <v>108</v>
      </c>
      <c r="C1644" s="10">
        <v>18</v>
      </c>
      <c r="D1644" s="10">
        <v>1</v>
      </c>
      <c r="E1644" s="10">
        <v>114</v>
      </c>
      <c r="F1644" s="10">
        <v>18</v>
      </c>
      <c r="G1644" s="10" t="s">
        <v>109</v>
      </c>
      <c r="H1644" s="250" t="s">
        <v>113</v>
      </c>
      <c r="I1644" s="10" t="s">
        <v>111</v>
      </c>
      <c r="J1644" s="10" t="s">
        <v>112</v>
      </c>
    </row>
    <row r="1645" spans="1:10">
      <c r="A1645" s="247">
        <v>1644</v>
      </c>
      <c r="B1645" s="10" t="s">
        <v>108</v>
      </c>
      <c r="C1645" s="10">
        <v>18</v>
      </c>
      <c r="D1645" s="10">
        <v>1</v>
      </c>
      <c r="E1645" s="10">
        <v>115</v>
      </c>
      <c r="F1645" s="10">
        <v>18</v>
      </c>
      <c r="G1645" s="10" t="s">
        <v>109</v>
      </c>
      <c r="H1645" s="250" t="s">
        <v>114</v>
      </c>
      <c r="I1645" s="10" t="s">
        <v>111</v>
      </c>
      <c r="J1645" s="10" t="s">
        <v>112</v>
      </c>
    </row>
    <row r="1646" spans="1:10">
      <c r="A1646" s="247">
        <v>1645</v>
      </c>
      <c r="B1646" s="10" t="s">
        <v>108</v>
      </c>
      <c r="C1646" s="10">
        <v>18</v>
      </c>
      <c r="D1646" s="10">
        <v>1</v>
      </c>
      <c r="E1646" s="10">
        <v>116</v>
      </c>
      <c r="F1646" s="10">
        <v>18</v>
      </c>
      <c r="G1646" s="10" t="s">
        <v>109</v>
      </c>
      <c r="H1646" s="250" t="s">
        <v>113</v>
      </c>
      <c r="I1646" s="10" t="s">
        <v>111</v>
      </c>
      <c r="J1646" s="10" t="s">
        <v>112</v>
      </c>
    </row>
    <row r="1647" spans="1:10">
      <c r="A1647" s="247">
        <v>1646</v>
      </c>
      <c r="B1647" s="10" t="s">
        <v>108</v>
      </c>
      <c r="C1647" s="10">
        <v>18</v>
      </c>
      <c r="D1647" s="10">
        <v>1</v>
      </c>
      <c r="E1647" s="10">
        <v>117</v>
      </c>
      <c r="F1647" s="10">
        <v>18</v>
      </c>
      <c r="G1647" s="10" t="s">
        <v>109</v>
      </c>
      <c r="H1647" s="250" t="s">
        <v>114</v>
      </c>
      <c r="I1647" s="10" t="s">
        <v>111</v>
      </c>
      <c r="J1647" s="10" t="s">
        <v>112</v>
      </c>
    </row>
    <row r="1648" spans="1:10">
      <c r="A1648" s="247">
        <v>1647</v>
      </c>
      <c r="B1648" s="10" t="s">
        <v>108</v>
      </c>
      <c r="C1648" s="10">
        <v>18</v>
      </c>
      <c r="D1648" s="10">
        <v>1</v>
      </c>
      <c r="E1648" s="10">
        <v>118</v>
      </c>
      <c r="F1648" s="10">
        <v>18</v>
      </c>
      <c r="G1648" s="10" t="s">
        <v>109</v>
      </c>
      <c r="H1648" s="250" t="s">
        <v>113</v>
      </c>
      <c r="I1648" s="10" t="s">
        <v>111</v>
      </c>
      <c r="J1648" s="10" t="s">
        <v>112</v>
      </c>
    </row>
    <row r="1649" spans="1:10">
      <c r="A1649" s="247">
        <v>1648</v>
      </c>
      <c r="B1649" s="10" t="s">
        <v>108</v>
      </c>
      <c r="C1649" s="10">
        <v>18</v>
      </c>
      <c r="D1649" s="10">
        <v>1</v>
      </c>
      <c r="E1649" s="10">
        <v>119</v>
      </c>
      <c r="F1649" s="10">
        <v>18</v>
      </c>
      <c r="G1649" s="10" t="s">
        <v>109</v>
      </c>
      <c r="H1649" s="250" t="s">
        <v>114</v>
      </c>
      <c r="I1649" s="10" t="s">
        <v>111</v>
      </c>
      <c r="J1649" s="10" t="s">
        <v>112</v>
      </c>
    </row>
    <row r="1650" spans="1:10">
      <c r="A1650" s="247">
        <v>1649</v>
      </c>
      <c r="B1650" s="10" t="s">
        <v>108</v>
      </c>
      <c r="C1650" s="10">
        <v>18</v>
      </c>
      <c r="D1650" s="10">
        <v>1</v>
      </c>
      <c r="E1650" s="10">
        <v>121</v>
      </c>
      <c r="F1650" s="10">
        <v>18</v>
      </c>
      <c r="G1650" s="10" t="s">
        <v>109</v>
      </c>
      <c r="H1650" s="250" t="s">
        <v>113</v>
      </c>
      <c r="I1650" s="10" t="s">
        <v>111</v>
      </c>
      <c r="J1650" s="10" t="s">
        <v>112</v>
      </c>
    </row>
    <row r="1651" spans="1:10">
      <c r="A1651" s="247">
        <v>1650</v>
      </c>
      <c r="B1651" s="10" t="s">
        <v>108</v>
      </c>
      <c r="C1651" s="10">
        <v>18</v>
      </c>
      <c r="D1651" s="10">
        <v>2</v>
      </c>
      <c r="E1651" s="10">
        <v>201</v>
      </c>
      <c r="F1651" s="10">
        <v>18</v>
      </c>
      <c r="G1651" s="10" t="s">
        <v>109</v>
      </c>
      <c r="H1651" s="10" t="s">
        <v>110</v>
      </c>
      <c r="I1651" s="10" t="s">
        <v>111</v>
      </c>
      <c r="J1651" s="10" t="s">
        <v>112</v>
      </c>
    </row>
    <row r="1652" spans="1:10">
      <c r="A1652" s="247">
        <v>1651</v>
      </c>
      <c r="B1652" s="10" t="s">
        <v>108</v>
      </c>
      <c r="C1652" s="10">
        <v>18</v>
      </c>
      <c r="D1652" s="10">
        <v>2</v>
      </c>
      <c r="E1652" s="10">
        <v>202</v>
      </c>
      <c r="F1652" s="10">
        <v>18</v>
      </c>
      <c r="G1652" s="10" t="s">
        <v>109</v>
      </c>
      <c r="H1652" s="10" t="s">
        <v>110</v>
      </c>
      <c r="I1652" s="10" t="s">
        <v>111</v>
      </c>
      <c r="J1652" s="10" t="s">
        <v>112</v>
      </c>
    </row>
    <row r="1653" spans="1:10">
      <c r="A1653" s="247">
        <v>1652</v>
      </c>
      <c r="B1653" s="10" t="s">
        <v>108</v>
      </c>
      <c r="C1653" s="10">
        <v>18</v>
      </c>
      <c r="D1653" s="10">
        <v>2</v>
      </c>
      <c r="E1653" s="10">
        <v>203</v>
      </c>
      <c r="F1653" s="10">
        <v>18</v>
      </c>
      <c r="G1653" s="10" t="s">
        <v>109</v>
      </c>
      <c r="H1653" s="10" t="s">
        <v>110</v>
      </c>
      <c r="I1653" s="10" t="s">
        <v>111</v>
      </c>
      <c r="J1653" s="10" t="s">
        <v>112</v>
      </c>
    </row>
    <row r="1654" spans="1:10">
      <c r="A1654" s="247">
        <v>1653</v>
      </c>
      <c r="B1654" s="10" t="s">
        <v>108</v>
      </c>
      <c r="C1654" s="10">
        <v>18</v>
      </c>
      <c r="D1654" s="10">
        <v>2</v>
      </c>
      <c r="E1654" s="10">
        <v>204</v>
      </c>
      <c r="F1654" s="10">
        <v>18</v>
      </c>
      <c r="G1654" s="10" t="s">
        <v>109</v>
      </c>
      <c r="H1654" s="10" t="s">
        <v>110</v>
      </c>
      <c r="I1654" s="10" t="s">
        <v>111</v>
      </c>
      <c r="J1654" s="10" t="s">
        <v>112</v>
      </c>
    </row>
    <row r="1655" spans="1:10">
      <c r="A1655" s="247">
        <v>1654</v>
      </c>
      <c r="B1655" s="10" t="s">
        <v>108</v>
      </c>
      <c r="C1655" s="10">
        <v>18</v>
      </c>
      <c r="D1655" s="10">
        <v>2</v>
      </c>
      <c r="E1655" s="10">
        <v>205</v>
      </c>
      <c r="F1655" s="10">
        <v>18</v>
      </c>
      <c r="G1655" s="10" t="s">
        <v>109</v>
      </c>
      <c r="H1655" s="10" t="s">
        <v>110</v>
      </c>
      <c r="I1655" s="10" t="s">
        <v>111</v>
      </c>
      <c r="J1655" s="10" t="s">
        <v>112</v>
      </c>
    </row>
    <row r="1656" spans="1:10">
      <c r="A1656" s="247">
        <v>1655</v>
      </c>
      <c r="B1656" s="10" t="s">
        <v>108</v>
      </c>
      <c r="C1656" s="10">
        <v>18</v>
      </c>
      <c r="D1656" s="10">
        <v>2</v>
      </c>
      <c r="E1656" s="10">
        <v>206</v>
      </c>
      <c r="F1656" s="10">
        <v>18</v>
      </c>
      <c r="G1656" s="10" t="s">
        <v>109</v>
      </c>
      <c r="H1656" s="10" t="s">
        <v>110</v>
      </c>
      <c r="I1656" s="10" t="s">
        <v>111</v>
      </c>
      <c r="J1656" s="10" t="s">
        <v>112</v>
      </c>
    </row>
    <row r="1657" spans="1:10">
      <c r="A1657" s="247">
        <v>1656</v>
      </c>
      <c r="B1657" s="10" t="s">
        <v>108</v>
      </c>
      <c r="C1657" s="10">
        <v>18</v>
      </c>
      <c r="D1657" s="10">
        <v>2</v>
      </c>
      <c r="E1657" s="10">
        <v>207</v>
      </c>
      <c r="F1657" s="10">
        <v>18</v>
      </c>
      <c r="G1657" s="10" t="s">
        <v>109</v>
      </c>
      <c r="H1657" s="10" t="s">
        <v>114</v>
      </c>
      <c r="I1657" s="10" t="s">
        <v>111</v>
      </c>
      <c r="J1657" s="10" t="s">
        <v>112</v>
      </c>
    </row>
    <row r="1658" spans="1:10">
      <c r="A1658" s="247">
        <v>1657</v>
      </c>
      <c r="B1658" s="10" t="s">
        <v>108</v>
      </c>
      <c r="C1658" s="10">
        <v>18</v>
      </c>
      <c r="D1658" s="10">
        <v>2</v>
      </c>
      <c r="E1658" s="10">
        <v>208</v>
      </c>
      <c r="F1658" s="10">
        <v>18</v>
      </c>
      <c r="G1658" s="10" t="s">
        <v>109</v>
      </c>
      <c r="H1658" s="10" t="s">
        <v>113</v>
      </c>
      <c r="I1658" s="10" t="s">
        <v>111</v>
      </c>
      <c r="J1658" s="10" t="s">
        <v>112</v>
      </c>
    </row>
    <row r="1659" spans="1:10">
      <c r="A1659" s="247">
        <v>1658</v>
      </c>
      <c r="B1659" s="10" t="s">
        <v>108</v>
      </c>
      <c r="C1659" s="10">
        <v>18</v>
      </c>
      <c r="D1659" s="10">
        <v>2</v>
      </c>
      <c r="E1659" s="10">
        <v>209</v>
      </c>
      <c r="F1659" s="10">
        <v>18</v>
      </c>
      <c r="G1659" s="10" t="s">
        <v>109</v>
      </c>
      <c r="H1659" s="10" t="s">
        <v>114</v>
      </c>
      <c r="I1659" s="10" t="s">
        <v>111</v>
      </c>
      <c r="J1659" s="10" t="s">
        <v>112</v>
      </c>
    </row>
    <row r="1660" spans="1:10">
      <c r="A1660" s="247">
        <v>1659</v>
      </c>
      <c r="B1660" s="10" t="s">
        <v>108</v>
      </c>
      <c r="C1660" s="10">
        <v>18</v>
      </c>
      <c r="D1660" s="10">
        <v>2</v>
      </c>
      <c r="E1660" s="10">
        <v>210</v>
      </c>
      <c r="F1660" s="10">
        <v>18</v>
      </c>
      <c r="G1660" s="10" t="s">
        <v>109</v>
      </c>
      <c r="H1660" s="10" t="s">
        <v>113</v>
      </c>
      <c r="I1660" s="10" t="s">
        <v>111</v>
      </c>
      <c r="J1660" s="10" t="s">
        <v>112</v>
      </c>
    </row>
    <row r="1661" spans="1:10">
      <c r="A1661" s="247">
        <v>1660</v>
      </c>
      <c r="B1661" s="10" t="s">
        <v>108</v>
      </c>
      <c r="C1661" s="10">
        <v>18</v>
      </c>
      <c r="D1661" s="10">
        <v>2</v>
      </c>
      <c r="E1661" s="10">
        <v>211</v>
      </c>
      <c r="F1661" s="10">
        <v>18</v>
      </c>
      <c r="G1661" s="10" t="s">
        <v>109</v>
      </c>
      <c r="H1661" s="10" t="s">
        <v>114</v>
      </c>
      <c r="I1661" s="10" t="s">
        <v>111</v>
      </c>
      <c r="J1661" s="10" t="s">
        <v>112</v>
      </c>
    </row>
    <row r="1662" spans="1:10">
      <c r="A1662" s="247">
        <v>1661</v>
      </c>
      <c r="B1662" s="10" t="s">
        <v>108</v>
      </c>
      <c r="C1662" s="10">
        <v>18</v>
      </c>
      <c r="D1662" s="10">
        <v>2</v>
      </c>
      <c r="E1662" s="10">
        <v>212</v>
      </c>
      <c r="F1662" s="10">
        <v>18</v>
      </c>
      <c r="G1662" s="10" t="s">
        <v>109</v>
      </c>
      <c r="H1662" s="10" t="s">
        <v>113</v>
      </c>
      <c r="I1662" s="10" t="s">
        <v>111</v>
      </c>
      <c r="J1662" s="10" t="s">
        <v>112</v>
      </c>
    </row>
    <row r="1663" spans="1:10">
      <c r="A1663" s="247">
        <v>1662</v>
      </c>
      <c r="B1663" s="10" t="s">
        <v>108</v>
      </c>
      <c r="C1663" s="10">
        <v>18</v>
      </c>
      <c r="D1663" s="10">
        <v>2</v>
      </c>
      <c r="E1663" s="10">
        <v>213</v>
      </c>
      <c r="F1663" s="10">
        <v>18</v>
      </c>
      <c r="G1663" s="10" t="s">
        <v>109</v>
      </c>
      <c r="H1663" s="10" t="s">
        <v>114</v>
      </c>
      <c r="I1663" s="10" t="s">
        <v>111</v>
      </c>
      <c r="J1663" s="10" t="s">
        <v>112</v>
      </c>
    </row>
    <row r="1664" spans="1:10">
      <c r="A1664" s="247">
        <v>1663</v>
      </c>
      <c r="B1664" s="10" t="s">
        <v>108</v>
      </c>
      <c r="C1664" s="10">
        <v>18</v>
      </c>
      <c r="D1664" s="10">
        <v>2</v>
      </c>
      <c r="E1664" s="10">
        <v>214</v>
      </c>
      <c r="F1664" s="10">
        <v>18</v>
      </c>
      <c r="G1664" s="10" t="s">
        <v>109</v>
      </c>
      <c r="H1664" s="10" t="s">
        <v>113</v>
      </c>
      <c r="I1664" s="10" t="s">
        <v>111</v>
      </c>
      <c r="J1664" s="10" t="s">
        <v>112</v>
      </c>
    </row>
    <row r="1665" spans="1:10">
      <c r="A1665" s="247">
        <v>1664</v>
      </c>
      <c r="B1665" s="10" t="s">
        <v>108</v>
      </c>
      <c r="C1665" s="10">
        <v>18</v>
      </c>
      <c r="D1665" s="10">
        <v>2</v>
      </c>
      <c r="E1665" s="10">
        <v>215</v>
      </c>
      <c r="F1665" s="10">
        <v>18</v>
      </c>
      <c r="G1665" s="10" t="s">
        <v>109</v>
      </c>
      <c r="H1665" s="10" t="s">
        <v>114</v>
      </c>
      <c r="I1665" s="10" t="s">
        <v>111</v>
      </c>
      <c r="J1665" s="10" t="s">
        <v>112</v>
      </c>
    </row>
    <row r="1666" spans="1:10">
      <c r="A1666" s="247">
        <v>1665</v>
      </c>
      <c r="B1666" s="10" t="s">
        <v>108</v>
      </c>
      <c r="C1666" s="10">
        <v>18</v>
      </c>
      <c r="D1666" s="10">
        <v>2</v>
      </c>
      <c r="E1666" s="10">
        <v>216</v>
      </c>
      <c r="F1666" s="10">
        <v>18</v>
      </c>
      <c r="G1666" s="10" t="s">
        <v>109</v>
      </c>
      <c r="H1666" s="10" t="s">
        <v>113</v>
      </c>
      <c r="I1666" s="10" t="s">
        <v>111</v>
      </c>
      <c r="J1666" s="10" t="s">
        <v>112</v>
      </c>
    </row>
    <row r="1667" spans="1:10">
      <c r="A1667" s="247">
        <v>1666</v>
      </c>
      <c r="B1667" s="10" t="s">
        <v>108</v>
      </c>
      <c r="C1667" s="10">
        <v>18</v>
      </c>
      <c r="D1667" s="10">
        <v>2</v>
      </c>
      <c r="E1667" s="10">
        <v>217</v>
      </c>
      <c r="F1667" s="10">
        <v>18</v>
      </c>
      <c r="G1667" s="10" t="s">
        <v>109</v>
      </c>
      <c r="H1667" s="10" t="s">
        <v>114</v>
      </c>
      <c r="I1667" s="10" t="s">
        <v>111</v>
      </c>
      <c r="J1667" s="10" t="s">
        <v>112</v>
      </c>
    </row>
    <row r="1668" spans="1:10">
      <c r="A1668" s="247">
        <v>1667</v>
      </c>
      <c r="B1668" s="10" t="s">
        <v>108</v>
      </c>
      <c r="C1668" s="10">
        <v>18</v>
      </c>
      <c r="D1668" s="10">
        <v>2</v>
      </c>
      <c r="E1668" s="10">
        <v>218</v>
      </c>
      <c r="F1668" s="10">
        <v>18</v>
      </c>
      <c r="G1668" s="10" t="s">
        <v>109</v>
      </c>
      <c r="H1668" s="10" t="s">
        <v>113</v>
      </c>
      <c r="I1668" s="10" t="s">
        <v>111</v>
      </c>
      <c r="J1668" s="10" t="s">
        <v>112</v>
      </c>
    </row>
    <row r="1669" spans="1:10">
      <c r="A1669" s="247">
        <v>1668</v>
      </c>
      <c r="B1669" s="10" t="s">
        <v>108</v>
      </c>
      <c r="C1669" s="10">
        <v>18</v>
      </c>
      <c r="D1669" s="10">
        <v>2</v>
      </c>
      <c r="E1669" s="10">
        <v>219</v>
      </c>
      <c r="F1669" s="10">
        <v>18</v>
      </c>
      <c r="G1669" s="10" t="s">
        <v>109</v>
      </c>
      <c r="H1669" s="10" t="s">
        <v>114</v>
      </c>
      <c r="I1669" s="10" t="s">
        <v>111</v>
      </c>
      <c r="J1669" s="10" t="s">
        <v>112</v>
      </c>
    </row>
    <row r="1670" spans="1:10">
      <c r="A1670" s="247">
        <v>1669</v>
      </c>
      <c r="B1670" s="10" t="s">
        <v>108</v>
      </c>
      <c r="C1670" s="10">
        <v>18</v>
      </c>
      <c r="D1670" s="10">
        <v>2</v>
      </c>
      <c r="E1670" s="10">
        <v>220</v>
      </c>
      <c r="F1670" s="10">
        <v>18</v>
      </c>
      <c r="G1670" s="10" t="s">
        <v>109</v>
      </c>
      <c r="H1670" s="10" t="s">
        <v>113</v>
      </c>
      <c r="I1670" s="10" t="s">
        <v>111</v>
      </c>
      <c r="J1670" s="10" t="s">
        <v>112</v>
      </c>
    </row>
    <row r="1671" spans="1:10">
      <c r="A1671" s="247">
        <v>1670</v>
      </c>
      <c r="B1671" s="10" t="s">
        <v>108</v>
      </c>
      <c r="C1671" s="10">
        <v>18</v>
      </c>
      <c r="D1671" s="10">
        <v>2</v>
      </c>
      <c r="E1671" s="10">
        <v>221</v>
      </c>
      <c r="F1671" s="10">
        <v>18</v>
      </c>
      <c r="G1671" s="10" t="s">
        <v>109</v>
      </c>
      <c r="H1671" s="10" t="s">
        <v>114</v>
      </c>
      <c r="I1671" s="10" t="s">
        <v>111</v>
      </c>
      <c r="J1671" s="10" t="s">
        <v>112</v>
      </c>
    </row>
    <row r="1672" spans="1:10">
      <c r="A1672" s="247">
        <v>1671</v>
      </c>
      <c r="B1672" s="10" t="s">
        <v>108</v>
      </c>
      <c r="C1672" s="10">
        <v>18</v>
      </c>
      <c r="D1672" s="10">
        <v>2</v>
      </c>
      <c r="E1672" s="10">
        <v>222</v>
      </c>
      <c r="F1672" s="10">
        <v>18</v>
      </c>
      <c r="G1672" s="10" t="s">
        <v>109</v>
      </c>
      <c r="H1672" s="10" t="s">
        <v>113</v>
      </c>
      <c r="I1672" s="10" t="s">
        <v>111</v>
      </c>
      <c r="J1672" s="10" t="s">
        <v>112</v>
      </c>
    </row>
    <row r="1673" spans="1:10">
      <c r="A1673" s="247">
        <v>1672</v>
      </c>
      <c r="B1673" s="10" t="s">
        <v>108</v>
      </c>
      <c r="C1673" s="10">
        <v>18</v>
      </c>
      <c r="D1673" s="10">
        <v>2</v>
      </c>
      <c r="E1673" s="10">
        <v>223</v>
      </c>
      <c r="F1673" s="10">
        <v>18</v>
      </c>
      <c r="G1673" s="10" t="s">
        <v>109</v>
      </c>
      <c r="H1673" s="10" t="s">
        <v>114</v>
      </c>
      <c r="I1673" s="10" t="s">
        <v>111</v>
      </c>
      <c r="J1673" s="10" t="s">
        <v>112</v>
      </c>
    </row>
    <row r="1674" spans="1:10">
      <c r="A1674" s="247">
        <v>1673</v>
      </c>
      <c r="B1674" s="10" t="s">
        <v>108</v>
      </c>
      <c r="C1674" s="10">
        <v>18</v>
      </c>
      <c r="D1674" s="10">
        <v>2</v>
      </c>
      <c r="E1674" s="10">
        <v>224</v>
      </c>
      <c r="F1674" s="10">
        <v>18</v>
      </c>
      <c r="G1674" s="10" t="s">
        <v>109</v>
      </c>
      <c r="H1674" s="10" t="s">
        <v>113</v>
      </c>
      <c r="I1674" s="10" t="s">
        <v>111</v>
      </c>
      <c r="J1674" s="10" t="s">
        <v>112</v>
      </c>
    </row>
    <row r="1675" spans="1:10">
      <c r="A1675" s="247">
        <v>1674</v>
      </c>
      <c r="B1675" s="10" t="s">
        <v>108</v>
      </c>
      <c r="C1675" s="10">
        <v>18</v>
      </c>
      <c r="D1675" s="10">
        <v>2</v>
      </c>
      <c r="E1675" s="10">
        <v>225</v>
      </c>
      <c r="F1675" s="10">
        <v>18</v>
      </c>
      <c r="G1675" s="10" t="s">
        <v>109</v>
      </c>
      <c r="H1675" s="10" t="s">
        <v>114</v>
      </c>
      <c r="I1675" s="10" t="s">
        <v>111</v>
      </c>
      <c r="J1675" s="10" t="s">
        <v>112</v>
      </c>
    </row>
    <row r="1676" spans="1:10">
      <c r="A1676" s="247">
        <v>1675</v>
      </c>
      <c r="B1676" s="10" t="s">
        <v>108</v>
      </c>
      <c r="C1676" s="10">
        <v>18</v>
      </c>
      <c r="D1676" s="10">
        <v>2</v>
      </c>
      <c r="E1676" s="10">
        <v>226</v>
      </c>
      <c r="F1676" s="10">
        <v>18</v>
      </c>
      <c r="G1676" s="10" t="s">
        <v>109</v>
      </c>
      <c r="H1676" s="10" t="s">
        <v>113</v>
      </c>
      <c r="I1676" s="10" t="s">
        <v>111</v>
      </c>
      <c r="J1676" s="10" t="s">
        <v>112</v>
      </c>
    </row>
    <row r="1677" spans="1:10">
      <c r="A1677" s="247">
        <v>1676</v>
      </c>
      <c r="B1677" s="10" t="s">
        <v>108</v>
      </c>
      <c r="C1677" s="10">
        <v>18</v>
      </c>
      <c r="D1677" s="10">
        <v>2</v>
      </c>
      <c r="E1677" s="10">
        <v>227</v>
      </c>
      <c r="F1677" s="10">
        <v>18</v>
      </c>
      <c r="G1677" s="10" t="s">
        <v>109</v>
      </c>
      <c r="H1677" s="10" t="s">
        <v>114</v>
      </c>
      <c r="I1677" s="10" t="s">
        <v>111</v>
      </c>
      <c r="J1677" s="10" t="s">
        <v>112</v>
      </c>
    </row>
    <row r="1678" spans="1:10">
      <c r="A1678" s="247">
        <v>1677</v>
      </c>
      <c r="B1678" s="10" t="s">
        <v>108</v>
      </c>
      <c r="C1678" s="10">
        <v>18</v>
      </c>
      <c r="D1678" s="10">
        <v>2</v>
      </c>
      <c r="E1678" s="10">
        <v>228</v>
      </c>
      <c r="F1678" s="10">
        <v>18</v>
      </c>
      <c r="G1678" s="10" t="s">
        <v>109</v>
      </c>
      <c r="H1678" s="10" t="s">
        <v>113</v>
      </c>
      <c r="I1678" s="10" t="s">
        <v>111</v>
      </c>
      <c r="J1678" s="10" t="s">
        <v>112</v>
      </c>
    </row>
    <row r="1679" spans="1:10">
      <c r="A1679" s="247">
        <v>1678</v>
      </c>
      <c r="B1679" s="10" t="s">
        <v>108</v>
      </c>
      <c r="C1679" s="10">
        <v>18</v>
      </c>
      <c r="D1679" s="10">
        <v>2</v>
      </c>
      <c r="E1679" s="10">
        <v>229</v>
      </c>
      <c r="F1679" s="10">
        <v>18</v>
      </c>
      <c r="G1679" s="10" t="s">
        <v>109</v>
      </c>
      <c r="H1679" s="10" t="s">
        <v>114</v>
      </c>
      <c r="I1679" s="10" t="s">
        <v>111</v>
      </c>
      <c r="J1679" s="10" t="s">
        <v>112</v>
      </c>
    </row>
    <row r="1680" spans="1:10">
      <c r="A1680" s="247">
        <v>1679</v>
      </c>
      <c r="B1680" s="10" t="s">
        <v>108</v>
      </c>
      <c r="C1680" s="10">
        <v>18</v>
      </c>
      <c r="D1680" s="10">
        <v>2</v>
      </c>
      <c r="E1680" s="10">
        <v>230</v>
      </c>
      <c r="F1680" s="10">
        <v>18</v>
      </c>
      <c r="G1680" s="10" t="s">
        <v>109</v>
      </c>
      <c r="H1680" s="10" t="s">
        <v>113</v>
      </c>
      <c r="I1680" s="10" t="s">
        <v>111</v>
      </c>
      <c r="J1680" s="10" t="s">
        <v>112</v>
      </c>
    </row>
    <row r="1681" spans="1:10">
      <c r="A1681" s="247">
        <v>1680</v>
      </c>
      <c r="B1681" s="10" t="s">
        <v>108</v>
      </c>
      <c r="C1681" s="10">
        <v>18</v>
      </c>
      <c r="D1681" s="10">
        <v>2</v>
      </c>
      <c r="E1681" s="10">
        <v>231</v>
      </c>
      <c r="F1681" s="10">
        <v>18</v>
      </c>
      <c r="G1681" s="10" t="s">
        <v>109</v>
      </c>
      <c r="H1681" s="10" t="s">
        <v>114</v>
      </c>
      <c r="I1681" s="10" t="s">
        <v>111</v>
      </c>
      <c r="J1681" s="10" t="s">
        <v>112</v>
      </c>
    </row>
    <row r="1682" spans="1:10">
      <c r="A1682" s="247">
        <v>1681</v>
      </c>
      <c r="B1682" s="10" t="s">
        <v>108</v>
      </c>
      <c r="C1682" s="10">
        <v>18</v>
      </c>
      <c r="D1682" s="10">
        <v>2</v>
      </c>
      <c r="E1682" s="10">
        <v>232</v>
      </c>
      <c r="F1682" s="10">
        <v>18</v>
      </c>
      <c r="G1682" s="10" t="s">
        <v>109</v>
      </c>
      <c r="H1682" s="10" t="s">
        <v>113</v>
      </c>
      <c r="I1682" s="10" t="s">
        <v>111</v>
      </c>
      <c r="J1682" s="10" t="s">
        <v>112</v>
      </c>
    </row>
    <row r="1683" spans="1:10">
      <c r="A1683" s="247">
        <v>1682</v>
      </c>
      <c r="B1683" s="10" t="s">
        <v>108</v>
      </c>
      <c r="C1683" s="10">
        <v>18</v>
      </c>
      <c r="D1683" s="10">
        <v>2</v>
      </c>
      <c r="E1683" s="10">
        <v>233</v>
      </c>
      <c r="F1683" s="10">
        <v>18</v>
      </c>
      <c r="G1683" s="10" t="s">
        <v>109</v>
      </c>
      <c r="H1683" s="10" t="s">
        <v>114</v>
      </c>
      <c r="I1683" s="10" t="s">
        <v>111</v>
      </c>
      <c r="J1683" s="10" t="s">
        <v>112</v>
      </c>
    </row>
    <row r="1684" spans="1:10">
      <c r="A1684" s="247">
        <v>1683</v>
      </c>
      <c r="B1684" s="10" t="s">
        <v>108</v>
      </c>
      <c r="C1684" s="10">
        <v>18</v>
      </c>
      <c r="D1684" s="10">
        <v>2</v>
      </c>
      <c r="E1684" s="10">
        <v>234</v>
      </c>
      <c r="F1684" s="10">
        <v>18</v>
      </c>
      <c r="G1684" s="10" t="s">
        <v>109</v>
      </c>
      <c r="H1684" s="10" t="s">
        <v>113</v>
      </c>
      <c r="I1684" s="10" t="s">
        <v>111</v>
      </c>
      <c r="J1684" s="10" t="s">
        <v>112</v>
      </c>
    </row>
    <row r="1685" spans="1:10">
      <c r="A1685" s="247">
        <v>1684</v>
      </c>
      <c r="B1685" s="10" t="s">
        <v>108</v>
      </c>
      <c r="C1685" s="10">
        <v>18</v>
      </c>
      <c r="D1685" s="10">
        <v>2</v>
      </c>
      <c r="E1685" s="10">
        <v>235</v>
      </c>
      <c r="F1685" s="10">
        <v>18</v>
      </c>
      <c r="G1685" s="10" t="s">
        <v>109</v>
      </c>
      <c r="H1685" s="10" t="s">
        <v>114</v>
      </c>
      <c r="I1685" s="10" t="s">
        <v>111</v>
      </c>
      <c r="J1685" s="10" t="s">
        <v>112</v>
      </c>
    </row>
    <row r="1686" spans="1:10">
      <c r="A1686" s="247">
        <v>1685</v>
      </c>
      <c r="B1686" s="10" t="s">
        <v>108</v>
      </c>
      <c r="C1686" s="10">
        <v>18</v>
      </c>
      <c r="D1686" s="10">
        <v>2</v>
      </c>
      <c r="E1686" s="10">
        <v>236</v>
      </c>
      <c r="F1686" s="10">
        <v>18</v>
      </c>
      <c r="G1686" s="10" t="s">
        <v>109</v>
      </c>
      <c r="H1686" s="10" t="s">
        <v>113</v>
      </c>
      <c r="I1686" s="10" t="s">
        <v>111</v>
      </c>
      <c r="J1686" s="10" t="s">
        <v>112</v>
      </c>
    </row>
    <row r="1687" spans="1:10">
      <c r="A1687" s="247">
        <v>1686</v>
      </c>
      <c r="B1687" s="10" t="s">
        <v>108</v>
      </c>
      <c r="C1687" s="10">
        <v>18</v>
      </c>
      <c r="D1687" s="10">
        <v>2</v>
      </c>
      <c r="E1687" s="10">
        <v>237</v>
      </c>
      <c r="F1687" s="10">
        <v>18</v>
      </c>
      <c r="G1687" s="10" t="s">
        <v>109</v>
      </c>
      <c r="H1687" s="10" t="s">
        <v>114</v>
      </c>
      <c r="I1687" s="10" t="s">
        <v>111</v>
      </c>
      <c r="J1687" s="10" t="s">
        <v>112</v>
      </c>
    </row>
    <row r="1688" spans="1:10">
      <c r="A1688" s="247">
        <v>1687</v>
      </c>
      <c r="B1688" s="10" t="s">
        <v>108</v>
      </c>
      <c r="C1688" s="10">
        <v>18</v>
      </c>
      <c r="D1688" s="10">
        <v>2</v>
      </c>
      <c r="E1688" s="10">
        <v>238</v>
      </c>
      <c r="F1688" s="10">
        <v>18</v>
      </c>
      <c r="G1688" s="10" t="s">
        <v>109</v>
      </c>
      <c r="H1688" s="10" t="s">
        <v>113</v>
      </c>
      <c r="I1688" s="10" t="s">
        <v>111</v>
      </c>
      <c r="J1688" s="10" t="s">
        <v>112</v>
      </c>
    </row>
    <row r="1689" spans="1:10">
      <c r="A1689" s="247">
        <v>1688</v>
      </c>
      <c r="B1689" s="10" t="s">
        <v>108</v>
      </c>
      <c r="C1689" s="10">
        <v>18</v>
      </c>
      <c r="D1689" s="10">
        <v>2</v>
      </c>
      <c r="E1689" s="10">
        <v>239</v>
      </c>
      <c r="F1689" s="10">
        <v>18</v>
      </c>
      <c r="G1689" s="10" t="s">
        <v>109</v>
      </c>
      <c r="H1689" s="10" t="s">
        <v>114</v>
      </c>
      <c r="I1689" s="10" t="s">
        <v>111</v>
      </c>
      <c r="J1689" s="10" t="s">
        <v>112</v>
      </c>
    </row>
    <row r="1690" spans="1:10">
      <c r="A1690" s="247">
        <v>1689</v>
      </c>
      <c r="B1690" s="10" t="s">
        <v>108</v>
      </c>
      <c r="C1690" s="10">
        <v>18</v>
      </c>
      <c r="D1690" s="10">
        <v>2</v>
      </c>
      <c r="E1690" s="10">
        <v>241</v>
      </c>
      <c r="F1690" s="10">
        <v>18</v>
      </c>
      <c r="G1690" s="10" t="s">
        <v>109</v>
      </c>
      <c r="H1690" s="10" t="s">
        <v>113</v>
      </c>
      <c r="I1690" s="10" t="s">
        <v>111</v>
      </c>
      <c r="J1690" s="10" t="s">
        <v>112</v>
      </c>
    </row>
    <row r="1691" spans="1:10">
      <c r="A1691" s="247">
        <v>1690</v>
      </c>
      <c r="B1691" s="10" t="s">
        <v>108</v>
      </c>
      <c r="C1691" s="10">
        <v>18</v>
      </c>
      <c r="D1691" s="10">
        <v>3</v>
      </c>
      <c r="E1691" s="10">
        <v>301</v>
      </c>
      <c r="F1691" s="10">
        <v>18</v>
      </c>
      <c r="G1691" s="10" t="s">
        <v>109</v>
      </c>
      <c r="H1691" s="10" t="s">
        <v>110</v>
      </c>
      <c r="I1691" s="10" t="s">
        <v>111</v>
      </c>
      <c r="J1691" s="10" t="s">
        <v>112</v>
      </c>
    </row>
    <row r="1692" spans="1:10">
      <c r="A1692" s="247">
        <v>1691</v>
      </c>
      <c r="B1692" s="10" t="s">
        <v>108</v>
      </c>
      <c r="C1692" s="10">
        <v>18</v>
      </c>
      <c r="D1692" s="10">
        <v>3</v>
      </c>
      <c r="E1692" s="10">
        <v>302</v>
      </c>
      <c r="F1692" s="10">
        <v>18</v>
      </c>
      <c r="G1692" s="10" t="s">
        <v>109</v>
      </c>
      <c r="H1692" s="10" t="s">
        <v>110</v>
      </c>
      <c r="I1692" s="10" t="s">
        <v>111</v>
      </c>
      <c r="J1692" s="10" t="s">
        <v>112</v>
      </c>
    </row>
    <row r="1693" spans="1:10">
      <c r="A1693" s="247">
        <v>1692</v>
      </c>
      <c r="B1693" s="10" t="s">
        <v>108</v>
      </c>
      <c r="C1693" s="10">
        <v>18</v>
      </c>
      <c r="D1693" s="10">
        <v>3</v>
      </c>
      <c r="E1693" s="10">
        <v>303</v>
      </c>
      <c r="F1693" s="10">
        <v>18</v>
      </c>
      <c r="G1693" s="10" t="s">
        <v>109</v>
      </c>
      <c r="H1693" s="10" t="s">
        <v>110</v>
      </c>
      <c r="I1693" s="10" t="s">
        <v>111</v>
      </c>
      <c r="J1693" s="10" t="s">
        <v>112</v>
      </c>
    </row>
    <row r="1694" spans="1:10">
      <c r="A1694" s="247">
        <v>1693</v>
      </c>
      <c r="B1694" s="10" t="s">
        <v>108</v>
      </c>
      <c r="C1694" s="10">
        <v>18</v>
      </c>
      <c r="D1694" s="10">
        <v>3</v>
      </c>
      <c r="E1694" s="10">
        <v>304</v>
      </c>
      <c r="F1694" s="10">
        <v>18</v>
      </c>
      <c r="G1694" s="10" t="s">
        <v>109</v>
      </c>
      <c r="H1694" s="10" t="s">
        <v>110</v>
      </c>
      <c r="I1694" s="10" t="s">
        <v>111</v>
      </c>
      <c r="J1694" s="10" t="s">
        <v>112</v>
      </c>
    </row>
    <row r="1695" spans="1:10">
      <c r="A1695" s="247">
        <v>1694</v>
      </c>
      <c r="B1695" s="10" t="s">
        <v>108</v>
      </c>
      <c r="C1695" s="10">
        <v>18</v>
      </c>
      <c r="D1695" s="10">
        <v>3</v>
      </c>
      <c r="E1695" s="10">
        <v>305</v>
      </c>
      <c r="F1695" s="10">
        <v>18</v>
      </c>
      <c r="G1695" s="10" t="s">
        <v>109</v>
      </c>
      <c r="H1695" s="10" t="s">
        <v>110</v>
      </c>
      <c r="I1695" s="10" t="s">
        <v>111</v>
      </c>
      <c r="J1695" s="10" t="s">
        <v>112</v>
      </c>
    </row>
    <row r="1696" spans="1:10">
      <c r="A1696" s="247">
        <v>1695</v>
      </c>
      <c r="B1696" s="10" t="s">
        <v>108</v>
      </c>
      <c r="C1696" s="10">
        <v>18</v>
      </c>
      <c r="D1696" s="10">
        <v>3</v>
      </c>
      <c r="E1696" s="10">
        <v>306</v>
      </c>
      <c r="F1696" s="10">
        <v>18</v>
      </c>
      <c r="G1696" s="10" t="s">
        <v>109</v>
      </c>
      <c r="H1696" s="10" t="s">
        <v>110</v>
      </c>
      <c r="I1696" s="10" t="s">
        <v>111</v>
      </c>
      <c r="J1696" s="10" t="s">
        <v>112</v>
      </c>
    </row>
    <row r="1697" spans="1:10">
      <c r="A1697" s="247">
        <v>1696</v>
      </c>
      <c r="B1697" s="10" t="s">
        <v>108</v>
      </c>
      <c r="C1697" s="10">
        <v>18</v>
      </c>
      <c r="D1697" s="10">
        <v>3</v>
      </c>
      <c r="E1697" s="10">
        <v>307</v>
      </c>
      <c r="F1697" s="10">
        <v>18</v>
      </c>
      <c r="G1697" s="10" t="s">
        <v>109</v>
      </c>
      <c r="H1697" s="10" t="s">
        <v>114</v>
      </c>
      <c r="I1697" s="10" t="s">
        <v>111</v>
      </c>
      <c r="J1697" s="10" t="s">
        <v>112</v>
      </c>
    </row>
    <row r="1698" spans="1:10">
      <c r="A1698" s="247">
        <v>1697</v>
      </c>
      <c r="B1698" s="10" t="s">
        <v>108</v>
      </c>
      <c r="C1698" s="10">
        <v>18</v>
      </c>
      <c r="D1698" s="10">
        <v>3</v>
      </c>
      <c r="E1698" s="10">
        <v>308</v>
      </c>
      <c r="F1698" s="10">
        <v>18</v>
      </c>
      <c r="G1698" s="10" t="s">
        <v>109</v>
      </c>
      <c r="H1698" s="10" t="s">
        <v>113</v>
      </c>
      <c r="I1698" s="10" t="s">
        <v>111</v>
      </c>
      <c r="J1698" s="10" t="s">
        <v>112</v>
      </c>
    </row>
    <row r="1699" spans="1:10">
      <c r="A1699" s="247">
        <v>1698</v>
      </c>
      <c r="B1699" s="10" t="s">
        <v>108</v>
      </c>
      <c r="C1699" s="10">
        <v>18</v>
      </c>
      <c r="D1699" s="10">
        <v>3</v>
      </c>
      <c r="E1699" s="10">
        <v>309</v>
      </c>
      <c r="F1699" s="10">
        <v>18</v>
      </c>
      <c r="G1699" s="10" t="s">
        <v>109</v>
      </c>
      <c r="H1699" s="10" t="s">
        <v>114</v>
      </c>
      <c r="I1699" s="10" t="s">
        <v>111</v>
      </c>
      <c r="J1699" s="10" t="s">
        <v>112</v>
      </c>
    </row>
    <row r="1700" spans="1:10">
      <c r="A1700" s="247">
        <v>1699</v>
      </c>
      <c r="B1700" s="10" t="s">
        <v>108</v>
      </c>
      <c r="C1700" s="10">
        <v>18</v>
      </c>
      <c r="D1700" s="10">
        <v>3</v>
      </c>
      <c r="E1700" s="10">
        <v>310</v>
      </c>
      <c r="F1700" s="10">
        <v>18</v>
      </c>
      <c r="G1700" s="10" t="s">
        <v>109</v>
      </c>
      <c r="H1700" s="10" t="s">
        <v>113</v>
      </c>
      <c r="I1700" s="10" t="s">
        <v>111</v>
      </c>
      <c r="J1700" s="10" t="s">
        <v>112</v>
      </c>
    </row>
    <row r="1701" spans="1:10">
      <c r="A1701" s="247">
        <v>1700</v>
      </c>
      <c r="B1701" s="10" t="s">
        <v>108</v>
      </c>
      <c r="C1701" s="10">
        <v>18</v>
      </c>
      <c r="D1701" s="10">
        <v>3</v>
      </c>
      <c r="E1701" s="10">
        <v>311</v>
      </c>
      <c r="F1701" s="10">
        <v>18</v>
      </c>
      <c r="G1701" s="10" t="s">
        <v>109</v>
      </c>
      <c r="H1701" s="10" t="s">
        <v>114</v>
      </c>
      <c r="I1701" s="10" t="s">
        <v>111</v>
      </c>
      <c r="J1701" s="10" t="s">
        <v>112</v>
      </c>
    </row>
    <row r="1702" spans="1:10">
      <c r="A1702" s="247">
        <v>1701</v>
      </c>
      <c r="B1702" s="10" t="s">
        <v>108</v>
      </c>
      <c r="C1702" s="10">
        <v>18</v>
      </c>
      <c r="D1702" s="10">
        <v>3</v>
      </c>
      <c r="E1702" s="10">
        <v>312</v>
      </c>
      <c r="F1702" s="10">
        <v>18</v>
      </c>
      <c r="G1702" s="10" t="s">
        <v>109</v>
      </c>
      <c r="H1702" s="10" t="s">
        <v>113</v>
      </c>
      <c r="I1702" s="10" t="s">
        <v>111</v>
      </c>
      <c r="J1702" s="10" t="s">
        <v>112</v>
      </c>
    </row>
    <row r="1703" spans="1:10">
      <c r="A1703" s="247">
        <v>1702</v>
      </c>
      <c r="B1703" s="10" t="s">
        <v>108</v>
      </c>
      <c r="C1703" s="10">
        <v>18</v>
      </c>
      <c r="D1703" s="10">
        <v>3</v>
      </c>
      <c r="E1703" s="10">
        <v>313</v>
      </c>
      <c r="F1703" s="10">
        <v>18</v>
      </c>
      <c r="G1703" s="10" t="s">
        <v>109</v>
      </c>
      <c r="H1703" s="10" t="s">
        <v>114</v>
      </c>
      <c r="I1703" s="10" t="s">
        <v>111</v>
      </c>
      <c r="J1703" s="10" t="s">
        <v>112</v>
      </c>
    </row>
    <row r="1704" spans="1:10">
      <c r="A1704" s="247">
        <v>1703</v>
      </c>
      <c r="B1704" s="10" t="s">
        <v>108</v>
      </c>
      <c r="C1704" s="10">
        <v>18</v>
      </c>
      <c r="D1704" s="10">
        <v>3</v>
      </c>
      <c r="E1704" s="10">
        <v>314</v>
      </c>
      <c r="F1704" s="10">
        <v>18</v>
      </c>
      <c r="G1704" s="10" t="s">
        <v>109</v>
      </c>
      <c r="H1704" s="10" t="s">
        <v>113</v>
      </c>
      <c r="I1704" s="10" t="s">
        <v>111</v>
      </c>
      <c r="J1704" s="10" t="s">
        <v>112</v>
      </c>
    </row>
    <row r="1705" spans="1:10">
      <c r="A1705" s="247">
        <v>1704</v>
      </c>
      <c r="B1705" s="10" t="s">
        <v>108</v>
      </c>
      <c r="C1705" s="10">
        <v>18</v>
      </c>
      <c r="D1705" s="10">
        <v>3</v>
      </c>
      <c r="E1705" s="10">
        <v>315</v>
      </c>
      <c r="F1705" s="10">
        <v>18</v>
      </c>
      <c r="G1705" s="10" t="s">
        <v>109</v>
      </c>
      <c r="H1705" s="10" t="s">
        <v>114</v>
      </c>
      <c r="I1705" s="10" t="s">
        <v>111</v>
      </c>
      <c r="J1705" s="10" t="s">
        <v>112</v>
      </c>
    </row>
    <row r="1706" spans="1:10">
      <c r="A1706" s="247">
        <v>1705</v>
      </c>
      <c r="B1706" s="10" t="s">
        <v>108</v>
      </c>
      <c r="C1706" s="10">
        <v>18</v>
      </c>
      <c r="D1706" s="10">
        <v>3</v>
      </c>
      <c r="E1706" s="10">
        <v>316</v>
      </c>
      <c r="F1706" s="10">
        <v>18</v>
      </c>
      <c r="G1706" s="10" t="s">
        <v>109</v>
      </c>
      <c r="H1706" s="10" t="s">
        <v>113</v>
      </c>
      <c r="I1706" s="10" t="s">
        <v>111</v>
      </c>
      <c r="J1706" s="10" t="s">
        <v>112</v>
      </c>
    </row>
    <row r="1707" spans="1:10">
      <c r="A1707" s="247">
        <v>1706</v>
      </c>
      <c r="B1707" s="10" t="s">
        <v>108</v>
      </c>
      <c r="C1707" s="10">
        <v>18</v>
      </c>
      <c r="D1707" s="10">
        <v>3</v>
      </c>
      <c r="E1707" s="10">
        <v>317</v>
      </c>
      <c r="F1707" s="10">
        <v>18</v>
      </c>
      <c r="G1707" s="10" t="s">
        <v>109</v>
      </c>
      <c r="H1707" s="10" t="s">
        <v>114</v>
      </c>
      <c r="I1707" s="10" t="s">
        <v>111</v>
      </c>
      <c r="J1707" s="10" t="s">
        <v>112</v>
      </c>
    </row>
    <row r="1708" spans="1:10">
      <c r="A1708" s="247">
        <v>1707</v>
      </c>
      <c r="B1708" s="10" t="s">
        <v>108</v>
      </c>
      <c r="C1708" s="10">
        <v>18</v>
      </c>
      <c r="D1708" s="10">
        <v>3</v>
      </c>
      <c r="E1708" s="10">
        <v>318</v>
      </c>
      <c r="F1708" s="10">
        <v>18</v>
      </c>
      <c r="G1708" s="10" t="s">
        <v>109</v>
      </c>
      <c r="H1708" s="10" t="s">
        <v>113</v>
      </c>
      <c r="I1708" s="10" t="s">
        <v>111</v>
      </c>
      <c r="J1708" s="10" t="s">
        <v>112</v>
      </c>
    </row>
    <row r="1709" spans="1:10">
      <c r="A1709" s="247">
        <v>1708</v>
      </c>
      <c r="B1709" s="10" t="s">
        <v>108</v>
      </c>
      <c r="C1709" s="10">
        <v>18</v>
      </c>
      <c r="D1709" s="10">
        <v>3</v>
      </c>
      <c r="E1709" s="10">
        <v>319</v>
      </c>
      <c r="F1709" s="10">
        <v>18</v>
      </c>
      <c r="G1709" s="10" t="s">
        <v>109</v>
      </c>
      <c r="H1709" s="10" t="s">
        <v>114</v>
      </c>
      <c r="I1709" s="10" t="s">
        <v>111</v>
      </c>
      <c r="J1709" s="10" t="s">
        <v>112</v>
      </c>
    </row>
    <row r="1710" spans="1:10">
      <c r="A1710" s="247">
        <v>1709</v>
      </c>
      <c r="B1710" s="10" t="s">
        <v>108</v>
      </c>
      <c r="C1710" s="10">
        <v>18</v>
      </c>
      <c r="D1710" s="10">
        <v>3</v>
      </c>
      <c r="E1710" s="10">
        <v>320</v>
      </c>
      <c r="F1710" s="10">
        <v>18</v>
      </c>
      <c r="G1710" s="10" t="s">
        <v>109</v>
      </c>
      <c r="H1710" s="10" t="s">
        <v>113</v>
      </c>
      <c r="I1710" s="10" t="s">
        <v>111</v>
      </c>
      <c r="J1710" s="10" t="s">
        <v>112</v>
      </c>
    </row>
    <row r="1711" spans="1:10">
      <c r="A1711" s="247">
        <v>1710</v>
      </c>
      <c r="B1711" s="10" t="s">
        <v>108</v>
      </c>
      <c r="C1711" s="10">
        <v>18</v>
      </c>
      <c r="D1711" s="10">
        <v>3</v>
      </c>
      <c r="E1711" s="10">
        <v>321</v>
      </c>
      <c r="F1711" s="10">
        <v>18</v>
      </c>
      <c r="G1711" s="10" t="s">
        <v>109</v>
      </c>
      <c r="H1711" s="10" t="s">
        <v>114</v>
      </c>
      <c r="I1711" s="10" t="s">
        <v>111</v>
      </c>
      <c r="J1711" s="10" t="s">
        <v>112</v>
      </c>
    </row>
    <row r="1712" spans="1:10">
      <c r="A1712" s="247">
        <v>1711</v>
      </c>
      <c r="B1712" s="10" t="s">
        <v>108</v>
      </c>
      <c r="C1712" s="10">
        <v>18</v>
      </c>
      <c r="D1712" s="10">
        <v>3</v>
      </c>
      <c r="E1712" s="10">
        <v>322</v>
      </c>
      <c r="F1712" s="10">
        <v>18</v>
      </c>
      <c r="G1712" s="10" t="s">
        <v>109</v>
      </c>
      <c r="H1712" s="10" t="s">
        <v>113</v>
      </c>
      <c r="I1712" s="10" t="s">
        <v>111</v>
      </c>
      <c r="J1712" s="10" t="s">
        <v>112</v>
      </c>
    </row>
    <row r="1713" spans="1:10">
      <c r="A1713" s="247">
        <v>1712</v>
      </c>
      <c r="B1713" s="10" t="s">
        <v>108</v>
      </c>
      <c r="C1713" s="10">
        <v>18</v>
      </c>
      <c r="D1713" s="10">
        <v>3</v>
      </c>
      <c r="E1713" s="10">
        <v>323</v>
      </c>
      <c r="F1713" s="10">
        <v>18</v>
      </c>
      <c r="G1713" s="10" t="s">
        <v>109</v>
      </c>
      <c r="H1713" s="10" t="s">
        <v>114</v>
      </c>
      <c r="I1713" s="10" t="s">
        <v>111</v>
      </c>
      <c r="J1713" s="10" t="s">
        <v>112</v>
      </c>
    </row>
    <row r="1714" spans="1:10">
      <c r="A1714" s="247">
        <v>1713</v>
      </c>
      <c r="B1714" s="10" t="s">
        <v>108</v>
      </c>
      <c r="C1714" s="10">
        <v>18</v>
      </c>
      <c r="D1714" s="10">
        <v>3</v>
      </c>
      <c r="E1714" s="10">
        <v>324</v>
      </c>
      <c r="F1714" s="10">
        <v>18</v>
      </c>
      <c r="G1714" s="10" t="s">
        <v>109</v>
      </c>
      <c r="H1714" s="10" t="s">
        <v>113</v>
      </c>
      <c r="I1714" s="10" t="s">
        <v>111</v>
      </c>
      <c r="J1714" s="10" t="s">
        <v>112</v>
      </c>
    </row>
    <row r="1715" spans="1:10">
      <c r="A1715" s="247">
        <v>1714</v>
      </c>
      <c r="B1715" s="10" t="s">
        <v>108</v>
      </c>
      <c r="C1715" s="10">
        <v>18</v>
      </c>
      <c r="D1715" s="10">
        <v>3</v>
      </c>
      <c r="E1715" s="10">
        <v>325</v>
      </c>
      <c r="F1715" s="10">
        <v>18</v>
      </c>
      <c r="G1715" s="10" t="s">
        <v>109</v>
      </c>
      <c r="H1715" s="10" t="s">
        <v>114</v>
      </c>
      <c r="I1715" s="10" t="s">
        <v>111</v>
      </c>
      <c r="J1715" s="10" t="s">
        <v>112</v>
      </c>
    </row>
    <row r="1716" spans="1:10">
      <c r="A1716" s="247">
        <v>1715</v>
      </c>
      <c r="B1716" s="10" t="s">
        <v>108</v>
      </c>
      <c r="C1716" s="10">
        <v>18</v>
      </c>
      <c r="D1716" s="10">
        <v>3</v>
      </c>
      <c r="E1716" s="10">
        <v>326</v>
      </c>
      <c r="F1716" s="10">
        <v>18</v>
      </c>
      <c r="G1716" s="10" t="s">
        <v>109</v>
      </c>
      <c r="H1716" s="10" t="s">
        <v>113</v>
      </c>
      <c r="I1716" s="10" t="s">
        <v>111</v>
      </c>
      <c r="J1716" s="10" t="s">
        <v>112</v>
      </c>
    </row>
    <row r="1717" spans="1:10">
      <c r="A1717" s="247">
        <v>1716</v>
      </c>
      <c r="B1717" s="10" t="s">
        <v>108</v>
      </c>
      <c r="C1717" s="10">
        <v>18</v>
      </c>
      <c r="D1717" s="10">
        <v>3</v>
      </c>
      <c r="E1717" s="10">
        <v>327</v>
      </c>
      <c r="F1717" s="10">
        <v>18</v>
      </c>
      <c r="G1717" s="10" t="s">
        <v>109</v>
      </c>
      <c r="H1717" s="10" t="s">
        <v>114</v>
      </c>
      <c r="I1717" s="10" t="s">
        <v>111</v>
      </c>
      <c r="J1717" s="10" t="s">
        <v>112</v>
      </c>
    </row>
    <row r="1718" spans="1:10">
      <c r="A1718" s="247">
        <v>1717</v>
      </c>
      <c r="B1718" s="10" t="s">
        <v>108</v>
      </c>
      <c r="C1718" s="10">
        <v>18</v>
      </c>
      <c r="D1718" s="10">
        <v>3</v>
      </c>
      <c r="E1718" s="10">
        <v>328</v>
      </c>
      <c r="F1718" s="10">
        <v>18</v>
      </c>
      <c r="G1718" s="10" t="s">
        <v>109</v>
      </c>
      <c r="H1718" s="10" t="s">
        <v>113</v>
      </c>
      <c r="I1718" s="10" t="s">
        <v>111</v>
      </c>
      <c r="J1718" s="10" t="s">
        <v>112</v>
      </c>
    </row>
    <row r="1719" spans="1:10">
      <c r="A1719" s="247">
        <v>1718</v>
      </c>
      <c r="B1719" s="10" t="s">
        <v>108</v>
      </c>
      <c r="C1719" s="10">
        <v>18</v>
      </c>
      <c r="D1719" s="10">
        <v>3</v>
      </c>
      <c r="E1719" s="10">
        <v>329</v>
      </c>
      <c r="F1719" s="10">
        <v>18</v>
      </c>
      <c r="G1719" s="10" t="s">
        <v>109</v>
      </c>
      <c r="H1719" s="10" t="s">
        <v>114</v>
      </c>
      <c r="I1719" s="10" t="s">
        <v>111</v>
      </c>
      <c r="J1719" s="10" t="s">
        <v>112</v>
      </c>
    </row>
    <row r="1720" spans="1:10">
      <c r="A1720" s="247">
        <v>1719</v>
      </c>
      <c r="B1720" s="10" t="s">
        <v>108</v>
      </c>
      <c r="C1720" s="10">
        <v>18</v>
      </c>
      <c r="D1720" s="10">
        <v>3</v>
      </c>
      <c r="E1720" s="10">
        <v>330</v>
      </c>
      <c r="F1720" s="10">
        <v>18</v>
      </c>
      <c r="G1720" s="10" t="s">
        <v>109</v>
      </c>
      <c r="H1720" s="10" t="s">
        <v>113</v>
      </c>
      <c r="I1720" s="10" t="s">
        <v>111</v>
      </c>
      <c r="J1720" s="10" t="s">
        <v>112</v>
      </c>
    </row>
    <row r="1721" spans="1:10">
      <c r="A1721" s="247">
        <v>1720</v>
      </c>
      <c r="B1721" s="10" t="s">
        <v>108</v>
      </c>
      <c r="C1721" s="10">
        <v>18</v>
      </c>
      <c r="D1721" s="10">
        <v>3</v>
      </c>
      <c r="E1721" s="10">
        <v>331</v>
      </c>
      <c r="F1721" s="10">
        <v>18</v>
      </c>
      <c r="G1721" s="10" t="s">
        <v>109</v>
      </c>
      <c r="H1721" s="10" t="s">
        <v>114</v>
      </c>
      <c r="I1721" s="10" t="s">
        <v>111</v>
      </c>
      <c r="J1721" s="10" t="s">
        <v>112</v>
      </c>
    </row>
    <row r="1722" spans="1:10">
      <c r="A1722" s="247">
        <v>1721</v>
      </c>
      <c r="B1722" s="10" t="s">
        <v>108</v>
      </c>
      <c r="C1722" s="10">
        <v>18</v>
      </c>
      <c r="D1722" s="10">
        <v>3</v>
      </c>
      <c r="E1722" s="10">
        <v>332</v>
      </c>
      <c r="F1722" s="10">
        <v>18</v>
      </c>
      <c r="G1722" s="10" t="s">
        <v>109</v>
      </c>
      <c r="H1722" s="10" t="s">
        <v>113</v>
      </c>
      <c r="I1722" s="10" t="s">
        <v>111</v>
      </c>
      <c r="J1722" s="10" t="s">
        <v>112</v>
      </c>
    </row>
    <row r="1723" spans="1:10">
      <c r="A1723" s="247">
        <v>1722</v>
      </c>
      <c r="B1723" s="10" t="s">
        <v>108</v>
      </c>
      <c r="C1723" s="10">
        <v>18</v>
      </c>
      <c r="D1723" s="10">
        <v>3</v>
      </c>
      <c r="E1723" s="10">
        <v>333</v>
      </c>
      <c r="F1723" s="10">
        <v>18</v>
      </c>
      <c r="G1723" s="10" t="s">
        <v>109</v>
      </c>
      <c r="H1723" s="10" t="s">
        <v>114</v>
      </c>
      <c r="I1723" s="10" t="s">
        <v>111</v>
      </c>
      <c r="J1723" s="10" t="s">
        <v>112</v>
      </c>
    </row>
    <row r="1724" spans="1:10">
      <c r="A1724" s="247">
        <v>1723</v>
      </c>
      <c r="B1724" s="10" t="s">
        <v>108</v>
      </c>
      <c r="C1724" s="10">
        <v>18</v>
      </c>
      <c r="D1724" s="10">
        <v>3</v>
      </c>
      <c r="E1724" s="10">
        <v>334</v>
      </c>
      <c r="F1724" s="10">
        <v>18</v>
      </c>
      <c r="G1724" s="10" t="s">
        <v>109</v>
      </c>
      <c r="H1724" s="10" t="s">
        <v>113</v>
      </c>
      <c r="I1724" s="10" t="s">
        <v>111</v>
      </c>
      <c r="J1724" s="10" t="s">
        <v>112</v>
      </c>
    </row>
    <row r="1725" spans="1:10">
      <c r="A1725" s="247">
        <v>1724</v>
      </c>
      <c r="B1725" s="10" t="s">
        <v>108</v>
      </c>
      <c r="C1725" s="10">
        <v>18</v>
      </c>
      <c r="D1725" s="10">
        <v>3</v>
      </c>
      <c r="E1725" s="10">
        <v>335</v>
      </c>
      <c r="F1725" s="10">
        <v>18</v>
      </c>
      <c r="G1725" s="10" t="s">
        <v>109</v>
      </c>
      <c r="H1725" s="10" t="s">
        <v>114</v>
      </c>
      <c r="I1725" s="10" t="s">
        <v>111</v>
      </c>
      <c r="J1725" s="10" t="s">
        <v>112</v>
      </c>
    </row>
    <row r="1726" spans="1:10">
      <c r="A1726" s="247">
        <v>1725</v>
      </c>
      <c r="B1726" s="10" t="s">
        <v>108</v>
      </c>
      <c r="C1726" s="10">
        <v>18</v>
      </c>
      <c r="D1726" s="10">
        <v>3</v>
      </c>
      <c r="E1726" s="10">
        <v>336</v>
      </c>
      <c r="F1726" s="10">
        <v>18</v>
      </c>
      <c r="G1726" s="10" t="s">
        <v>109</v>
      </c>
      <c r="H1726" s="10" t="s">
        <v>113</v>
      </c>
      <c r="I1726" s="10" t="s">
        <v>111</v>
      </c>
      <c r="J1726" s="10" t="s">
        <v>112</v>
      </c>
    </row>
    <row r="1727" spans="1:10">
      <c r="A1727" s="247">
        <v>1726</v>
      </c>
      <c r="B1727" s="10" t="s">
        <v>108</v>
      </c>
      <c r="C1727" s="10">
        <v>18</v>
      </c>
      <c r="D1727" s="10">
        <v>3</v>
      </c>
      <c r="E1727" s="10">
        <v>337</v>
      </c>
      <c r="F1727" s="10">
        <v>18</v>
      </c>
      <c r="G1727" s="10" t="s">
        <v>109</v>
      </c>
      <c r="H1727" s="10" t="s">
        <v>114</v>
      </c>
      <c r="I1727" s="10" t="s">
        <v>111</v>
      </c>
      <c r="J1727" s="10" t="s">
        <v>112</v>
      </c>
    </row>
    <row r="1728" spans="1:10">
      <c r="A1728" s="247">
        <v>1727</v>
      </c>
      <c r="B1728" s="10" t="s">
        <v>108</v>
      </c>
      <c r="C1728" s="10">
        <v>18</v>
      </c>
      <c r="D1728" s="10">
        <v>3</v>
      </c>
      <c r="E1728" s="10">
        <v>338</v>
      </c>
      <c r="F1728" s="10">
        <v>18</v>
      </c>
      <c r="G1728" s="10" t="s">
        <v>109</v>
      </c>
      <c r="H1728" s="10" t="s">
        <v>113</v>
      </c>
      <c r="I1728" s="10" t="s">
        <v>111</v>
      </c>
      <c r="J1728" s="10" t="s">
        <v>112</v>
      </c>
    </row>
    <row r="1729" spans="1:10">
      <c r="A1729" s="247">
        <v>1728</v>
      </c>
      <c r="B1729" s="10" t="s">
        <v>108</v>
      </c>
      <c r="C1729" s="10">
        <v>18</v>
      </c>
      <c r="D1729" s="10">
        <v>3</v>
      </c>
      <c r="E1729" s="10">
        <v>339</v>
      </c>
      <c r="F1729" s="10">
        <v>18</v>
      </c>
      <c r="G1729" s="10" t="s">
        <v>109</v>
      </c>
      <c r="H1729" s="10" t="s">
        <v>114</v>
      </c>
      <c r="I1729" s="10" t="s">
        <v>111</v>
      </c>
      <c r="J1729" s="10" t="s">
        <v>112</v>
      </c>
    </row>
    <row r="1730" spans="1:10">
      <c r="A1730" s="247">
        <v>1729</v>
      </c>
      <c r="B1730" s="10" t="s">
        <v>108</v>
      </c>
      <c r="C1730" s="10">
        <v>18</v>
      </c>
      <c r="D1730" s="10">
        <v>3</v>
      </c>
      <c r="E1730" s="10">
        <v>341</v>
      </c>
      <c r="F1730" s="10">
        <v>18</v>
      </c>
      <c r="G1730" s="10" t="s">
        <v>109</v>
      </c>
      <c r="H1730" s="10" t="s">
        <v>113</v>
      </c>
      <c r="I1730" s="10" t="s">
        <v>111</v>
      </c>
      <c r="J1730" s="10" t="s">
        <v>112</v>
      </c>
    </row>
    <row r="1731" spans="1:10">
      <c r="A1731" s="247">
        <v>1730</v>
      </c>
      <c r="B1731" s="10" t="s">
        <v>108</v>
      </c>
      <c r="C1731" s="10">
        <v>19</v>
      </c>
      <c r="D1731" s="10">
        <v>1</v>
      </c>
      <c r="E1731" s="10">
        <v>101</v>
      </c>
      <c r="F1731" s="10">
        <v>18</v>
      </c>
      <c r="G1731" s="10" t="s">
        <v>109</v>
      </c>
      <c r="H1731" s="250" t="s">
        <v>113</v>
      </c>
      <c r="I1731" s="10" t="s">
        <v>111</v>
      </c>
      <c r="J1731" s="10" t="s">
        <v>112</v>
      </c>
    </row>
    <row r="1732" spans="1:10">
      <c r="A1732" s="247">
        <v>1731</v>
      </c>
      <c r="B1732" s="10" t="s">
        <v>108</v>
      </c>
      <c r="C1732" s="10">
        <v>19</v>
      </c>
      <c r="D1732" s="10">
        <v>1</v>
      </c>
      <c r="E1732" s="10">
        <v>102</v>
      </c>
      <c r="F1732" s="10">
        <v>18</v>
      </c>
      <c r="G1732" s="10" t="s">
        <v>109</v>
      </c>
      <c r="H1732" s="250" t="s">
        <v>114</v>
      </c>
      <c r="I1732" s="10" t="s">
        <v>111</v>
      </c>
      <c r="J1732" s="10" t="s">
        <v>112</v>
      </c>
    </row>
    <row r="1733" spans="1:10">
      <c r="A1733" s="247">
        <v>1732</v>
      </c>
      <c r="B1733" s="10" t="s">
        <v>108</v>
      </c>
      <c r="C1733" s="10">
        <v>19</v>
      </c>
      <c r="D1733" s="10">
        <v>1</v>
      </c>
      <c r="E1733" s="10">
        <v>103</v>
      </c>
      <c r="F1733" s="10">
        <v>18</v>
      </c>
      <c r="G1733" s="10" t="s">
        <v>109</v>
      </c>
      <c r="H1733" s="250" t="s">
        <v>113</v>
      </c>
      <c r="I1733" s="10" t="s">
        <v>111</v>
      </c>
      <c r="J1733" s="10" t="s">
        <v>112</v>
      </c>
    </row>
    <row r="1734" spans="1:10">
      <c r="A1734" s="247">
        <v>1733</v>
      </c>
      <c r="B1734" s="10" t="s">
        <v>108</v>
      </c>
      <c r="C1734" s="10">
        <v>19</v>
      </c>
      <c r="D1734" s="10">
        <v>1</v>
      </c>
      <c r="E1734" s="10">
        <v>104</v>
      </c>
      <c r="F1734" s="10">
        <v>18</v>
      </c>
      <c r="G1734" s="10" t="s">
        <v>109</v>
      </c>
      <c r="H1734" s="250" t="s">
        <v>114</v>
      </c>
      <c r="I1734" s="10" t="s">
        <v>111</v>
      </c>
      <c r="J1734" s="10" t="s">
        <v>112</v>
      </c>
    </row>
    <row r="1735" spans="1:10">
      <c r="A1735" s="247">
        <v>1734</v>
      </c>
      <c r="B1735" s="10" t="s">
        <v>108</v>
      </c>
      <c r="C1735" s="10">
        <v>19</v>
      </c>
      <c r="D1735" s="10">
        <v>1</v>
      </c>
      <c r="E1735" s="10">
        <v>105</v>
      </c>
      <c r="F1735" s="10">
        <v>18</v>
      </c>
      <c r="G1735" s="10" t="s">
        <v>109</v>
      </c>
      <c r="H1735" s="250" t="s">
        <v>113</v>
      </c>
      <c r="I1735" s="10" t="s">
        <v>111</v>
      </c>
      <c r="J1735" s="10" t="s">
        <v>112</v>
      </c>
    </row>
    <row r="1736" spans="1:10">
      <c r="A1736" s="247">
        <v>1735</v>
      </c>
      <c r="B1736" s="10" t="s">
        <v>108</v>
      </c>
      <c r="C1736" s="10">
        <v>19</v>
      </c>
      <c r="D1736" s="10">
        <v>1</v>
      </c>
      <c r="E1736" s="10">
        <v>106</v>
      </c>
      <c r="F1736" s="10">
        <v>18</v>
      </c>
      <c r="G1736" s="10" t="s">
        <v>109</v>
      </c>
      <c r="H1736" s="250" t="s">
        <v>114</v>
      </c>
      <c r="I1736" s="10" t="s">
        <v>111</v>
      </c>
      <c r="J1736" s="10" t="s">
        <v>112</v>
      </c>
    </row>
    <row r="1737" spans="1:10">
      <c r="A1737" s="247">
        <v>1736</v>
      </c>
      <c r="B1737" s="10" t="s">
        <v>108</v>
      </c>
      <c r="C1737" s="10">
        <v>19</v>
      </c>
      <c r="D1737" s="10">
        <v>1</v>
      </c>
      <c r="E1737" s="10">
        <v>107</v>
      </c>
      <c r="F1737" s="10">
        <v>18</v>
      </c>
      <c r="G1737" s="10" t="s">
        <v>109</v>
      </c>
      <c r="H1737" s="250" t="s">
        <v>113</v>
      </c>
      <c r="I1737" s="10" t="s">
        <v>111</v>
      </c>
      <c r="J1737" s="10" t="s">
        <v>112</v>
      </c>
    </row>
    <row r="1738" spans="1:10">
      <c r="A1738" s="247">
        <v>1737</v>
      </c>
      <c r="B1738" s="10" t="s">
        <v>108</v>
      </c>
      <c r="C1738" s="10">
        <v>19</v>
      </c>
      <c r="D1738" s="10">
        <v>1</v>
      </c>
      <c r="E1738" s="10">
        <v>108</v>
      </c>
      <c r="F1738" s="10">
        <v>18</v>
      </c>
      <c r="G1738" s="10" t="s">
        <v>109</v>
      </c>
      <c r="H1738" s="250" t="s">
        <v>114</v>
      </c>
      <c r="I1738" s="10" t="s">
        <v>111</v>
      </c>
      <c r="J1738" s="10" t="s">
        <v>112</v>
      </c>
    </row>
    <row r="1739" spans="1:10">
      <c r="A1739" s="247">
        <v>1738</v>
      </c>
      <c r="B1739" s="10" t="s">
        <v>108</v>
      </c>
      <c r="C1739" s="10">
        <v>19</v>
      </c>
      <c r="D1739" s="10">
        <v>1</v>
      </c>
      <c r="E1739" s="10">
        <v>109</v>
      </c>
      <c r="F1739" s="10">
        <v>18</v>
      </c>
      <c r="G1739" s="10" t="s">
        <v>109</v>
      </c>
      <c r="H1739" s="250" t="s">
        <v>113</v>
      </c>
      <c r="I1739" s="10" t="s">
        <v>111</v>
      </c>
      <c r="J1739" s="10" t="s">
        <v>112</v>
      </c>
    </row>
    <row r="1740" spans="1:10">
      <c r="A1740" s="247">
        <v>1739</v>
      </c>
      <c r="B1740" s="10" t="s">
        <v>108</v>
      </c>
      <c r="C1740" s="10">
        <v>19</v>
      </c>
      <c r="D1740" s="10">
        <v>1</v>
      </c>
      <c r="E1740" s="10">
        <v>110</v>
      </c>
      <c r="F1740" s="10">
        <v>18</v>
      </c>
      <c r="G1740" s="10" t="s">
        <v>109</v>
      </c>
      <c r="H1740" s="250" t="s">
        <v>114</v>
      </c>
      <c r="I1740" s="10" t="s">
        <v>111</v>
      </c>
      <c r="J1740" s="10" t="s">
        <v>112</v>
      </c>
    </row>
    <row r="1741" spans="1:10">
      <c r="A1741" s="247">
        <v>1740</v>
      </c>
      <c r="B1741" s="10" t="s">
        <v>108</v>
      </c>
      <c r="C1741" s="10">
        <v>19</v>
      </c>
      <c r="D1741" s="10">
        <v>1</v>
      </c>
      <c r="E1741" s="10">
        <v>111</v>
      </c>
      <c r="F1741" s="10">
        <v>18</v>
      </c>
      <c r="G1741" s="10" t="s">
        <v>109</v>
      </c>
      <c r="H1741" s="250" t="s">
        <v>113</v>
      </c>
      <c r="I1741" s="10" t="s">
        <v>111</v>
      </c>
      <c r="J1741" s="10" t="s">
        <v>112</v>
      </c>
    </row>
    <row r="1742" spans="1:10">
      <c r="A1742" s="247">
        <v>1741</v>
      </c>
      <c r="B1742" s="10" t="s">
        <v>108</v>
      </c>
      <c r="C1742" s="10">
        <v>19</v>
      </c>
      <c r="D1742" s="10">
        <v>1</v>
      </c>
      <c r="E1742" s="10">
        <v>112</v>
      </c>
      <c r="F1742" s="10">
        <v>18</v>
      </c>
      <c r="G1742" s="10" t="s">
        <v>109</v>
      </c>
      <c r="H1742" s="250" t="s">
        <v>114</v>
      </c>
      <c r="I1742" s="10" t="s">
        <v>111</v>
      </c>
      <c r="J1742" s="10" t="s">
        <v>112</v>
      </c>
    </row>
    <row r="1743" spans="1:10">
      <c r="A1743" s="247">
        <v>1742</v>
      </c>
      <c r="B1743" s="10" t="s">
        <v>108</v>
      </c>
      <c r="C1743" s="10">
        <v>19</v>
      </c>
      <c r="D1743" s="10">
        <v>1</v>
      </c>
      <c r="E1743" s="10">
        <v>113</v>
      </c>
      <c r="F1743" s="10">
        <v>18</v>
      </c>
      <c r="G1743" s="10" t="s">
        <v>109</v>
      </c>
      <c r="H1743" s="250" t="s">
        <v>113</v>
      </c>
      <c r="I1743" s="10" t="s">
        <v>111</v>
      </c>
      <c r="J1743" s="10" t="s">
        <v>112</v>
      </c>
    </row>
    <row r="1744" spans="1:10">
      <c r="A1744" s="247">
        <v>1743</v>
      </c>
      <c r="B1744" s="10" t="s">
        <v>108</v>
      </c>
      <c r="C1744" s="10">
        <v>19</v>
      </c>
      <c r="D1744" s="10">
        <v>1</v>
      </c>
      <c r="E1744" s="10">
        <v>114</v>
      </c>
      <c r="F1744" s="10">
        <v>18</v>
      </c>
      <c r="G1744" s="10" t="s">
        <v>109</v>
      </c>
      <c r="H1744" s="250" t="s">
        <v>114</v>
      </c>
      <c r="I1744" s="10" t="s">
        <v>111</v>
      </c>
      <c r="J1744" s="10" t="s">
        <v>112</v>
      </c>
    </row>
    <row r="1745" spans="1:10">
      <c r="A1745" s="247">
        <v>1744</v>
      </c>
      <c r="B1745" s="10" t="s">
        <v>108</v>
      </c>
      <c r="C1745" s="10">
        <v>19</v>
      </c>
      <c r="D1745" s="10">
        <v>1</v>
      </c>
      <c r="E1745" s="10">
        <v>115</v>
      </c>
      <c r="F1745" s="10">
        <v>18</v>
      </c>
      <c r="G1745" s="10" t="s">
        <v>109</v>
      </c>
      <c r="H1745" s="250" t="s">
        <v>113</v>
      </c>
      <c r="I1745" s="10" t="s">
        <v>111</v>
      </c>
      <c r="J1745" s="10" t="s">
        <v>112</v>
      </c>
    </row>
    <row r="1746" spans="1:10">
      <c r="A1746" s="247">
        <v>1745</v>
      </c>
      <c r="B1746" s="10" t="s">
        <v>108</v>
      </c>
      <c r="C1746" s="10">
        <v>19</v>
      </c>
      <c r="D1746" s="10">
        <v>1</v>
      </c>
      <c r="E1746" s="10">
        <v>116</v>
      </c>
      <c r="F1746" s="10">
        <v>18</v>
      </c>
      <c r="G1746" s="10" t="s">
        <v>109</v>
      </c>
      <c r="H1746" s="250" t="s">
        <v>114</v>
      </c>
      <c r="I1746" s="10" t="s">
        <v>111</v>
      </c>
      <c r="J1746" s="10" t="s">
        <v>112</v>
      </c>
    </row>
    <row r="1747" spans="1:10">
      <c r="A1747" s="247">
        <v>1746</v>
      </c>
      <c r="B1747" s="10" t="s">
        <v>108</v>
      </c>
      <c r="C1747" s="10">
        <v>19</v>
      </c>
      <c r="D1747" s="10">
        <v>1</v>
      </c>
      <c r="E1747" s="10">
        <v>117</v>
      </c>
      <c r="F1747" s="10">
        <v>18</v>
      </c>
      <c r="G1747" s="10" t="s">
        <v>109</v>
      </c>
      <c r="H1747" s="250" t="s">
        <v>113</v>
      </c>
      <c r="I1747" s="10" t="s">
        <v>111</v>
      </c>
      <c r="J1747" s="10" t="s">
        <v>112</v>
      </c>
    </row>
    <row r="1748" spans="1:10">
      <c r="A1748" s="247">
        <v>1747</v>
      </c>
      <c r="B1748" s="10" t="s">
        <v>108</v>
      </c>
      <c r="C1748" s="10">
        <v>19</v>
      </c>
      <c r="D1748" s="10">
        <v>1</v>
      </c>
      <c r="E1748" s="10">
        <v>118</v>
      </c>
      <c r="F1748" s="10">
        <v>18</v>
      </c>
      <c r="G1748" s="10" t="s">
        <v>109</v>
      </c>
      <c r="H1748" s="250" t="s">
        <v>114</v>
      </c>
      <c r="I1748" s="10" t="s">
        <v>111</v>
      </c>
      <c r="J1748" s="10" t="s">
        <v>112</v>
      </c>
    </row>
    <row r="1749" spans="1:10">
      <c r="A1749" s="247">
        <v>1748</v>
      </c>
      <c r="B1749" s="10" t="s">
        <v>108</v>
      </c>
      <c r="C1749" s="10">
        <v>19</v>
      </c>
      <c r="D1749" s="10">
        <v>1</v>
      </c>
      <c r="E1749" s="10">
        <v>119</v>
      </c>
      <c r="F1749" s="10">
        <v>18</v>
      </c>
      <c r="G1749" s="10" t="s">
        <v>109</v>
      </c>
      <c r="H1749" s="250" t="s">
        <v>113</v>
      </c>
      <c r="I1749" s="10" t="s">
        <v>111</v>
      </c>
      <c r="J1749" s="10" t="s">
        <v>112</v>
      </c>
    </row>
    <row r="1750" spans="1:10">
      <c r="A1750" s="247">
        <v>1749</v>
      </c>
      <c r="B1750" s="10" t="s">
        <v>108</v>
      </c>
      <c r="C1750" s="10">
        <v>19</v>
      </c>
      <c r="D1750" s="10">
        <v>1</v>
      </c>
      <c r="E1750" s="10">
        <v>121</v>
      </c>
      <c r="F1750" s="10">
        <v>18</v>
      </c>
      <c r="G1750" s="10" t="s">
        <v>109</v>
      </c>
      <c r="H1750" s="250" t="s">
        <v>113</v>
      </c>
      <c r="I1750" s="10" t="s">
        <v>111</v>
      </c>
      <c r="J1750" s="10" t="s">
        <v>112</v>
      </c>
    </row>
    <row r="1751" spans="1:10">
      <c r="A1751" s="247">
        <v>1750</v>
      </c>
      <c r="B1751" s="10" t="s">
        <v>108</v>
      </c>
      <c r="C1751" s="10">
        <v>19</v>
      </c>
      <c r="D1751" s="10">
        <v>2</v>
      </c>
      <c r="E1751" s="10">
        <v>201</v>
      </c>
      <c r="F1751" s="10">
        <v>18</v>
      </c>
      <c r="G1751" s="10" t="s">
        <v>109</v>
      </c>
      <c r="H1751" s="250" t="s">
        <v>115</v>
      </c>
      <c r="I1751" s="10" t="s">
        <v>111</v>
      </c>
      <c r="J1751" s="10" t="s">
        <v>112</v>
      </c>
    </row>
    <row r="1752" spans="1:10">
      <c r="A1752" s="247">
        <v>1751</v>
      </c>
      <c r="B1752" s="10" t="s">
        <v>108</v>
      </c>
      <c r="C1752" s="10">
        <v>19</v>
      </c>
      <c r="D1752" s="10">
        <v>2</v>
      </c>
      <c r="E1752" s="10">
        <v>202</v>
      </c>
      <c r="F1752" s="10">
        <v>18</v>
      </c>
      <c r="G1752" s="10" t="s">
        <v>109</v>
      </c>
      <c r="H1752" s="250" t="s">
        <v>115</v>
      </c>
      <c r="I1752" s="10" t="s">
        <v>111</v>
      </c>
      <c r="J1752" s="10" t="s">
        <v>112</v>
      </c>
    </row>
    <row r="1753" spans="1:10">
      <c r="A1753" s="247">
        <v>1752</v>
      </c>
      <c r="B1753" s="10" t="s">
        <v>108</v>
      </c>
      <c r="C1753" s="10">
        <v>19</v>
      </c>
      <c r="D1753" s="10">
        <v>2</v>
      </c>
      <c r="E1753" s="10">
        <v>203</v>
      </c>
      <c r="F1753" s="10">
        <v>18</v>
      </c>
      <c r="G1753" s="10" t="s">
        <v>109</v>
      </c>
      <c r="H1753" s="250" t="s">
        <v>115</v>
      </c>
      <c r="I1753" s="10" t="s">
        <v>111</v>
      </c>
      <c r="J1753" s="10" t="s">
        <v>112</v>
      </c>
    </row>
    <row r="1754" spans="1:10">
      <c r="A1754" s="247">
        <v>1753</v>
      </c>
      <c r="B1754" s="10" t="s">
        <v>108</v>
      </c>
      <c r="C1754" s="10">
        <v>19</v>
      </c>
      <c r="D1754" s="10">
        <v>2</v>
      </c>
      <c r="E1754" s="10">
        <v>204</v>
      </c>
      <c r="F1754" s="10">
        <v>18</v>
      </c>
      <c r="G1754" s="10" t="s">
        <v>109</v>
      </c>
      <c r="H1754" s="250" t="s">
        <v>115</v>
      </c>
      <c r="I1754" s="10" t="s">
        <v>111</v>
      </c>
      <c r="J1754" s="10" t="s">
        <v>112</v>
      </c>
    </row>
    <row r="1755" spans="1:10">
      <c r="A1755" s="247">
        <v>1754</v>
      </c>
      <c r="B1755" s="10" t="s">
        <v>108</v>
      </c>
      <c r="C1755" s="10">
        <v>19</v>
      </c>
      <c r="D1755" s="10">
        <v>2</v>
      </c>
      <c r="E1755" s="10">
        <v>205</v>
      </c>
      <c r="F1755" s="10">
        <v>18</v>
      </c>
      <c r="G1755" s="10" t="s">
        <v>109</v>
      </c>
      <c r="H1755" s="250" t="s">
        <v>115</v>
      </c>
      <c r="I1755" s="10" t="s">
        <v>111</v>
      </c>
      <c r="J1755" s="10" t="s">
        <v>112</v>
      </c>
    </row>
    <row r="1756" spans="1:10">
      <c r="A1756" s="247">
        <v>1755</v>
      </c>
      <c r="B1756" s="10" t="s">
        <v>108</v>
      </c>
      <c r="C1756" s="10">
        <v>19</v>
      </c>
      <c r="D1756" s="10">
        <v>2</v>
      </c>
      <c r="E1756" s="10">
        <v>206</v>
      </c>
      <c r="F1756" s="10">
        <v>18</v>
      </c>
      <c r="G1756" s="10" t="s">
        <v>109</v>
      </c>
      <c r="H1756" s="250" t="s">
        <v>115</v>
      </c>
      <c r="I1756" s="10" t="s">
        <v>111</v>
      </c>
      <c r="J1756" s="10" t="s">
        <v>112</v>
      </c>
    </row>
    <row r="1757" spans="1:10">
      <c r="A1757" s="247">
        <v>1756</v>
      </c>
      <c r="B1757" s="10" t="s">
        <v>108</v>
      </c>
      <c r="C1757" s="10">
        <v>19</v>
      </c>
      <c r="D1757" s="10">
        <v>2</v>
      </c>
      <c r="E1757" s="10">
        <v>207</v>
      </c>
      <c r="F1757" s="10">
        <v>18</v>
      </c>
      <c r="G1757" s="10" t="s">
        <v>109</v>
      </c>
      <c r="H1757" s="250" t="s">
        <v>113</v>
      </c>
      <c r="I1757" s="10" t="s">
        <v>111</v>
      </c>
      <c r="J1757" s="10" t="s">
        <v>112</v>
      </c>
    </row>
    <row r="1758" spans="1:10">
      <c r="A1758" s="247">
        <v>1757</v>
      </c>
      <c r="B1758" s="10" t="s">
        <v>108</v>
      </c>
      <c r="C1758" s="10">
        <v>19</v>
      </c>
      <c r="D1758" s="10">
        <v>2</v>
      </c>
      <c r="E1758" s="10">
        <v>208</v>
      </c>
      <c r="F1758" s="10">
        <v>18</v>
      </c>
      <c r="G1758" s="10" t="s">
        <v>109</v>
      </c>
      <c r="H1758" s="250" t="s">
        <v>114</v>
      </c>
      <c r="I1758" s="10" t="s">
        <v>111</v>
      </c>
      <c r="J1758" s="10" t="s">
        <v>112</v>
      </c>
    </row>
    <row r="1759" spans="1:10">
      <c r="A1759" s="247">
        <v>1758</v>
      </c>
      <c r="B1759" s="10" t="s">
        <v>108</v>
      </c>
      <c r="C1759" s="10">
        <v>19</v>
      </c>
      <c r="D1759" s="10">
        <v>2</v>
      </c>
      <c r="E1759" s="10">
        <v>209</v>
      </c>
      <c r="F1759" s="10">
        <v>18</v>
      </c>
      <c r="G1759" s="10" t="s">
        <v>109</v>
      </c>
      <c r="H1759" s="250" t="s">
        <v>113</v>
      </c>
      <c r="I1759" s="10" t="s">
        <v>111</v>
      </c>
      <c r="J1759" s="10" t="s">
        <v>112</v>
      </c>
    </row>
    <row r="1760" spans="1:10">
      <c r="A1760" s="247">
        <v>1759</v>
      </c>
      <c r="B1760" s="10" t="s">
        <v>108</v>
      </c>
      <c r="C1760" s="10">
        <v>19</v>
      </c>
      <c r="D1760" s="10">
        <v>2</v>
      </c>
      <c r="E1760" s="10">
        <v>210</v>
      </c>
      <c r="F1760" s="10">
        <v>18</v>
      </c>
      <c r="G1760" s="10" t="s">
        <v>109</v>
      </c>
      <c r="H1760" s="250" t="s">
        <v>114</v>
      </c>
      <c r="I1760" s="10" t="s">
        <v>111</v>
      </c>
      <c r="J1760" s="10" t="s">
        <v>112</v>
      </c>
    </row>
    <row r="1761" spans="1:10">
      <c r="A1761" s="247">
        <v>1760</v>
      </c>
      <c r="B1761" s="10" t="s">
        <v>108</v>
      </c>
      <c r="C1761" s="10">
        <v>19</v>
      </c>
      <c r="D1761" s="10">
        <v>2</v>
      </c>
      <c r="E1761" s="10">
        <v>211</v>
      </c>
      <c r="F1761" s="10">
        <v>18</v>
      </c>
      <c r="G1761" s="10" t="s">
        <v>109</v>
      </c>
      <c r="H1761" s="250" t="s">
        <v>113</v>
      </c>
      <c r="I1761" s="10" t="s">
        <v>111</v>
      </c>
      <c r="J1761" s="10" t="s">
        <v>112</v>
      </c>
    </row>
    <row r="1762" spans="1:10">
      <c r="A1762" s="247">
        <v>1761</v>
      </c>
      <c r="B1762" s="10" t="s">
        <v>108</v>
      </c>
      <c r="C1762" s="10">
        <v>19</v>
      </c>
      <c r="D1762" s="10">
        <v>2</v>
      </c>
      <c r="E1762" s="10">
        <v>212</v>
      </c>
      <c r="F1762" s="10">
        <v>18</v>
      </c>
      <c r="G1762" s="10" t="s">
        <v>109</v>
      </c>
      <c r="H1762" s="250" t="s">
        <v>114</v>
      </c>
      <c r="I1762" s="10" t="s">
        <v>111</v>
      </c>
      <c r="J1762" s="10" t="s">
        <v>112</v>
      </c>
    </row>
    <row r="1763" spans="1:10">
      <c r="A1763" s="247">
        <v>1762</v>
      </c>
      <c r="B1763" s="10" t="s">
        <v>108</v>
      </c>
      <c r="C1763" s="10">
        <v>19</v>
      </c>
      <c r="D1763" s="10">
        <v>2</v>
      </c>
      <c r="E1763" s="10">
        <v>213</v>
      </c>
      <c r="F1763" s="10">
        <v>18</v>
      </c>
      <c r="G1763" s="10" t="s">
        <v>109</v>
      </c>
      <c r="H1763" s="250" t="s">
        <v>113</v>
      </c>
      <c r="I1763" s="10" t="s">
        <v>111</v>
      </c>
      <c r="J1763" s="10" t="s">
        <v>112</v>
      </c>
    </row>
    <row r="1764" spans="1:10">
      <c r="A1764" s="247">
        <v>1763</v>
      </c>
      <c r="B1764" s="10" t="s">
        <v>108</v>
      </c>
      <c r="C1764" s="10">
        <v>19</v>
      </c>
      <c r="D1764" s="10">
        <v>2</v>
      </c>
      <c r="E1764" s="10">
        <v>214</v>
      </c>
      <c r="F1764" s="10">
        <v>18</v>
      </c>
      <c r="G1764" s="10" t="s">
        <v>109</v>
      </c>
      <c r="H1764" s="250" t="s">
        <v>114</v>
      </c>
      <c r="I1764" s="10" t="s">
        <v>111</v>
      </c>
      <c r="J1764" s="10" t="s">
        <v>112</v>
      </c>
    </row>
    <row r="1765" spans="1:10">
      <c r="A1765" s="247">
        <v>1764</v>
      </c>
      <c r="B1765" s="10" t="s">
        <v>108</v>
      </c>
      <c r="C1765" s="10">
        <v>19</v>
      </c>
      <c r="D1765" s="10">
        <v>2</v>
      </c>
      <c r="E1765" s="10">
        <v>215</v>
      </c>
      <c r="F1765" s="10">
        <v>18</v>
      </c>
      <c r="G1765" s="10" t="s">
        <v>109</v>
      </c>
      <c r="H1765" s="250" t="s">
        <v>113</v>
      </c>
      <c r="I1765" s="10" t="s">
        <v>111</v>
      </c>
      <c r="J1765" s="10" t="s">
        <v>112</v>
      </c>
    </row>
    <row r="1766" spans="1:10">
      <c r="A1766" s="247">
        <v>1765</v>
      </c>
      <c r="B1766" s="10" t="s">
        <v>108</v>
      </c>
      <c r="C1766" s="10">
        <v>19</v>
      </c>
      <c r="D1766" s="10">
        <v>2</v>
      </c>
      <c r="E1766" s="10">
        <v>216</v>
      </c>
      <c r="F1766" s="10">
        <v>18</v>
      </c>
      <c r="G1766" s="10" t="s">
        <v>109</v>
      </c>
      <c r="H1766" s="250" t="s">
        <v>114</v>
      </c>
      <c r="I1766" s="10" t="s">
        <v>111</v>
      </c>
      <c r="J1766" s="10" t="s">
        <v>112</v>
      </c>
    </row>
    <row r="1767" spans="1:10">
      <c r="A1767" s="247">
        <v>1766</v>
      </c>
      <c r="B1767" s="10" t="s">
        <v>108</v>
      </c>
      <c r="C1767" s="10">
        <v>19</v>
      </c>
      <c r="D1767" s="10">
        <v>2</v>
      </c>
      <c r="E1767" s="10">
        <v>217</v>
      </c>
      <c r="F1767" s="10">
        <v>18</v>
      </c>
      <c r="G1767" s="10" t="s">
        <v>109</v>
      </c>
      <c r="H1767" s="250" t="s">
        <v>113</v>
      </c>
      <c r="I1767" s="10" t="s">
        <v>111</v>
      </c>
      <c r="J1767" s="10" t="s">
        <v>112</v>
      </c>
    </row>
    <row r="1768" spans="1:10">
      <c r="A1768" s="247">
        <v>1767</v>
      </c>
      <c r="B1768" s="10" t="s">
        <v>108</v>
      </c>
      <c r="C1768" s="10">
        <v>19</v>
      </c>
      <c r="D1768" s="10">
        <v>2</v>
      </c>
      <c r="E1768" s="10">
        <v>218</v>
      </c>
      <c r="F1768" s="10">
        <v>18</v>
      </c>
      <c r="G1768" s="10" t="s">
        <v>109</v>
      </c>
      <c r="H1768" s="250" t="s">
        <v>114</v>
      </c>
      <c r="I1768" s="10" t="s">
        <v>111</v>
      </c>
      <c r="J1768" s="10" t="s">
        <v>112</v>
      </c>
    </row>
    <row r="1769" spans="1:10">
      <c r="A1769" s="247">
        <v>1768</v>
      </c>
      <c r="B1769" s="10" t="s">
        <v>108</v>
      </c>
      <c r="C1769" s="10">
        <v>19</v>
      </c>
      <c r="D1769" s="10">
        <v>2</v>
      </c>
      <c r="E1769" s="10">
        <v>219</v>
      </c>
      <c r="F1769" s="10">
        <v>18</v>
      </c>
      <c r="G1769" s="10" t="s">
        <v>109</v>
      </c>
      <c r="H1769" s="250" t="s">
        <v>113</v>
      </c>
      <c r="I1769" s="10" t="s">
        <v>111</v>
      </c>
      <c r="J1769" s="10" t="s">
        <v>112</v>
      </c>
    </row>
    <row r="1770" spans="1:10">
      <c r="A1770" s="247">
        <v>1769</v>
      </c>
      <c r="B1770" s="10" t="s">
        <v>108</v>
      </c>
      <c r="C1770" s="10">
        <v>19</v>
      </c>
      <c r="D1770" s="10">
        <v>2</v>
      </c>
      <c r="E1770" s="10">
        <v>220</v>
      </c>
      <c r="F1770" s="10">
        <v>18</v>
      </c>
      <c r="G1770" s="10" t="s">
        <v>109</v>
      </c>
      <c r="H1770" s="250" t="s">
        <v>114</v>
      </c>
      <c r="I1770" s="10" t="s">
        <v>111</v>
      </c>
      <c r="J1770" s="10" t="s">
        <v>112</v>
      </c>
    </row>
    <row r="1771" spans="1:10">
      <c r="A1771" s="247">
        <v>1770</v>
      </c>
      <c r="B1771" s="10" t="s">
        <v>108</v>
      </c>
      <c r="C1771" s="10">
        <v>19</v>
      </c>
      <c r="D1771" s="10">
        <v>2</v>
      </c>
      <c r="E1771" s="10">
        <v>221</v>
      </c>
      <c r="F1771" s="10">
        <v>18</v>
      </c>
      <c r="G1771" s="10" t="s">
        <v>109</v>
      </c>
      <c r="H1771" s="250" t="s">
        <v>113</v>
      </c>
      <c r="I1771" s="10" t="s">
        <v>111</v>
      </c>
      <c r="J1771" s="10" t="s">
        <v>112</v>
      </c>
    </row>
    <row r="1772" spans="1:10">
      <c r="A1772" s="247">
        <v>1771</v>
      </c>
      <c r="B1772" s="10" t="s">
        <v>108</v>
      </c>
      <c r="C1772" s="10">
        <v>19</v>
      </c>
      <c r="D1772" s="10">
        <v>2</v>
      </c>
      <c r="E1772" s="10">
        <v>222</v>
      </c>
      <c r="F1772" s="10">
        <v>18</v>
      </c>
      <c r="G1772" s="10" t="s">
        <v>109</v>
      </c>
      <c r="H1772" s="250" t="s">
        <v>114</v>
      </c>
      <c r="I1772" s="10" t="s">
        <v>111</v>
      </c>
      <c r="J1772" s="10" t="s">
        <v>112</v>
      </c>
    </row>
    <row r="1773" spans="1:10">
      <c r="A1773" s="247">
        <v>1772</v>
      </c>
      <c r="B1773" s="10" t="s">
        <v>108</v>
      </c>
      <c r="C1773" s="10">
        <v>19</v>
      </c>
      <c r="D1773" s="10">
        <v>2</v>
      </c>
      <c r="E1773" s="10">
        <v>223</v>
      </c>
      <c r="F1773" s="10">
        <v>18</v>
      </c>
      <c r="G1773" s="10" t="s">
        <v>109</v>
      </c>
      <c r="H1773" s="250" t="s">
        <v>113</v>
      </c>
      <c r="I1773" s="10" t="s">
        <v>111</v>
      </c>
      <c r="J1773" s="10" t="s">
        <v>112</v>
      </c>
    </row>
    <row r="1774" spans="1:10">
      <c r="A1774" s="247">
        <v>1773</v>
      </c>
      <c r="B1774" s="10" t="s">
        <v>108</v>
      </c>
      <c r="C1774" s="10">
        <v>19</v>
      </c>
      <c r="D1774" s="10">
        <v>2</v>
      </c>
      <c r="E1774" s="10">
        <v>224</v>
      </c>
      <c r="F1774" s="10">
        <v>18</v>
      </c>
      <c r="G1774" s="10" t="s">
        <v>109</v>
      </c>
      <c r="H1774" s="250" t="s">
        <v>114</v>
      </c>
      <c r="I1774" s="10" t="s">
        <v>111</v>
      </c>
      <c r="J1774" s="10" t="s">
        <v>112</v>
      </c>
    </row>
    <row r="1775" spans="1:10">
      <c r="A1775" s="247">
        <v>1774</v>
      </c>
      <c r="B1775" s="10" t="s">
        <v>108</v>
      </c>
      <c r="C1775" s="10">
        <v>19</v>
      </c>
      <c r="D1775" s="10">
        <v>2</v>
      </c>
      <c r="E1775" s="10">
        <v>225</v>
      </c>
      <c r="F1775" s="10">
        <v>18</v>
      </c>
      <c r="G1775" s="10" t="s">
        <v>109</v>
      </c>
      <c r="H1775" s="250" t="s">
        <v>113</v>
      </c>
      <c r="I1775" s="10" t="s">
        <v>111</v>
      </c>
      <c r="J1775" s="10" t="s">
        <v>112</v>
      </c>
    </row>
    <row r="1776" spans="1:10">
      <c r="A1776" s="247">
        <v>1775</v>
      </c>
      <c r="B1776" s="10" t="s">
        <v>108</v>
      </c>
      <c r="C1776" s="10">
        <v>19</v>
      </c>
      <c r="D1776" s="10">
        <v>2</v>
      </c>
      <c r="E1776" s="10">
        <v>226</v>
      </c>
      <c r="F1776" s="10">
        <v>18</v>
      </c>
      <c r="G1776" s="10" t="s">
        <v>109</v>
      </c>
      <c r="H1776" s="250" t="s">
        <v>114</v>
      </c>
      <c r="I1776" s="10" t="s">
        <v>111</v>
      </c>
      <c r="J1776" s="10" t="s">
        <v>112</v>
      </c>
    </row>
    <row r="1777" spans="1:10">
      <c r="A1777" s="247">
        <v>1776</v>
      </c>
      <c r="B1777" s="10" t="s">
        <v>108</v>
      </c>
      <c r="C1777" s="10">
        <v>19</v>
      </c>
      <c r="D1777" s="10">
        <v>2</v>
      </c>
      <c r="E1777" s="10">
        <v>227</v>
      </c>
      <c r="F1777" s="10">
        <v>18</v>
      </c>
      <c r="G1777" s="10" t="s">
        <v>109</v>
      </c>
      <c r="H1777" s="250" t="s">
        <v>113</v>
      </c>
      <c r="I1777" s="10" t="s">
        <v>111</v>
      </c>
      <c r="J1777" s="10" t="s">
        <v>112</v>
      </c>
    </row>
    <row r="1778" spans="1:10">
      <c r="A1778" s="247">
        <v>1777</v>
      </c>
      <c r="B1778" s="10" t="s">
        <v>108</v>
      </c>
      <c r="C1778" s="10">
        <v>19</v>
      </c>
      <c r="D1778" s="10">
        <v>2</v>
      </c>
      <c r="E1778" s="10">
        <v>228</v>
      </c>
      <c r="F1778" s="10">
        <v>18</v>
      </c>
      <c r="G1778" s="10" t="s">
        <v>109</v>
      </c>
      <c r="H1778" s="250" t="s">
        <v>114</v>
      </c>
      <c r="I1778" s="10" t="s">
        <v>111</v>
      </c>
      <c r="J1778" s="10" t="s">
        <v>112</v>
      </c>
    </row>
    <row r="1779" spans="1:10">
      <c r="A1779" s="247">
        <v>1778</v>
      </c>
      <c r="B1779" s="10" t="s">
        <v>108</v>
      </c>
      <c r="C1779" s="10">
        <v>19</v>
      </c>
      <c r="D1779" s="10">
        <v>2</v>
      </c>
      <c r="E1779" s="10">
        <v>229</v>
      </c>
      <c r="F1779" s="10">
        <v>18</v>
      </c>
      <c r="G1779" s="10" t="s">
        <v>109</v>
      </c>
      <c r="H1779" s="250" t="s">
        <v>113</v>
      </c>
      <c r="I1779" s="10" t="s">
        <v>111</v>
      </c>
      <c r="J1779" s="10" t="s">
        <v>112</v>
      </c>
    </row>
    <row r="1780" spans="1:10">
      <c r="A1780" s="247">
        <v>1779</v>
      </c>
      <c r="B1780" s="10" t="s">
        <v>108</v>
      </c>
      <c r="C1780" s="10">
        <v>19</v>
      </c>
      <c r="D1780" s="10">
        <v>2</v>
      </c>
      <c r="E1780" s="10">
        <v>230</v>
      </c>
      <c r="F1780" s="10">
        <v>18</v>
      </c>
      <c r="G1780" s="10" t="s">
        <v>109</v>
      </c>
      <c r="H1780" s="250" t="s">
        <v>114</v>
      </c>
      <c r="I1780" s="10" t="s">
        <v>111</v>
      </c>
      <c r="J1780" s="10" t="s">
        <v>112</v>
      </c>
    </row>
    <row r="1781" spans="1:10">
      <c r="A1781" s="247">
        <v>1780</v>
      </c>
      <c r="B1781" s="10" t="s">
        <v>108</v>
      </c>
      <c r="C1781" s="10">
        <v>19</v>
      </c>
      <c r="D1781" s="10">
        <v>2</v>
      </c>
      <c r="E1781" s="10">
        <v>231</v>
      </c>
      <c r="F1781" s="10">
        <v>18</v>
      </c>
      <c r="G1781" s="10" t="s">
        <v>109</v>
      </c>
      <c r="H1781" s="250" t="s">
        <v>113</v>
      </c>
      <c r="I1781" s="10" t="s">
        <v>111</v>
      </c>
      <c r="J1781" s="10" t="s">
        <v>112</v>
      </c>
    </row>
    <row r="1782" spans="1:10">
      <c r="A1782" s="247">
        <v>1781</v>
      </c>
      <c r="B1782" s="10" t="s">
        <v>108</v>
      </c>
      <c r="C1782" s="10">
        <v>19</v>
      </c>
      <c r="D1782" s="10">
        <v>2</v>
      </c>
      <c r="E1782" s="10">
        <v>232</v>
      </c>
      <c r="F1782" s="10">
        <v>18</v>
      </c>
      <c r="G1782" s="10" t="s">
        <v>109</v>
      </c>
      <c r="H1782" s="250" t="s">
        <v>114</v>
      </c>
      <c r="I1782" s="10" t="s">
        <v>111</v>
      </c>
      <c r="J1782" s="10" t="s">
        <v>112</v>
      </c>
    </row>
    <row r="1783" spans="1:10">
      <c r="A1783" s="247">
        <v>1782</v>
      </c>
      <c r="B1783" s="10" t="s">
        <v>108</v>
      </c>
      <c r="C1783" s="10">
        <v>19</v>
      </c>
      <c r="D1783" s="10">
        <v>2</v>
      </c>
      <c r="E1783" s="10">
        <v>233</v>
      </c>
      <c r="F1783" s="10">
        <v>18</v>
      </c>
      <c r="G1783" s="10" t="s">
        <v>109</v>
      </c>
      <c r="H1783" s="250" t="s">
        <v>113</v>
      </c>
      <c r="I1783" s="10" t="s">
        <v>111</v>
      </c>
      <c r="J1783" s="10" t="s">
        <v>112</v>
      </c>
    </row>
    <row r="1784" spans="1:10">
      <c r="A1784" s="247">
        <v>1783</v>
      </c>
      <c r="B1784" s="10" t="s">
        <v>108</v>
      </c>
      <c r="C1784" s="10">
        <v>19</v>
      </c>
      <c r="D1784" s="10">
        <v>2</v>
      </c>
      <c r="E1784" s="10">
        <v>234</v>
      </c>
      <c r="F1784" s="10">
        <v>18</v>
      </c>
      <c r="G1784" s="10" t="s">
        <v>109</v>
      </c>
      <c r="H1784" s="250" t="s">
        <v>114</v>
      </c>
      <c r="I1784" s="10" t="s">
        <v>111</v>
      </c>
      <c r="J1784" s="10" t="s">
        <v>112</v>
      </c>
    </row>
    <row r="1785" spans="1:10">
      <c r="A1785" s="247">
        <v>1784</v>
      </c>
      <c r="B1785" s="10" t="s">
        <v>108</v>
      </c>
      <c r="C1785" s="10">
        <v>19</v>
      </c>
      <c r="D1785" s="10">
        <v>2</v>
      </c>
      <c r="E1785" s="10">
        <v>235</v>
      </c>
      <c r="F1785" s="10">
        <v>18</v>
      </c>
      <c r="G1785" s="10" t="s">
        <v>109</v>
      </c>
      <c r="H1785" s="250" t="s">
        <v>113</v>
      </c>
      <c r="I1785" s="10" t="s">
        <v>111</v>
      </c>
      <c r="J1785" s="10" t="s">
        <v>112</v>
      </c>
    </row>
    <row r="1786" spans="1:10">
      <c r="A1786" s="247">
        <v>1785</v>
      </c>
      <c r="B1786" s="10" t="s">
        <v>108</v>
      </c>
      <c r="C1786" s="10">
        <v>19</v>
      </c>
      <c r="D1786" s="10">
        <v>2</v>
      </c>
      <c r="E1786" s="10">
        <v>236</v>
      </c>
      <c r="F1786" s="10">
        <v>18</v>
      </c>
      <c r="G1786" s="10" t="s">
        <v>109</v>
      </c>
      <c r="H1786" s="250" t="s">
        <v>114</v>
      </c>
      <c r="I1786" s="10" t="s">
        <v>111</v>
      </c>
      <c r="J1786" s="10" t="s">
        <v>112</v>
      </c>
    </row>
    <row r="1787" spans="1:10">
      <c r="A1787" s="247">
        <v>1786</v>
      </c>
      <c r="B1787" s="10" t="s">
        <v>108</v>
      </c>
      <c r="C1787" s="10">
        <v>19</v>
      </c>
      <c r="D1787" s="10">
        <v>2</v>
      </c>
      <c r="E1787" s="10">
        <v>237</v>
      </c>
      <c r="F1787" s="10">
        <v>18</v>
      </c>
      <c r="G1787" s="10" t="s">
        <v>109</v>
      </c>
      <c r="H1787" s="250" t="s">
        <v>113</v>
      </c>
      <c r="I1787" s="10" t="s">
        <v>111</v>
      </c>
      <c r="J1787" s="10" t="s">
        <v>112</v>
      </c>
    </row>
    <row r="1788" spans="1:10">
      <c r="A1788" s="247">
        <v>1787</v>
      </c>
      <c r="B1788" s="10" t="s">
        <v>108</v>
      </c>
      <c r="C1788" s="10">
        <v>19</v>
      </c>
      <c r="D1788" s="10">
        <v>2</v>
      </c>
      <c r="E1788" s="10">
        <v>238</v>
      </c>
      <c r="F1788" s="10">
        <v>18</v>
      </c>
      <c r="G1788" s="10" t="s">
        <v>109</v>
      </c>
      <c r="H1788" s="250" t="s">
        <v>114</v>
      </c>
      <c r="I1788" s="10" t="s">
        <v>111</v>
      </c>
      <c r="J1788" s="10" t="s">
        <v>112</v>
      </c>
    </row>
    <row r="1789" spans="1:10">
      <c r="A1789" s="247">
        <v>1788</v>
      </c>
      <c r="B1789" s="10" t="s">
        <v>108</v>
      </c>
      <c r="C1789" s="10">
        <v>19</v>
      </c>
      <c r="D1789" s="10">
        <v>2</v>
      </c>
      <c r="E1789" s="10">
        <v>239</v>
      </c>
      <c r="F1789" s="10">
        <v>18</v>
      </c>
      <c r="G1789" s="10" t="s">
        <v>109</v>
      </c>
      <c r="H1789" s="250" t="s">
        <v>113</v>
      </c>
      <c r="I1789" s="10" t="s">
        <v>111</v>
      </c>
      <c r="J1789" s="10" t="s">
        <v>112</v>
      </c>
    </row>
    <row r="1790" spans="1:10">
      <c r="A1790" s="247">
        <v>1789</v>
      </c>
      <c r="B1790" s="10" t="s">
        <v>108</v>
      </c>
      <c r="C1790" s="10">
        <v>19</v>
      </c>
      <c r="D1790" s="10">
        <v>2</v>
      </c>
      <c r="E1790" s="10">
        <v>241</v>
      </c>
      <c r="F1790" s="10">
        <v>18</v>
      </c>
      <c r="G1790" s="10" t="s">
        <v>109</v>
      </c>
      <c r="H1790" s="250" t="s">
        <v>113</v>
      </c>
      <c r="I1790" s="10" t="s">
        <v>111</v>
      </c>
      <c r="J1790" s="10" t="s">
        <v>112</v>
      </c>
    </row>
    <row r="1791" spans="1:10">
      <c r="A1791" s="247">
        <v>1790</v>
      </c>
      <c r="B1791" s="10" t="s">
        <v>108</v>
      </c>
      <c r="C1791" s="10">
        <v>19</v>
      </c>
      <c r="D1791" s="10">
        <v>3</v>
      </c>
      <c r="E1791" s="10">
        <v>301</v>
      </c>
      <c r="F1791" s="10">
        <v>18</v>
      </c>
      <c r="G1791" s="10" t="s">
        <v>109</v>
      </c>
      <c r="H1791" s="250" t="s">
        <v>115</v>
      </c>
      <c r="I1791" s="10" t="s">
        <v>111</v>
      </c>
      <c r="J1791" s="10" t="s">
        <v>112</v>
      </c>
    </row>
    <row r="1792" spans="1:10">
      <c r="A1792" s="247">
        <v>1791</v>
      </c>
      <c r="B1792" s="10" t="s">
        <v>108</v>
      </c>
      <c r="C1792" s="10">
        <v>19</v>
      </c>
      <c r="D1792" s="10">
        <v>3</v>
      </c>
      <c r="E1792" s="10">
        <v>302</v>
      </c>
      <c r="F1792" s="10">
        <v>18</v>
      </c>
      <c r="G1792" s="10" t="s">
        <v>109</v>
      </c>
      <c r="H1792" s="250" t="s">
        <v>115</v>
      </c>
      <c r="I1792" s="10" t="s">
        <v>111</v>
      </c>
      <c r="J1792" s="10" t="s">
        <v>112</v>
      </c>
    </row>
    <row r="1793" spans="1:10">
      <c r="A1793" s="247">
        <v>1792</v>
      </c>
      <c r="B1793" s="10" t="s">
        <v>108</v>
      </c>
      <c r="C1793" s="10">
        <v>19</v>
      </c>
      <c r="D1793" s="10">
        <v>3</v>
      </c>
      <c r="E1793" s="10">
        <v>303</v>
      </c>
      <c r="F1793" s="10">
        <v>18</v>
      </c>
      <c r="G1793" s="10" t="s">
        <v>109</v>
      </c>
      <c r="H1793" s="250" t="s">
        <v>115</v>
      </c>
      <c r="I1793" s="10" t="s">
        <v>111</v>
      </c>
      <c r="J1793" s="10" t="s">
        <v>112</v>
      </c>
    </row>
    <row r="1794" spans="1:10">
      <c r="A1794" s="247">
        <v>1793</v>
      </c>
      <c r="B1794" s="10" t="s">
        <v>108</v>
      </c>
      <c r="C1794" s="10">
        <v>19</v>
      </c>
      <c r="D1794" s="10">
        <v>3</v>
      </c>
      <c r="E1794" s="10">
        <v>304</v>
      </c>
      <c r="F1794" s="10">
        <v>18</v>
      </c>
      <c r="G1794" s="10" t="s">
        <v>109</v>
      </c>
      <c r="H1794" s="250" t="s">
        <v>115</v>
      </c>
      <c r="I1794" s="10" t="s">
        <v>111</v>
      </c>
      <c r="J1794" s="10" t="s">
        <v>112</v>
      </c>
    </row>
    <row r="1795" spans="1:10">
      <c r="A1795" s="247">
        <v>1794</v>
      </c>
      <c r="B1795" s="10" t="s">
        <v>108</v>
      </c>
      <c r="C1795" s="10">
        <v>19</v>
      </c>
      <c r="D1795" s="10">
        <v>3</v>
      </c>
      <c r="E1795" s="10">
        <v>305</v>
      </c>
      <c r="F1795" s="10">
        <v>18</v>
      </c>
      <c r="G1795" s="10" t="s">
        <v>109</v>
      </c>
      <c r="H1795" s="250" t="s">
        <v>115</v>
      </c>
      <c r="I1795" s="10" t="s">
        <v>111</v>
      </c>
      <c r="J1795" s="10" t="s">
        <v>112</v>
      </c>
    </row>
    <row r="1796" spans="1:10">
      <c r="A1796" s="247">
        <v>1795</v>
      </c>
      <c r="B1796" s="10" t="s">
        <v>108</v>
      </c>
      <c r="C1796" s="10">
        <v>19</v>
      </c>
      <c r="D1796" s="10">
        <v>3</v>
      </c>
      <c r="E1796" s="10">
        <v>306</v>
      </c>
      <c r="F1796" s="10">
        <v>18</v>
      </c>
      <c r="G1796" s="10" t="s">
        <v>109</v>
      </c>
      <c r="H1796" s="250" t="s">
        <v>115</v>
      </c>
      <c r="I1796" s="10" t="s">
        <v>111</v>
      </c>
      <c r="J1796" s="10" t="s">
        <v>112</v>
      </c>
    </row>
    <row r="1797" spans="1:10">
      <c r="A1797" s="247">
        <v>1796</v>
      </c>
      <c r="B1797" s="10" t="s">
        <v>108</v>
      </c>
      <c r="C1797" s="10">
        <v>19</v>
      </c>
      <c r="D1797" s="10">
        <v>3</v>
      </c>
      <c r="E1797" s="10">
        <v>307</v>
      </c>
      <c r="F1797" s="10">
        <v>18</v>
      </c>
      <c r="G1797" s="10" t="s">
        <v>109</v>
      </c>
      <c r="H1797" s="250" t="s">
        <v>113</v>
      </c>
      <c r="I1797" s="10" t="s">
        <v>111</v>
      </c>
      <c r="J1797" s="10" t="s">
        <v>112</v>
      </c>
    </row>
    <row r="1798" spans="1:10">
      <c r="A1798" s="247">
        <v>1797</v>
      </c>
      <c r="B1798" s="10" t="s">
        <v>108</v>
      </c>
      <c r="C1798" s="10">
        <v>19</v>
      </c>
      <c r="D1798" s="10">
        <v>3</v>
      </c>
      <c r="E1798" s="10">
        <v>308</v>
      </c>
      <c r="F1798" s="10">
        <v>18</v>
      </c>
      <c r="G1798" s="10" t="s">
        <v>109</v>
      </c>
      <c r="H1798" s="250" t="s">
        <v>114</v>
      </c>
      <c r="I1798" s="10" t="s">
        <v>111</v>
      </c>
      <c r="J1798" s="10" t="s">
        <v>112</v>
      </c>
    </row>
    <row r="1799" spans="1:10">
      <c r="A1799" s="247">
        <v>1798</v>
      </c>
      <c r="B1799" s="10" t="s">
        <v>108</v>
      </c>
      <c r="C1799" s="10">
        <v>19</v>
      </c>
      <c r="D1799" s="10">
        <v>3</v>
      </c>
      <c r="E1799" s="10">
        <v>309</v>
      </c>
      <c r="F1799" s="10">
        <v>18</v>
      </c>
      <c r="G1799" s="10" t="s">
        <v>109</v>
      </c>
      <c r="H1799" s="250" t="s">
        <v>113</v>
      </c>
      <c r="I1799" s="10" t="s">
        <v>111</v>
      </c>
      <c r="J1799" s="10" t="s">
        <v>112</v>
      </c>
    </row>
    <row r="1800" spans="1:10">
      <c r="A1800" s="247">
        <v>1799</v>
      </c>
      <c r="B1800" s="10" t="s">
        <v>108</v>
      </c>
      <c r="C1800" s="10">
        <v>19</v>
      </c>
      <c r="D1800" s="10">
        <v>3</v>
      </c>
      <c r="E1800" s="10">
        <v>310</v>
      </c>
      <c r="F1800" s="10">
        <v>18</v>
      </c>
      <c r="G1800" s="10" t="s">
        <v>109</v>
      </c>
      <c r="H1800" s="250" t="s">
        <v>114</v>
      </c>
      <c r="I1800" s="10" t="s">
        <v>111</v>
      </c>
      <c r="J1800" s="10" t="s">
        <v>112</v>
      </c>
    </row>
    <row r="1801" spans="1:10">
      <c r="A1801" s="247">
        <v>1800</v>
      </c>
      <c r="B1801" s="10" t="s">
        <v>108</v>
      </c>
      <c r="C1801" s="10">
        <v>19</v>
      </c>
      <c r="D1801" s="10">
        <v>3</v>
      </c>
      <c r="E1801" s="10">
        <v>311</v>
      </c>
      <c r="F1801" s="10">
        <v>18</v>
      </c>
      <c r="G1801" s="10" t="s">
        <v>109</v>
      </c>
      <c r="H1801" s="250" t="s">
        <v>113</v>
      </c>
      <c r="I1801" s="10" t="s">
        <v>111</v>
      </c>
      <c r="J1801" s="10" t="s">
        <v>112</v>
      </c>
    </row>
    <row r="1802" spans="1:10">
      <c r="A1802" s="247">
        <v>1801</v>
      </c>
      <c r="B1802" s="10" t="s">
        <v>108</v>
      </c>
      <c r="C1802" s="10">
        <v>19</v>
      </c>
      <c r="D1802" s="10">
        <v>3</v>
      </c>
      <c r="E1802" s="10">
        <v>312</v>
      </c>
      <c r="F1802" s="10">
        <v>18</v>
      </c>
      <c r="G1802" s="10" t="s">
        <v>109</v>
      </c>
      <c r="H1802" s="250" t="s">
        <v>114</v>
      </c>
      <c r="I1802" s="10" t="s">
        <v>111</v>
      </c>
      <c r="J1802" s="10" t="s">
        <v>112</v>
      </c>
    </row>
    <row r="1803" spans="1:10">
      <c r="A1803" s="247">
        <v>1802</v>
      </c>
      <c r="B1803" s="10" t="s">
        <v>108</v>
      </c>
      <c r="C1803" s="10">
        <v>19</v>
      </c>
      <c r="D1803" s="10">
        <v>3</v>
      </c>
      <c r="E1803" s="10">
        <v>313</v>
      </c>
      <c r="F1803" s="10">
        <v>18</v>
      </c>
      <c r="G1803" s="10" t="s">
        <v>109</v>
      </c>
      <c r="H1803" s="250" t="s">
        <v>113</v>
      </c>
      <c r="I1803" s="10" t="s">
        <v>111</v>
      </c>
      <c r="J1803" s="10" t="s">
        <v>112</v>
      </c>
    </row>
    <row r="1804" spans="1:10">
      <c r="A1804" s="247">
        <v>1803</v>
      </c>
      <c r="B1804" s="10" t="s">
        <v>108</v>
      </c>
      <c r="C1804" s="10">
        <v>19</v>
      </c>
      <c r="D1804" s="10">
        <v>3</v>
      </c>
      <c r="E1804" s="10">
        <v>314</v>
      </c>
      <c r="F1804" s="10">
        <v>18</v>
      </c>
      <c r="G1804" s="10" t="s">
        <v>109</v>
      </c>
      <c r="H1804" s="250" t="s">
        <v>114</v>
      </c>
      <c r="I1804" s="10" t="s">
        <v>111</v>
      </c>
      <c r="J1804" s="10" t="s">
        <v>112</v>
      </c>
    </row>
    <row r="1805" spans="1:10">
      <c r="A1805" s="247">
        <v>1804</v>
      </c>
      <c r="B1805" s="10" t="s">
        <v>108</v>
      </c>
      <c r="C1805" s="10">
        <v>19</v>
      </c>
      <c r="D1805" s="10">
        <v>3</v>
      </c>
      <c r="E1805" s="10">
        <v>315</v>
      </c>
      <c r="F1805" s="10">
        <v>18</v>
      </c>
      <c r="G1805" s="10" t="s">
        <v>109</v>
      </c>
      <c r="H1805" s="250" t="s">
        <v>113</v>
      </c>
      <c r="I1805" s="10" t="s">
        <v>111</v>
      </c>
      <c r="J1805" s="10" t="s">
        <v>112</v>
      </c>
    </row>
    <row r="1806" spans="1:10">
      <c r="A1806" s="247">
        <v>1805</v>
      </c>
      <c r="B1806" s="10" t="s">
        <v>108</v>
      </c>
      <c r="C1806" s="10">
        <v>19</v>
      </c>
      <c r="D1806" s="10">
        <v>3</v>
      </c>
      <c r="E1806" s="10">
        <v>316</v>
      </c>
      <c r="F1806" s="10">
        <v>18</v>
      </c>
      <c r="G1806" s="10" t="s">
        <v>109</v>
      </c>
      <c r="H1806" s="250" t="s">
        <v>114</v>
      </c>
      <c r="I1806" s="10" t="s">
        <v>111</v>
      </c>
      <c r="J1806" s="10" t="s">
        <v>112</v>
      </c>
    </row>
    <row r="1807" spans="1:10">
      <c r="A1807" s="247">
        <v>1806</v>
      </c>
      <c r="B1807" s="10" t="s">
        <v>108</v>
      </c>
      <c r="C1807" s="10">
        <v>19</v>
      </c>
      <c r="D1807" s="10">
        <v>3</v>
      </c>
      <c r="E1807" s="10">
        <v>317</v>
      </c>
      <c r="F1807" s="10">
        <v>18</v>
      </c>
      <c r="G1807" s="10" t="s">
        <v>109</v>
      </c>
      <c r="H1807" s="250" t="s">
        <v>113</v>
      </c>
      <c r="I1807" s="10" t="s">
        <v>111</v>
      </c>
      <c r="J1807" s="10" t="s">
        <v>112</v>
      </c>
    </row>
    <row r="1808" spans="1:10">
      <c r="A1808" s="247">
        <v>1807</v>
      </c>
      <c r="B1808" s="10" t="s">
        <v>108</v>
      </c>
      <c r="C1808" s="10">
        <v>19</v>
      </c>
      <c r="D1808" s="10">
        <v>3</v>
      </c>
      <c r="E1808" s="10">
        <v>318</v>
      </c>
      <c r="F1808" s="10">
        <v>18</v>
      </c>
      <c r="G1808" s="10" t="s">
        <v>109</v>
      </c>
      <c r="H1808" s="250" t="s">
        <v>114</v>
      </c>
      <c r="I1808" s="10" t="s">
        <v>111</v>
      </c>
      <c r="J1808" s="10" t="s">
        <v>112</v>
      </c>
    </row>
    <row r="1809" spans="1:10">
      <c r="A1809" s="247">
        <v>1808</v>
      </c>
      <c r="B1809" s="10" t="s">
        <v>108</v>
      </c>
      <c r="C1809" s="10">
        <v>19</v>
      </c>
      <c r="D1809" s="10">
        <v>3</v>
      </c>
      <c r="E1809" s="10">
        <v>319</v>
      </c>
      <c r="F1809" s="10">
        <v>18</v>
      </c>
      <c r="G1809" s="10" t="s">
        <v>109</v>
      </c>
      <c r="H1809" s="250" t="s">
        <v>113</v>
      </c>
      <c r="I1809" s="10" t="s">
        <v>111</v>
      </c>
      <c r="J1809" s="10" t="s">
        <v>112</v>
      </c>
    </row>
    <row r="1810" spans="1:10">
      <c r="A1810" s="247">
        <v>1809</v>
      </c>
      <c r="B1810" s="10" t="s">
        <v>108</v>
      </c>
      <c r="C1810" s="10">
        <v>19</v>
      </c>
      <c r="D1810" s="10">
        <v>3</v>
      </c>
      <c r="E1810" s="10">
        <v>320</v>
      </c>
      <c r="F1810" s="10">
        <v>18</v>
      </c>
      <c r="G1810" s="10" t="s">
        <v>109</v>
      </c>
      <c r="H1810" s="250" t="s">
        <v>114</v>
      </c>
      <c r="I1810" s="10" t="s">
        <v>111</v>
      </c>
      <c r="J1810" s="10" t="s">
        <v>112</v>
      </c>
    </row>
    <row r="1811" spans="1:10">
      <c r="A1811" s="247">
        <v>1810</v>
      </c>
      <c r="B1811" s="10" t="s">
        <v>108</v>
      </c>
      <c r="C1811" s="10">
        <v>19</v>
      </c>
      <c r="D1811" s="10">
        <v>3</v>
      </c>
      <c r="E1811" s="10">
        <v>321</v>
      </c>
      <c r="F1811" s="10">
        <v>18</v>
      </c>
      <c r="G1811" s="10" t="s">
        <v>109</v>
      </c>
      <c r="H1811" s="250" t="s">
        <v>113</v>
      </c>
      <c r="I1811" s="10" t="s">
        <v>111</v>
      </c>
      <c r="J1811" s="10" t="s">
        <v>112</v>
      </c>
    </row>
    <row r="1812" spans="1:10">
      <c r="A1812" s="247">
        <v>1811</v>
      </c>
      <c r="B1812" s="10" t="s">
        <v>108</v>
      </c>
      <c r="C1812" s="10">
        <v>19</v>
      </c>
      <c r="D1812" s="10">
        <v>3</v>
      </c>
      <c r="E1812" s="10">
        <v>322</v>
      </c>
      <c r="F1812" s="10">
        <v>18</v>
      </c>
      <c r="G1812" s="10" t="s">
        <v>109</v>
      </c>
      <c r="H1812" s="250" t="s">
        <v>114</v>
      </c>
      <c r="I1812" s="10" t="s">
        <v>111</v>
      </c>
      <c r="J1812" s="10" t="s">
        <v>112</v>
      </c>
    </row>
    <row r="1813" spans="1:10">
      <c r="A1813" s="247">
        <v>1812</v>
      </c>
      <c r="B1813" s="10" t="s">
        <v>108</v>
      </c>
      <c r="C1813" s="10">
        <v>19</v>
      </c>
      <c r="D1813" s="10">
        <v>3</v>
      </c>
      <c r="E1813" s="10">
        <v>323</v>
      </c>
      <c r="F1813" s="10">
        <v>18</v>
      </c>
      <c r="G1813" s="10" t="s">
        <v>109</v>
      </c>
      <c r="H1813" s="250" t="s">
        <v>113</v>
      </c>
      <c r="I1813" s="10" t="s">
        <v>111</v>
      </c>
      <c r="J1813" s="10" t="s">
        <v>112</v>
      </c>
    </row>
    <row r="1814" spans="1:10">
      <c r="A1814" s="247">
        <v>1813</v>
      </c>
      <c r="B1814" s="10" t="s">
        <v>108</v>
      </c>
      <c r="C1814" s="10">
        <v>19</v>
      </c>
      <c r="D1814" s="10">
        <v>3</v>
      </c>
      <c r="E1814" s="10">
        <v>324</v>
      </c>
      <c r="F1814" s="10">
        <v>18</v>
      </c>
      <c r="G1814" s="10" t="s">
        <v>109</v>
      </c>
      <c r="H1814" s="250" t="s">
        <v>114</v>
      </c>
      <c r="I1814" s="10" t="s">
        <v>111</v>
      </c>
      <c r="J1814" s="10" t="s">
        <v>112</v>
      </c>
    </row>
    <row r="1815" spans="1:10">
      <c r="A1815" s="247">
        <v>1814</v>
      </c>
      <c r="B1815" s="10" t="s">
        <v>108</v>
      </c>
      <c r="C1815" s="10">
        <v>19</v>
      </c>
      <c r="D1815" s="10">
        <v>3</v>
      </c>
      <c r="E1815" s="10">
        <v>325</v>
      </c>
      <c r="F1815" s="10">
        <v>18</v>
      </c>
      <c r="G1815" s="10" t="s">
        <v>109</v>
      </c>
      <c r="H1815" s="250" t="s">
        <v>113</v>
      </c>
      <c r="I1815" s="10" t="s">
        <v>111</v>
      </c>
      <c r="J1815" s="10" t="s">
        <v>112</v>
      </c>
    </row>
    <row r="1816" spans="1:10">
      <c r="A1816" s="247">
        <v>1815</v>
      </c>
      <c r="B1816" s="10" t="s">
        <v>108</v>
      </c>
      <c r="C1816" s="10">
        <v>19</v>
      </c>
      <c r="D1816" s="10">
        <v>3</v>
      </c>
      <c r="E1816" s="10">
        <v>326</v>
      </c>
      <c r="F1816" s="10">
        <v>18</v>
      </c>
      <c r="G1816" s="10" t="s">
        <v>109</v>
      </c>
      <c r="H1816" s="250" t="s">
        <v>114</v>
      </c>
      <c r="I1816" s="10" t="s">
        <v>111</v>
      </c>
      <c r="J1816" s="10" t="s">
        <v>112</v>
      </c>
    </row>
    <row r="1817" spans="1:10">
      <c r="A1817" s="247">
        <v>1816</v>
      </c>
      <c r="B1817" s="10" t="s">
        <v>108</v>
      </c>
      <c r="C1817" s="10">
        <v>19</v>
      </c>
      <c r="D1817" s="10">
        <v>3</v>
      </c>
      <c r="E1817" s="10">
        <v>327</v>
      </c>
      <c r="F1817" s="10">
        <v>18</v>
      </c>
      <c r="G1817" s="10" t="s">
        <v>109</v>
      </c>
      <c r="H1817" s="250" t="s">
        <v>113</v>
      </c>
      <c r="I1817" s="10" t="s">
        <v>111</v>
      </c>
      <c r="J1817" s="10" t="s">
        <v>112</v>
      </c>
    </row>
    <row r="1818" spans="1:10">
      <c r="A1818" s="247">
        <v>1817</v>
      </c>
      <c r="B1818" s="10" t="s">
        <v>108</v>
      </c>
      <c r="C1818" s="10">
        <v>19</v>
      </c>
      <c r="D1818" s="10">
        <v>3</v>
      </c>
      <c r="E1818" s="10">
        <v>328</v>
      </c>
      <c r="F1818" s="10">
        <v>18</v>
      </c>
      <c r="G1818" s="10" t="s">
        <v>109</v>
      </c>
      <c r="H1818" s="250" t="s">
        <v>114</v>
      </c>
      <c r="I1818" s="10" t="s">
        <v>111</v>
      </c>
      <c r="J1818" s="10" t="s">
        <v>112</v>
      </c>
    </row>
    <row r="1819" spans="1:10">
      <c r="A1819" s="247">
        <v>1818</v>
      </c>
      <c r="B1819" s="10" t="s">
        <v>108</v>
      </c>
      <c r="C1819" s="10">
        <v>19</v>
      </c>
      <c r="D1819" s="10">
        <v>3</v>
      </c>
      <c r="E1819" s="10">
        <v>329</v>
      </c>
      <c r="F1819" s="10">
        <v>18</v>
      </c>
      <c r="G1819" s="10" t="s">
        <v>109</v>
      </c>
      <c r="H1819" s="250" t="s">
        <v>113</v>
      </c>
      <c r="I1819" s="10" t="s">
        <v>111</v>
      </c>
      <c r="J1819" s="10" t="s">
        <v>112</v>
      </c>
    </row>
    <row r="1820" spans="1:10">
      <c r="A1820" s="247">
        <v>1819</v>
      </c>
      <c r="B1820" s="10" t="s">
        <v>108</v>
      </c>
      <c r="C1820" s="10">
        <v>19</v>
      </c>
      <c r="D1820" s="10">
        <v>3</v>
      </c>
      <c r="E1820" s="10">
        <v>330</v>
      </c>
      <c r="F1820" s="10">
        <v>18</v>
      </c>
      <c r="G1820" s="10" t="s">
        <v>109</v>
      </c>
      <c r="H1820" s="250" t="s">
        <v>114</v>
      </c>
      <c r="I1820" s="10" t="s">
        <v>111</v>
      </c>
      <c r="J1820" s="10" t="s">
        <v>112</v>
      </c>
    </row>
    <row r="1821" spans="1:10">
      <c r="A1821" s="247">
        <v>1820</v>
      </c>
      <c r="B1821" s="10" t="s">
        <v>108</v>
      </c>
      <c r="C1821" s="10">
        <v>19</v>
      </c>
      <c r="D1821" s="10">
        <v>3</v>
      </c>
      <c r="E1821" s="10">
        <v>331</v>
      </c>
      <c r="F1821" s="10">
        <v>18</v>
      </c>
      <c r="G1821" s="10" t="s">
        <v>109</v>
      </c>
      <c r="H1821" s="250" t="s">
        <v>113</v>
      </c>
      <c r="I1821" s="10" t="s">
        <v>111</v>
      </c>
      <c r="J1821" s="10" t="s">
        <v>112</v>
      </c>
    </row>
    <row r="1822" spans="1:10">
      <c r="A1822" s="247">
        <v>1821</v>
      </c>
      <c r="B1822" s="10" t="s">
        <v>108</v>
      </c>
      <c r="C1822" s="10">
        <v>19</v>
      </c>
      <c r="D1822" s="10">
        <v>3</v>
      </c>
      <c r="E1822" s="10">
        <v>332</v>
      </c>
      <c r="F1822" s="10">
        <v>18</v>
      </c>
      <c r="G1822" s="10" t="s">
        <v>109</v>
      </c>
      <c r="H1822" s="250" t="s">
        <v>114</v>
      </c>
      <c r="I1822" s="10" t="s">
        <v>111</v>
      </c>
      <c r="J1822" s="10" t="s">
        <v>112</v>
      </c>
    </row>
    <row r="1823" spans="1:10">
      <c r="A1823" s="247">
        <v>1822</v>
      </c>
      <c r="B1823" s="10" t="s">
        <v>108</v>
      </c>
      <c r="C1823" s="10">
        <v>19</v>
      </c>
      <c r="D1823" s="10">
        <v>3</v>
      </c>
      <c r="E1823" s="10">
        <v>333</v>
      </c>
      <c r="F1823" s="10">
        <v>18</v>
      </c>
      <c r="G1823" s="10" t="s">
        <v>109</v>
      </c>
      <c r="H1823" s="250" t="s">
        <v>113</v>
      </c>
      <c r="I1823" s="10" t="s">
        <v>111</v>
      </c>
      <c r="J1823" s="10" t="s">
        <v>112</v>
      </c>
    </row>
    <row r="1824" spans="1:10">
      <c r="A1824" s="247">
        <v>1823</v>
      </c>
      <c r="B1824" s="10" t="s">
        <v>108</v>
      </c>
      <c r="C1824" s="10">
        <v>19</v>
      </c>
      <c r="D1824" s="10">
        <v>3</v>
      </c>
      <c r="E1824" s="10">
        <v>334</v>
      </c>
      <c r="F1824" s="10">
        <v>18</v>
      </c>
      <c r="G1824" s="10" t="s">
        <v>109</v>
      </c>
      <c r="H1824" s="250" t="s">
        <v>114</v>
      </c>
      <c r="I1824" s="10" t="s">
        <v>111</v>
      </c>
      <c r="J1824" s="10" t="s">
        <v>112</v>
      </c>
    </row>
    <row r="1825" spans="1:10">
      <c r="A1825" s="247">
        <v>1824</v>
      </c>
      <c r="B1825" s="10" t="s">
        <v>108</v>
      </c>
      <c r="C1825" s="10">
        <v>19</v>
      </c>
      <c r="D1825" s="10">
        <v>3</v>
      </c>
      <c r="E1825" s="10">
        <v>335</v>
      </c>
      <c r="F1825" s="10">
        <v>18</v>
      </c>
      <c r="G1825" s="10" t="s">
        <v>109</v>
      </c>
      <c r="H1825" s="250" t="s">
        <v>113</v>
      </c>
      <c r="I1825" s="10" t="s">
        <v>111</v>
      </c>
      <c r="J1825" s="10" t="s">
        <v>112</v>
      </c>
    </row>
    <row r="1826" spans="1:10">
      <c r="A1826" s="247">
        <v>1825</v>
      </c>
      <c r="B1826" s="10" t="s">
        <v>108</v>
      </c>
      <c r="C1826" s="10">
        <v>19</v>
      </c>
      <c r="D1826" s="10">
        <v>3</v>
      </c>
      <c r="E1826" s="10">
        <v>336</v>
      </c>
      <c r="F1826" s="10">
        <v>18</v>
      </c>
      <c r="G1826" s="10" t="s">
        <v>109</v>
      </c>
      <c r="H1826" s="250" t="s">
        <v>114</v>
      </c>
      <c r="I1826" s="10" t="s">
        <v>111</v>
      </c>
      <c r="J1826" s="10" t="s">
        <v>112</v>
      </c>
    </row>
    <row r="1827" spans="1:10">
      <c r="A1827" s="247">
        <v>1826</v>
      </c>
      <c r="B1827" s="10" t="s">
        <v>108</v>
      </c>
      <c r="C1827" s="10">
        <v>19</v>
      </c>
      <c r="D1827" s="10">
        <v>3</v>
      </c>
      <c r="E1827" s="10">
        <v>337</v>
      </c>
      <c r="F1827" s="10">
        <v>18</v>
      </c>
      <c r="G1827" s="10" t="s">
        <v>109</v>
      </c>
      <c r="H1827" s="250" t="s">
        <v>113</v>
      </c>
      <c r="I1827" s="10" t="s">
        <v>111</v>
      </c>
      <c r="J1827" s="10" t="s">
        <v>112</v>
      </c>
    </row>
    <row r="1828" spans="1:10">
      <c r="A1828" s="247">
        <v>1827</v>
      </c>
      <c r="B1828" s="10" t="s">
        <v>108</v>
      </c>
      <c r="C1828" s="10">
        <v>19</v>
      </c>
      <c r="D1828" s="10">
        <v>3</v>
      </c>
      <c r="E1828" s="10">
        <v>338</v>
      </c>
      <c r="F1828" s="10">
        <v>18</v>
      </c>
      <c r="G1828" s="10" t="s">
        <v>109</v>
      </c>
      <c r="H1828" s="250" t="s">
        <v>114</v>
      </c>
      <c r="I1828" s="10" t="s">
        <v>111</v>
      </c>
      <c r="J1828" s="10" t="s">
        <v>112</v>
      </c>
    </row>
    <row r="1829" spans="1:10">
      <c r="A1829" s="247">
        <v>1828</v>
      </c>
      <c r="B1829" s="10" t="s">
        <v>108</v>
      </c>
      <c r="C1829" s="10">
        <v>19</v>
      </c>
      <c r="D1829" s="10">
        <v>3</v>
      </c>
      <c r="E1829" s="10">
        <v>339</v>
      </c>
      <c r="F1829" s="10">
        <v>18</v>
      </c>
      <c r="G1829" s="10" t="s">
        <v>109</v>
      </c>
      <c r="H1829" s="250" t="s">
        <v>113</v>
      </c>
      <c r="I1829" s="10" t="s">
        <v>111</v>
      </c>
      <c r="J1829" s="10" t="s">
        <v>112</v>
      </c>
    </row>
    <row r="1830" spans="1:10">
      <c r="A1830" s="247">
        <v>1829</v>
      </c>
      <c r="B1830" s="10" t="s">
        <v>108</v>
      </c>
      <c r="C1830" s="10">
        <v>19</v>
      </c>
      <c r="D1830" s="10">
        <v>3</v>
      </c>
      <c r="E1830" s="10">
        <v>341</v>
      </c>
      <c r="F1830" s="10">
        <v>18</v>
      </c>
      <c r="G1830" s="10" t="s">
        <v>109</v>
      </c>
      <c r="H1830" s="250" t="s">
        <v>113</v>
      </c>
      <c r="I1830" s="10" t="s">
        <v>111</v>
      </c>
      <c r="J1830" s="10" t="s">
        <v>112</v>
      </c>
    </row>
  </sheetData>
  <autoFilter ref="A1:XFC1830">
    <extLst/>
  </autoFilter>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5" tint="0.599993896298105"/>
  </sheetPr>
  <dimension ref="A1:O49"/>
  <sheetViews>
    <sheetView zoomScale="90" zoomScaleNormal="90" topLeftCell="B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0</v>
      </c>
      <c r="D4" s="187"/>
      <c r="E4" s="187">
        <f>SUM(C4:C6)</f>
        <v>0</v>
      </c>
      <c r="F4" s="188"/>
      <c r="G4" s="188">
        <v>0</v>
      </c>
      <c r="H4" s="189"/>
      <c r="I4" s="67" t="s">
        <v>133</v>
      </c>
      <c r="J4" s="228" t="s">
        <v>134</v>
      </c>
      <c r="K4" s="180" t="s">
        <v>135</v>
      </c>
      <c r="L4" s="229" t="s">
        <v>136</v>
      </c>
    </row>
    <row r="5" spans="1:14">
      <c r="A5" s="190"/>
      <c r="B5" s="186">
        <v>44593</v>
      </c>
      <c r="C5" s="181">
        <v>0</v>
      </c>
      <c r="D5" s="187"/>
      <c r="E5" s="187"/>
      <c r="F5" s="188">
        <f>G5-$N$6-N7</f>
        <v>-4.48</v>
      </c>
      <c r="G5" s="188"/>
      <c r="H5" s="189"/>
      <c r="I5" s="180" t="s">
        <v>137</v>
      </c>
      <c r="J5" s="230">
        <f>G16</f>
        <v>65.3</v>
      </c>
      <c r="K5" s="210"/>
      <c r="L5" s="231">
        <f>ROUND(AVERAGE(J5:J7),2)</f>
        <v>60.84</v>
      </c>
      <c r="M5" s="68" t="s">
        <v>138</v>
      </c>
      <c r="N5" s="170">
        <f>ROUND((L5-N6-N7)/(1+5%)*2.5%,2)</f>
        <v>1.34</v>
      </c>
    </row>
    <row r="6" ht="15" customHeight="1" spans="1:15">
      <c r="A6" s="191"/>
      <c r="B6" s="186">
        <v>44621</v>
      </c>
      <c r="C6" s="181">
        <v>0</v>
      </c>
      <c r="D6" s="187"/>
      <c r="E6" s="187"/>
      <c r="F6" s="188"/>
      <c r="G6" s="188"/>
      <c r="H6" s="189"/>
      <c r="I6" s="180" t="s">
        <v>139</v>
      </c>
      <c r="J6" s="187" t="s">
        <v>140</v>
      </c>
      <c r="K6" s="210"/>
      <c r="L6" s="187"/>
      <c r="M6" s="232" t="s">
        <v>141</v>
      </c>
      <c r="N6" s="233">
        <v>1.98</v>
      </c>
      <c r="O6" s="68"/>
    </row>
    <row r="7" spans="1:15">
      <c r="A7" s="185" t="s">
        <v>142</v>
      </c>
      <c r="B7" s="186">
        <v>44652</v>
      </c>
      <c r="C7" s="181">
        <v>0</v>
      </c>
      <c r="D7" s="187"/>
      <c r="E7" s="187">
        <f>SUM(C7:C9)</f>
        <v>0</v>
      </c>
      <c r="F7" s="188"/>
      <c r="G7" s="188">
        <v>0</v>
      </c>
      <c r="H7" s="189"/>
      <c r="I7" s="180" t="s">
        <v>143</v>
      </c>
      <c r="J7" s="234">
        <f>G48</f>
        <v>56.38</v>
      </c>
      <c r="K7" s="210"/>
      <c r="L7" s="187"/>
      <c r="M7" s="232" t="s">
        <v>144</v>
      </c>
      <c r="N7" s="233">
        <f>30/12</f>
        <v>2.5</v>
      </c>
      <c r="O7" s="170" t="s">
        <v>145</v>
      </c>
    </row>
    <row r="8" ht="15" spans="1:12">
      <c r="A8" s="190"/>
      <c r="B8" s="186">
        <v>44682</v>
      </c>
      <c r="C8" s="181">
        <v>0</v>
      </c>
      <c r="D8" s="187"/>
      <c r="E8" s="187"/>
      <c r="F8" s="188">
        <f>G4-N6-N7</f>
        <v>-4.48</v>
      </c>
      <c r="G8" s="188"/>
      <c r="H8" s="189"/>
      <c r="J8" s="235" t="s">
        <v>146</v>
      </c>
      <c r="L8" s="236">
        <f>L5-N7</f>
        <v>58.34</v>
      </c>
    </row>
    <row r="9" ht="15" customHeight="1" spans="1:8">
      <c r="A9" s="191"/>
      <c r="B9" s="186">
        <v>44713</v>
      </c>
      <c r="C9" s="181">
        <v>0</v>
      </c>
      <c r="D9" s="187"/>
      <c r="E9" s="187"/>
      <c r="F9" s="188"/>
      <c r="G9" s="188"/>
      <c r="H9" s="189"/>
    </row>
    <row r="10" spans="1:8">
      <c r="A10" s="185" t="s">
        <v>147</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148</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149</v>
      </c>
      <c r="B16" s="202"/>
      <c r="C16" s="203"/>
      <c r="D16" s="203"/>
      <c r="E16" s="204"/>
      <c r="F16" s="198">
        <f>G16-N6-N7</f>
        <v>60.82</v>
      </c>
      <c r="G16" s="205">
        <f>ROUND(AVERAGE(G10:G15),2)</f>
        <v>65.3</v>
      </c>
      <c r="H16" s="200"/>
    </row>
    <row r="18" hidden="1" spans="2:5">
      <c r="B18" s="206" t="s">
        <v>150</v>
      </c>
      <c r="C18" s="207"/>
      <c r="D18" s="208" t="s">
        <v>123</v>
      </c>
      <c r="E18" s="184"/>
    </row>
    <row r="19" hidden="1" spans="1:8">
      <c r="A19" s="180" t="s">
        <v>125</v>
      </c>
      <c r="B19" s="181" t="s">
        <v>126</v>
      </c>
      <c r="C19" s="180" t="s">
        <v>151</v>
      </c>
      <c r="D19" s="67" t="s">
        <v>152</v>
      </c>
      <c r="E19" s="180" t="str">
        <f>E3</f>
        <v>样本数量</v>
      </c>
      <c r="F19" s="178" t="str">
        <f>F3</f>
        <v>不含物业费、取暖费</v>
      </c>
      <c r="G19" s="183" t="str">
        <f>G3</f>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142</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147</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148</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5" tint="0.599993896298105"/>
  </sheetPr>
  <dimension ref="A1:O49"/>
  <sheetViews>
    <sheetView zoomScale="90" zoomScaleNormal="90" workbookViewId="0">
      <selection activeCell="D53" sqref="D53"/>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0</v>
      </c>
      <c r="D4" s="187"/>
      <c r="E4" s="187">
        <f>SUM(C4:C6)</f>
        <v>0</v>
      </c>
      <c r="F4" s="188"/>
      <c r="G4" s="188">
        <v>0</v>
      </c>
      <c r="H4" s="189"/>
      <c r="I4" s="67" t="s">
        <v>133</v>
      </c>
      <c r="J4" s="228" t="s">
        <v>134</v>
      </c>
      <c r="K4" s="180" t="s">
        <v>135</v>
      </c>
      <c r="L4" s="229" t="s">
        <v>136</v>
      </c>
    </row>
    <row r="5" spans="1:14">
      <c r="A5" s="190"/>
      <c r="B5" s="186">
        <v>44593</v>
      </c>
      <c r="C5" s="181">
        <v>0</v>
      </c>
      <c r="D5" s="187"/>
      <c r="E5" s="187"/>
      <c r="F5" s="188">
        <f>G5-$N$6-N7</f>
        <v>-4.48</v>
      </c>
      <c r="G5" s="188"/>
      <c r="H5" s="189"/>
      <c r="I5" s="180" t="s">
        <v>137</v>
      </c>
      <c r="J5" s="230">
        <f>G16</f>
        <v>65.3</v>
      </c>
      <c r="K5" s="210"/>
      <c r="L5" s="231">
        <f>ROUND(AVERAGE(J5:J7),2)</f>
        <v>60.84</v>
      </c>
      <c r="M5" s="68" t="s">
        <v>138</v>
      </c>
      <c r="N5" s="170">
        <f>ROUND((L5-N6-N7)/(1+5%)*2.5%,2)</f>
        <v>1.34</v>
      </c>
    </row>
    <row r="6" ht="15" customHeight="1" spans="1:15">
      <c r="A6" s="191"/>
      <c r="B6" s="186">
        <v>44621</v>
      </c>
      <c r="C6" s="181">
        <v>0</v>
      </c>
      <c r="D6" s="187"/>
      <c r="E6" s="187"/>
      <c r="F6" s="188"/>
      <c r="G6" s="188"/>
      <c r="H6" s="189"/>
      <c r="I6" s="180" t="s">
        <v>139</v>
      </c>
      <c r="J6" s="187" t="s">
        <v>140</v>
      </c>
      <c r="K6" s="210"/>
      <c r="L6" s="187"/>
      <c r="M6" s="232" t="s">
        <v>141</v>
      </c>
      <c r="N6" s="233">
        <v>1.98</v>
      </c>
      <c r="O6" s="68"/>
    </row>
    <row r="7" spans="1:15">
      <c r="A7" s="185" t="s">
        <v>142</v>
      </c>
      <c r="B7" s="186">
        <v>44652</v>
      </c>
      <c r="C7" s="181">
        <v>0</v>
      </c>
      <c r="D7" s="187"/>
      <c r="E7" s="187">
        <f>SUM(C7:C9)</f>
        <v>0</v>
      </c>
      <c r="F7" s="188"/>
      <c r="G7" s="188">
        <v>0</v>
      </c>
      <c r="H7" s="189"/>
      <c r="I7" s="180" t="s">
        <v>143</v>
      </c>
      <c r="J7" s="234">
        <f>G48</f>
        <v>56.38</v>
      </c>
      <c r="K7" s="210"/>
      <c r="L7" s="187"/>
      <c r="M7" s="232" t="s">
        <v>144</v>
      </c>
      <c r="N7" s="233">
        <f>30/12</f>
        <v>2.5</v>
      </c>
      <c r="O7" s="170" t="s">
        <v>145</v>
      </c>
    </row>
    <row r="8" ht="15" spans="1:12">
      <c r="A8" s="190"/>
      <c r="B8" s="186">
        <v>44682</v>
      </c>
      <c r="C8" s="181">
        <v>0</v>
      </c>
      <c r="D8" s="187"/>
      <c r="E8" s="187"/>
      <c r="F8" s="188">
        <f>G4-N6-N7</f>
        <v>-4.48</v>
      </c>
      <c r="G8" s="188"/>
      <c r="H8" s="189"/>
      <c r="J8" s="235" t="s">
        <v>146</v>
      </c>
      <c r="L8" s="236">
        <f>L5-N6-N7-N5</f>
        <v>55.02</v>
      </c>
    </row>
    <row r="9" ht="15" customHeight="1" spans="1:8">
      <c r="A9" s="191"/>
      <c r="B9" s="186">
        <v>44713</v>
      </c>
      <c r="C9" s="181">
        <v>0</v>
      </c>
      <c r="D9" s="187"/>
      <c r="E9" s="187"/>
      <c r="F9" s="188"/>
      <c r="G9" s="188"/>
      <c r="H9" s="189"/>
    </row>
    <row r="10" spans="1:8">
      <c r="A10" s="185" t="s">
        <v>147</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148</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149</v>
      </c>
      <c r="B16" s="202"/>
      <c r="C16" s="203"/>
      <c r="D16" s="203"/>
      <c r="E16" s="204"/>
      <c r="F16" s="198">
        <f>G16-N6-N7</f>
        <v>60.82</v>
      </c>
      <c r="G16" s="205">
        <f>ROUND(AVERAGE(G10:G15),2)</f>
        <v>65.3</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142</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147</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148</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W41"/>
  <sheetViews>
    <sheetView topLeftCell="A45" workbookViewId="0">
      <selection activeCell="G16" sqref="G16"/>
    </sheetView>
  </sheetViews>
  <sheetFormatPr defaultColWidth="9" defaultRowHeight="14.25"/>
  <cols>
    <col min="3" max="5" width="9" hidden="1" customWidth="1"/>
    <col min="7" max="9" width="9" hidden="1" customWidth="1"/>
    <col min="11" max="13" width="9" hidden="1" customWidth="1"/>
    <col min="15" max="17" width="9" hidden="1" customWidth="1"/>
    <col min="19" max="21" width="9" hidden="1" customWidth="1"/>
    <col min="23" max="25" width="9" hidden="1" customWidth="1"/>
    <col min="27" max="29" width="9" hidden="1" customWidth="1"/>
    <col min="31" max="33" width="9" hidden="1" customWidth="1"/>
    <col min="35" max="37" width="9" hidden="1" customWidth="1"/>
    <col min="39" max="41" width="9" hidden="1" customWidth="1"/>
    <col min="43" max="45" width="9" hidden="1" customWidth="1"/>
    <col min="47" max="49" width="9" hidden="1" customWidth="1"/>
  </cols>
  <sheetData>
    <row r="1" spans="1:49">
      <c r="A1" s="237" t="s">
        <v>155</v>
      </c>
      <c r="B1" s="238">
        <v>44896.3338310185</v>
      </c>
      <c r="C1" s="239"/>
      <c r="D1" s="239"/>
      <c r="E1" s="239"/>
      <c r="F1" s="238">
        <v>44866.3338310185</v>
      </c>
      <c r="G1" s="239"/>
      <c r="H1" s="239"/>
      <c r="I1" s="239"/>
      <c r="J1" s="238">
        <v>44835.3338310185</v>
      </c>
      <c r="K1" s="239"/>
      <c r="L1" s="239"/>
      <c r="M1" s="239"/>
      <c r="N1" s="238">
        <v>44805.3338310185</v>
      </c>
      <c r="O1" s="239"/>
      <c r="P1" s="239"/>
      <c r="Q1" s="239"/>
      <c r="R1" s="238">
        <v>44774.3338310185</v>
      </c>
      <c r="S1" s="239"/>
      <c r="T1" s="239"/>
      <c r="U1" s="239"/>
      <c r="V1" s="238">
        <v>44743.3338310185</v>
      </c>
      <c r="W1" s="239"/>
      <c r="X1" s="239"/>
      <c r="Y1" s="239"/>
      <c r="Z1" s="238">
        <v>44713.3338310185</v>
      </c>
      <c r="AA1" s="239"/>
      <c r="AB1" s="239"/>
      <c r="AC1" s="239"/>
      <c r="AD1" s="238">
        <v>44682.3338310185</v>
      </c>
      <c r="AE1" s="239"/>
      <c r="AF1" s="239"/>
      <c r="AG1" s="239"/>
      <c r="AH1" s="238">
        <v>44652.3338310185</v>
      </c>
      <c r="AI1" s="239"/>
      <c r="AJ1" s="239"/>
      <c r="AK1" s="239"/>
      <c r="AL1" s="238">
        <v>44621.3338310185</v>
      </c>
      <c r="AM1" s="239"/>
      <c r="AN1" s="239"/>
      <c r="AO1" s="239"/>
      <c r="AP1" s="238">
        <v>44593.3338310185</v>
      </c>
      <c r="AQ1" s="239"/>
      <c r="AR1" s="239"/>
      <c r="AS1" s="239"/>
      <c r="AT1" s="238">
        <v>44562.3338310185</v>
      </c>
      <c r="AU1" s="239"/>
      <c r="AV1" s="239"/>
      <c r="AW1" s="239"/>
    </row>
    <row r="2" ht="24" spans="1:49">
      <c r="A2" s="239"/>
      <c r="B2" s="237" t="s">
        <v>156</v>
      </c>
      <c r="C2" s="237" t="s">
        <v>157</v>
      </c>
      <c r="D2" s="237" t="s">
        <v>158</v>
      </c>
      <c r="E2" s="237" t="s">
        <v>159</v>
      </c>
      <c r="F2" s="237" t="s">
        <v>156</v>
      </c>
      <c r="G2" s="237" t="s">
        <v>157</v>
      </c>
      <c r="H2" s="237" t="s">
        <v>158</v>
      </c>
      <c r="I2" s="237" t="s">
        <v>159</v>
      </c>
      <c r="J2" s="237" t="s">
        <v>156</v>
      </c>
      <c r="K2" s="237" t="s">
        <v>157</v>
      </c>
      <c r="L2" s="237" t="s">
        <v>158</v>
      </c>
      <c r="M2" s="237" t="s">
        <v>159</v>
      </c>
      <c r="N2" s="237" t="s">
        <v>156</v>
      </c>
      <c r="O2" s="237" t="s">
        <v>157</v>
      </c>
      <c r="P2" s="237" t="s">
        <v>158</v>
      </c>
      <c r="Q2" s="237" t="s">
        <v>159</v>
      </c>
      <c r="R2" s="237" t="s">
        <v>156</v>
      </c>
      <c r="S2" s="237" t="s">
        <v>157</v>
      </c>
      <c r="T2" s="237" t="s">
        <v>158</v>
      </c>
      <c r="U2" s="237" t="s">
        <v>159</v>
      </c>
      <c r="V2" s="237" t="s">
        <v>156</v>
      </c>
      <c r="W2" s="237" t="s">
        <v>157</v>
      </c>
      <c r="X2" s="237" t="s">
        <v>158</v>
      </c>
      <c r="Y2" s="237" t="s">
        <v>159</v>
      </c>
      <c r="Z2" s="237" t="s">
        <v>156</v>
      </c>
      <c r="AA2" s="237" t="s">
        <v>157</v>
      </c>
      <c r="AB2" s="237" t="s">
        <v>158</v>
      </c>
      <c r="AC2" s="237" t="s">
        <v>159</v>
      </c>
      <c r="AD2" s="237" t="s">
        <v>156</v>
      </c>
      <c r="AE2" s="237" t="s">
        <v>157</v>
      </c>
      <c r="AF2" s="237" t="s">
        <v>158</v>
      </c>
      <c r="AG2" s="237" t="s">
        <v>159</v>
      </c>
      <c r="AH2" s="237" t="s">
        <v>156</v>
      </c>
      <c r="AI2" s="237" t="s">
        <v>157</v>
      </c>
      <c r="AJ2" s="237" t="s">
        <v>158</v>
      </c>
      <c r="AK2" s="237" t="s">
        <v>159</v>
      </c>
      <c r="AL2" s="237" t="s">
        <v>156</v>
      </c>
      <c r="AM2" s="237" t="s">
        <v>157</v>
      </c>
      <c r="AN2" s="237" t="s">
        <v>158</v>
      </c>
      <c r="AO2" s="237" t="s">
        <v>159</v>
      </c>
      <c r="AP2" s="237" t="s">
        <v>156</v>
      </c>
      <c r="AQ2" s="237" t="s">
        <v>157</v>
      </c>
      <c r="AR2" s="237" t="s">
        <v>158</v>
      </c>
      <c r="AS2" s="237" t="s">
        <v>159</v>
      </c>
      <c r="AT2" s="237" t="s">
        <v>156</v>
      </c>
      <c r="AU2" s="237" t="s">
        <v>157</v>
      </c>
      <c r="AV2" s="237" t="s">
        <v>158</v>
      </c>
      <c r="AW2" s="237" t="s">
        <v>159</v>
      </c>
    </row>
    <row r="3" ht="35.25" spans="1:49">
      <c r="A3" s="237" t="s">
        <v>160</v>
      </c>
      <c r="B3" s="239">
        <v>116.74</v>
      </c>
      <c r="C3" s="239">
        <v>22667</v>
      </c>
      <c r="D3" s="239">
        <v>68790</v>
      </c>
      <c r="E3" s="239" t="s">
        <v>161</v>
      </c>
      <c r="F3" s="239" t="s">
        <v>140</v>
      </c>
      <c r="G3" s="239" t="s">
        <v>140</v>
      </c>
      <c r="H3" s="239" t="s">
        <v>140</v>
      </c>
      <c r="I3" s="239" t="s">
        <v>140</v>
      </c>
      <c r="J3" s="239" t="s">
        <v>140</v>
      </c>
      <c r="K3" s="239" t="s">
        <v>140</v>
      </c>
      <c r="L3" s="239" t="s">
        <v>140</v>
      </c>
      <c r="M3" s="239" t="s">
        <v>140</v>
      </c>
      <c r="N3" s="239" t="s">
        <v>140</v>
      </c>
      <c r="O3" s="239" t="s">
        <v>140</v>
      </c>
      <c r="P3" s="239" t="s">
        <v>140</v>
      </c>
      <c r="Q3" s="239" t="s">
        <v>140</v>
      </c>
      <c r="R3" s="239" t="s">
        <v>140</v>
      </c>
      <c r="S3" s="239" t="s">
        <v>140</v>
      </c>
      <c r="T3" s="239" t="s">
        <v>140</v>
      </c>
      <c r="U3" s="239" t="s">
        <v>140</v>
      </c>
      <c r="V3" s="239" t="s">
        <v>140</v>
      </c>
      <c r="W3" s="239" t="s">
        <v>140</v>
      </c>
      <c r="X3" s="239" t="s">
        <v>140</v>
      </c>
      <c r="Y3" s="239" t="s">
        <v>140</v>
      </c>
      <c r="Z3" s="239" t="s">
        <v>140</v>
      </c>
      <c r="AA3" s="239" t="s">
        <v>140</v>
      </c>
      <c r="AB3" s="239" t="s">
        <v>140</v>
      </c>
      <c r="AC3" s="239" t="s">
        <v>140</v>
      </c>
      <c r="AD3" s="239" t="s">
        <v>140</v>
      </c>
      <c r="AE3" s="239" t="s">
        <v>140</v>
      </c>
      <c r="AF3" s="239" t="s">
        <v>140</v>
      </c>
      <c r="AG3" s="239" t="s">
        <v>140</v>
      </c>
      <c r="AH3" s="239" t="s">
        <v>140</v>
      </c>
      <c r="AI3" s="239" t="s">
        <v>140</v>
      </c>
      <c r="AJ3" s="239" t="s">
        <v>140</v>
      </c>
      <c r="AK3" s="239" t="s">
        <v>140</v>
      </c>
      <c r="AL3" s="239" t="s">
        <v>140</v>
      </c>
      <c r="AM3" s="239" t="s">
        <v>140</v>
      </c>
      <c r="AN3" s="239" t="s">
        <v>140</v>
      </c>
      <c r="AO3" s="239" t="s">
        <v>140</v>
      </c>
      <c r="AP3" s="239" t="s">
        <v>140</v>
      </c>
      <c r="AQ3" s="239" t="s">
        <v>140</v>
      </c>
      <c r="AR3" s="239" t="s">
        <v>140</v>
      </c>
      <c r="AS3" s="239" t="s">
        <v>140</v>
      </c>
      <c r="AT3" s="239" t="s">
        <v>140</v>
      </c>
      <c r="AU3" s="239" t="s">
        <v>140</v>
      </c>
      <c r="AV3" s="239" t="s">
        <v>140</v>
      </c>
      <c r="AW3" s="239" t="s">
        <v>140</v>
      </c>
    </row>
    <row r="4" ht="34.5" spans="1:49">
      <c r="A4" s="237" t="s">
        <v>162</v>
      </c>
      <c r="B4" s="239">
        <v>100.99</v>
      </c>
      <c r="C4" s="239">
        <v>13147</v>
      </c>
      <c r="D4" s="239">
        <v>60656</v>
      </c>
      <c r="E4" s="239" t="s">
        <v>163</v>
      </c>
      <c r="F4" s="239">
        <v>102.21</v>
      </c>
      <c r="G4" s="239">
        <v>14111</v>
      </c>
      <c r="H4" s="239">
        <v>62339</v>
      </c>
      <c r="I4" s="239" t="s">
        <v>164</v>
      </c>
      <c r="J4" s="239">
        <v>111.96</v>
      </c>
      <c r="K4" s="239">
        <v>14194</v>
      </c>
      <c r="L4" s="239">
        <v>72162</v>
      </c>
      <c r="M4" s="239" t="s">
        <v>165</v>
      </c>
      <c r="N4" s="239">
        <v>98.51</v>
      </c>
      <c r="O4" s="239">
        <v>12083</v>
      </c>
      <c r="P4" s="239">
        <v>71500</v>
      </c>
      <c r="Q4" s="239" t="s">
        <v>166</v>
      </c>
      <c r="R4" s="239">
        <v>82.33</v>
      </c>
      <c r="S4" s="239">
        <v>8343</v>
      </c>
      <c r="T4" s="239">
        <v>58468</v>
      </c>
      <c r="U4" s="239" t="s">
        <v>167</v>
      </c>
      <c r="V4" s="239">
        <v>67.98</v>
      </c>
      <c r="W4" s="239">
        <v>6133</v>
      </c>
      <c r="X4" s="239">
        <v>64678</v>
      </c>
      <c r="Y4" s="239" t="s">
        <v>168</v>
      </c>
      <c r="Z4" s="239">
        <v>66.6</v>
      </c>
      <c r="AA4" s="239">
        <v>5724</v>
      </c>
      <c r="AB4" s="239">
        <v>61239</v>
      </c>
      <c r="AC4" s="239" t="s">
        <v>169</v>
      </c>
      <c r="AD4" s="239" t="s">
        <v>140</v>
      </c>
      <c r="AE4" s="239" t="s">
        <v>140</v>
      </c>
      <c r="AF4" s="239" t="s">
        <v>140</v>
      </c>
      <c r="AG4" s="239" t="s">
        <v>140</v>
      </c>
      <c r="AH4" s="239" t="s">
        <v>140</v>
      </c>
      <c r="AI4" s="239" t="s">
        <v>140</v>
      </c>
      <c r="AJ4" s="239" t="s">
        <v>140</v>
      </c>
      <c r="AK4" s="239" t="s">
        <v>140</v>
      </c>
      <c r="AL4" s="239">
        <v>84.45</v>
      </c>
      <c r="AM4" s="239">
        <v>8417</v>
      </c>
      <c r="AN4" s="239">
        <v>60844</v>
      </c>
      <c r="AO4" s="239" t="s">
        <v>170</v>
      </c>
      <c r="AP4" s="239">
        <v>54.06</v>
      </c>
      <c r="AQ4" s="239">
        <v>4576</v>
      </c>
      <c r="AR4" s="239">
        <v>61936</v>
      </c>
      <c r="AS4" s="239" t="s">
        <v>171</v>
      </c>
      <c r="AT4" s="239">
        <v>51.91</v>
      </c>
      <c r="AU4" s="239">
        <v>4637</v>
      </c>
      <c r="AV4" s="239">
        <v>61586</v>
      </c>
      <c r="AW4" s="239" t="s">
        <v>172</v>
      </c>
    </row>
    <row r="5" ht="24" spans="1:49">
      <c r="A5" s="237" t="s">
        <v>173</v>
      </c>
      <c r="B5" s="239">
        <v>94.02</v>
      </c>
      <c r="C5" s="239">
        <v>6995</v>
      </c>
      <c r="D5" s="239">
        <v>66209</v>
      </c>
      <c r="E5" s="239" t="s">
        <v>174</v>
      </c>
      <c r="F5" s="239">
        <v>93.41</v>
      </c>
      <c r="G5" s="239">
        <v>7115</v>
      </c>
      <c r="H5" s="239">
        <v>68567</v>
      </c>
      <c r="I5" s="239" t="s">
        <v>175</v>
      </c>
      <c r="J5" s="239">
        <v>85.47</v>
      </c>
      <c r="K5" s="239">
        <v>6990</v>
      </c>
      <c r="L5" s="239">
        <v>68927</v>
      </c>
      <c r="M5" s="239" t="s">
        <v>176</v>
      </c>
      <c r="N5" s="239">
        <v>85.31</v>
      </c>
      <c r="O5" s="239">
        <v>6849</v>
      </c>
      <c r="P5" s="239">
        <v>68139</v>
      </c>
      <c r="Q5" s="239" t="s">
        <v>177</v>
      </c>
      <c r="R5" s="239">
        <v>80.89</v>
      </c>
      <c r="S5" s="239">
        <v>7168</v>
      </c>
      <c r="T5" s="239">
        <v>65919</v>
      </c>
      <c r="U5" s="239" t="s">
        <v>178</v>
      </c>
      <c r="V5" s="239">
        <v>81.86</v>
      </c>
      <c r="W5" s="239">
        <v>6795</v>
      </c>
      <c r="X5" s="239">
        <v>69585</v>
      </c>
      <c r="Y5" s="239" t="s">
        <v>179</v>
      </c>
      <c r="Z5" s="239">
        <v>83.7</v>
      </c>
      <c r="AA5" s="239">
        <v>6716</v>
      </c>
      <c r="AB5" s="239">
        <v>66471</v>
      </c>
      <c r="AC5" s="239" t="s">
        <v>180</v>
      </c>
      <c r="AD5" s="239">
        <v>89.63</v>
      </c>
      <c r="AE5" s="239">
        <v>6236</v>
      </c>
      <c r="AF5" s="239">
        <v>66565</v>
      </c>
      <c r="AG5" s="239" t="s">
        <v>181</v>
      </c>
      <c r="AH5" s="239" t="s">
        <v>140</v>
      </c>
      <c r="AI5" s="239" t="s">
        <v>140</v>
      </c>
      <c r="AJ5" s="239" t="s">
        <v>140</v>
      </c>
      <c r="AK5" s="239" t="s">
        <v>140</v>
      </c>
      <c r="AL5" s="239">
        <v>88.44</v>
      </c>
      <c r="AM5" s="239">
        <v>6633</v>
      </c>
      <c r="AN5" s="239">
        <v>66742</v>
      </c>
      <c r="AO5" s="239" t="s">
        <v>182</v>
      </c>
      <c r="AP5" s="239">
        <v>81.27</v>
      </c>
      <c r="AQ5" s="239">
        <v>6448</v>
      </c>
      <c r="AR5" s="239">
        <v>69113</v>
      </c>
      <c r="AS5" s="239" t="s">
        <v>179</v>
      </c>
      <c r="AT5" s="239">
        <v>80.95</v>
      </c>
      <c r="AU5" s="239">
        <v>6509</v>
      </c>
      <c r="AV5" s="239">
        <v>68750</v>
      </c>
      <c r="AW5" s="239" t="s">
        <v>183</v>
      </c>
    </row>
    <row r="6" ht="35.25" spans="1:49">
      <c r="A6" s="237" t="s">
        <v>184</v>
      </c>
      <c r="B6" s="239">
        <v>84.7</v>
      </c>
      <c r="C6" s="239">
        <v>6800</v>
      </c>
      <c r="D6" s="239">
        <v>59298</v>
      </c>
      <c r="E6" s="239" t="s">
        <v>185</v>
      </c>
      <c r="F6" s="239">
        <v>84.65</v>
      </c>
      <c r="G6" s="239">
        <v>6800</v>
      </c>
      <c r="H6" s="239">
        <v>58698</v>
      </c>
      <c r="I6" s="239" t="s">
        <v>186</v>
      </c>
      <c r="J6" s="239" t="s">
        <v>140</v>
      </c>
      <c r="K6" s="239" t="s">
        <v>140</v>
      </c>
      <c r="L6" s="239" t="s">
        <v>140</v>
      </c>
      <c r="M6" s="239" t="s">
        <v>140</v>
      </c>
      <c r="N6" s="239" t="s">
        <v>140</v>
      </c>
      <c r="O6" s="239" t="s">
        <v>140</v>
      </c>
      <c r="P6" s="239" t="s">
        <v>140</v>
      </c>
      <c r="Q6" s="239" t="s">
        <v>140</v>
      </c>
      <c r="R6" s="239" t="s">
        <v>140</v>
      </c>
      <c r="S6" s="239" t="s">
        <v>140</v>
      </c>
      <c r="T6" s="239" t="s">
        <v>140</v>
      </c>
      <c r="U6" s="239" t="s">
        <v>140</v>
      </c>
      <c r="V6" s="239" t="s">
        <v>140</v>
      </c>
      <c r="W6" s="239" t="s">
        <v>140</v>
      </c>
      <c r="X6" s="239" t="s">
        <v>140</v>
      </c>
      <c r="Y6" s="239" t="s">
        <v>140</v>
      </c>
      <c r="Z6" s="239" t="s">
        <v>140</v>
      </c>
      <c r="AA6" s="239" t="s">
        <v>140</v>
      </c>
      <c r="AB6" s="239" t="s">
        <v>140</v>
      </c>
      <c r="AC6" s="239" t="s">
        <v>140</v>
      </c>
      <c r="AD6" s="239" t="s">
        <v>140</v>
      </c>
      <c r="AE6" s="239" t="s">
        <v>140</v>
      </c>
      <c r="AF6" s="239" t="s">
        <v>140</v>
      </c>
      <c r="AG6" s="239" t="s">
        <v>140</v>
      </c>
      <c r="AH6" s="239" t="s">
        <v>140</v>
      </c>
      <c r="AI6" s="239" t="s">
        <v>140</v>
      </c>
      <c r="AJ6" s="239" t="s">
        <v>140</v>
      </c>
      <c r="AK6" s="239" t="s">
        <v>140</v>
      </c>
      <c r="AL6" s="239" t="s">
        <v>140</v>
      </c>
      <c r="AM6" s="239" t="s">
        <v>140</v>
      </c>
      <c r="AN6" s="239" t="s">
        <v>140</v>
      </c>
      <c r="AO6" s="239" t="s">
        <v>140</v>
      </c>
      <c r="AP6" s="239">
        <v>94.8</v>
      </c>
      <c r="AQ6" s="239">
        <v>13233</v>
      </c>
      <c r="AR6" s="239">
        <v>54002</v>
      </c>
      <c r="AS6" s="239" t="s">
        <v>187</v>
      </c>
      <c r="AT6" s="239">
        <v>89.26</v>
      </c>
      <c r="AU6" s="239">
        <v>10443</v>
      </c>
      <c r="AV6" s="239">
        <v>56011</v>
      </c>
      <c r="AW6" s="239" t="s">
        <v>188</v>
      </c>
    </row>
    <row r="7" ht="35.25" spans="1:49">
      <c r="A7" s="237" t="s">
        <v>189</v>
      </c>
      <c r="B7" s="239">
        <v>67.59</v>
      </c>
      <c r="C7" s="239">
        <v>5023</v>
      </c>
      <c r="D7" s="239">
        <v>51614</v>
      </c>
      <c r="E7" s="239" t="s">
        <v>190</v>
      </c>
      <c r="F7" s="239">
        <v>72.35</v>
      </c>
      <c r="G7" s="239">
        <v>5124</v>
      </c>
      <c r="H7" s="239">
        <v>51018</v>
      </c>
      <c r="I7" s="239" t="s">
        <v>191</v>
      </c>
      <c r="J7" s="239">
        <v>71.21</v>
      </c>
      <c r="K7" s="239">
        <v>5188</v>
      </c>
      <c r="L7" s="239">
        <v>49274</v>
      </c>
      <c r="M7" s="239" t="s">
        <v>192</v>
      </c>
      <c r="N7" s="239">
        <v>74.85</v>
      </c>
      <c r="O7" s="239">
        <v>5480</v>
      </c>
      <c r="P7" s="239">
        <v>48492</v>
      </c>
      <c r="Q7" s="239" t="s">
        <v>193</v>
      </c>
      <c r="R7" s="239">
        <v>70.26</v>
      </c>
      <c r="S7" s="239">
        <v>6780</v>
      </c>
      <c r="T7" s="239">
        <v>49433</v>
      </c>
      <c r="U7" s="239" t="s">
        <v>194</v>
      </c>
      <c r="V7" s="239" t="s">
        <v>140</v>
      </c>
      <c r="W7" s="239" t="s">
        <v>140</v>
      </c>
      <c r="X7" s="239" t="s">
        <v>140</v>
      </c>
      <c r="Y7" s="239" t="s">
        <v>140</v>
      </c>
      <c r="Z7" s="239" t="s">
        <v>140</v>
      </c>
      <c r="AA7" s="239" t="s">
        <v>140</v>
      </c>
      <c r="AB7" s="239" t="s">
        <v>140</v>
      </c>
      <c r="AC7" s="239" t="s">
        <v>140</v>
      </c>
      <c r="AD7" s="239" t="s">
        <v>140</v>
      </c>
      <c r="AE7" s="239" t="s">
        <v>140</v>
      </c>
      <c r="AF7" s="239" t="s">
        <v>140</v>
      </c>
      <c r="AG7" s="239" t="s">
        <v>140</v>
      </c>
      <c r="AH7" s="239" t="s">
        <v>140</v>
      </c>
      <c r="AI7" s="239" t="s">
        <v>140</v>
      </c>
      <c r="AJ7" s="239" t="s">
        <v>140</v>
      </c>
      <c r="AK7" s="239" t="s">
        <v>140</v>
      </c>
      <c r="AL7" s="239" t="s">
        <v>140</v>
      </c>
      <c r="AM7" s="239" t="s">
        <v>140</v>
      </c>
      <c r="AN7" s="239" t="s">
        <v>140</v>
      </c>
      <c r="AO7" s="239" t="s">
        <v>140</v>
      </c>
      <c r="AP7" s="239">
        <v>72.75</v>
      </c>
      <c r="AQ7" s="239">
        <v>4450</v>
      </c>
      <c r="AR7" s="239">
        <v>48125</v>
      </c>
      <c r="AS7" s="239" t="s">
        <v>195</v>
      </c>
      <c r="AT7" s="239">
        <v>48.52</v>
      </c>
      <c r="AU7" s="239">
        <v>4173</v>
      </c>
      <c r="AV7" s="239">
        <v>48717</v>
      </c>
      <c r="AW7" s="239" t="s">
        <v>196</v>
      </c>
    </row>
    <row r="8" ht="35.25" spans="1:49">
      <c r="A8" s="237" t="s">
        <v>197</v>
      </c>
      <c r="B8" s="239">
        <v>64.15</v>
      </c>
      <c r="C8" s="239">
        <v>3911</v>
      </c>
      <c r="D8" s="239">
        <v>37586</v>
      </c>
      <c r="E8" s="239" t="s">
        <v>198</v>
      </c>
      <c r="F8" s="239">
        <v>61.02</v>
      </c>
      <c r="G8" s="239">
        <v>4198</v>
      </c>
      <c r="H8" s="239">
        <v>39529</v>
      </c>
      <c r="I8" s="239" t="s">
        <v>193</v>
      </c>
      <c r="J8" s="239">
        <v>61.26</v>
      </c>
      <c r="K8" s="239">
        <v>4135</v>
      </c>
      <c r="L8" s="239">
        <v>40105</v>
      </c>
      <c r="M8" s="239" t="s">
        <v>199</v>
      </c>
      <c r="N8" s="239">
        <v>65.33</v>
      </c>
      <c r="O8" s="239">
        <v>3942</v>
      </c>
      <c r="P8" s="239">
        <v>38249</v>
      </c>
      <c r="Q8" s="239" t="s">
        <v>198</v>
      </c>
      <c r="R8" s="239">
        <v>62.81</v>
      </c>
      <c r="S8" s="239">
        <v>4100</v>
      </c>
      <c r="T8" s="239">
        <v>39366</v>
      </c>
      <c r="U8" s="239" t="s">
        <v>200</v>
      </c>
      <c r="V8" s="239">
        <v>63.94</v>
      </c>
      <c r="W8" s="239">
        <v>3389</v>
      </c>
      <c r="X8" s="239">
        <v>38181</v>
      </c>
      <c r="Y8" s="239" t="s">
        <v>201</v>
      </c>
      <c r="Z8" s="239">
        <v>55.66</v>
      </c>
      <c r="AA8" s="239">
        <v>4104</v>
      </c>
      <c r="AB8" s="239">
        <v>37735</v>
      </c>
      <c r="AC8" s="239" t="s">
        <v>202</v>
      </c>
      <c r="AD8" s="239">
        <v>57.34</v>
      </c>
      <c r="AE8" s="239">
        <v>3688</v>
      </c>
      <c r="AF8" s="239">
        <v>37244</v>
      </c>
      <c r="AG8" s="239" t="s">
        <v>203</v>
      </c>
      <c r="AH8" s="239">
        <v>57.89</v>
      </c>
      <c r="AI8" s="239">
        <v>2933</v>
      </c>
      <c r="AJ8" s="239">
        <v>36540</v>
      </c>
      <c r="AK8" s="239" t="s">
        <v>204</v>
      </c>
      <c r="AL8" s="239">
        <v>58.68</v>
      </c>
      <c r="AM8" s="239">
        <v>3994</v>
      </c>
      <c r="AN8" s="239">
        <v>35753</v>
      </c>
      <c r="AO8" s="239" t="s">
        <v>164</v>
      </c>
      <c r="AP8" s="239">
        <v>56.56</v>
      </c>
      <c r="AQ8" s="239">
        <v>3359</v>
      </c>
      <c r="AR8" s="239">
        <v>35629</v>
      </c>
      <c r="AS8" s="239" t="s">
        <v>205</v>
      </c>
      <c r="AT8" s="239">
        <v>57.21</v>
      </c>
      <c r="AU8" s="239">
        <v>3269</v>
      </c>
      <c r="AV8" s="239">
        <v>36807</v>
      </c>
      <c r="AW8" s="239" t="s">
        <v>206</v>
      </c>
    </row>
    <row r="9" ht="24" spans="1:49">
      <c r="A9" s="237" t="s">
        <v>207</v>
      </c>
      <c r="B9" s="239">
        <v>62.28</v>
      </c>
      <c r="C9" s="239">
        <v>4178</v>
      </c>
      <c r="D9" s="239" t="s">
        <v>140</v>
      </c>
      <c r="E9" s="239" t="s">
        <v>140</v>
      </c>
      <c r="F9" s="239">
        <v>60.83</v>
      </c>
      <c r="G9" s="239">
        <v>4218</v>
      </c>
      <c r="H9" s="239" t="s">
        <v>140</v>
      </c>
      <c r="I9" s="239" t="s">
        <v>140</v>
      </c>
      <c r="J9" s="239">
        <v>61.6</v>
      </c>
      <c r="K9" s="239">
        <v>4242</v>
      </c>
      <c r="L9" s="239" t="s">
        <v>140</v>
      </c>
      <c r="M9" s="239" t="s">
        <v>140</v>
      </c>
      <c r="N9" s="239">
        <v>65.41</v>
      </c>
      <c r="O9" s="239">
        <v>4208</v>
      </c>
      <c r="P9" s="239" t="s">
        <v>140</v>
      </c>
      <c r="Q9" s="239" t="s">
        <v>140</v>
      </c>
      <c r="R9" s="239" t="s">
        <v>140</v>
      </c>
      <c r="S9" s="239" t="s">
        <v>140</v>
      </c>
      <c r="T9" s="239" t="s">
        <v>140</v>
      </c>
      <c r="U9" s="239" t="s">
        <v>140</v>
      </c>
      <c r="V9" s="239" t="s">
        <v>140</v>
      </c>
      <c r="W9" s="239" t="s">
        <v>140</v>
      </c>
      <c r="X9" s="239" t="s">
        <v>140</v>
      </c>
      <c r="Y9" s="239" t="s">
        <v>140</v>
      </c>
      <c r="Z9" s="239" t="s">
        <v>140</v>
      </c>
      <c r="AA9" s="239" t="s">
        <v>140</v>
      </c>
      <c r="AB9" s="239" t="s">
        <v>140</v>
      </c>
      <c r="AC9" s="239" t="s">
        <v>140</v>
      </c>
      <c r="AD9" s="239" t="s">
        <v>140</v>
      </c>
      <c r="AE9" s="239" t="s">
        <v>140</v>
      </c>
      <c r="AF9" s="239" t="s">
        <v>140</v>
      </c>
      <c r="AG9" s="239" t="s">
        <v>140</v>
      </c>
      <c r="AH9" s="239" t="s">
        <v>140</v>
      </c>
      <c r="AI9" s="239" t="s">
        <v>140</v>
      </c>
      <c r="AJ9" s="239" t="s">
        <v>140</v>
      </c>
      <c r="AK9" s="239" t="s">
        <v>140</v>
      </c>
      <c r="AL9" s="239" t="s">
        <v>140</v>
      </c>
      <c r="AM9" s="239" t="s">
        <v>140</v>
      </c>
      <c r="AN9" s="239" t="s">
        <v>140</v>
      </c>
      <c r="AO9" s="239" t="s">
        <v>140</v>
      </c>
      <c r="AP9" s="239" t="s">
        <v>140</v>
      </c>
      <c r="AQ9" s="239" t="s">
        <v>140</v>
      </c>
      <c r="AR9" s="239" t="s">
        <v>140</v>
      </c>
      <c r="AS9" s="239" t="s">
        <v>140</v>
      </c>
      <c r="AT9" s="239" t="s">
        <v>140</v>
      </c>
      <c r="AU9" s="239" t="s">
        <v>140</v>
      </c>
      <c r="AV9" s="239" t="s">
        <v>140</v>
      </c>
      <c r="AW9" s="239" t="s">
        <v>140</v>
      </c>
    </row>
    <row r="10" ht="24" spans="1:49">
      <c r="A10" s="240" t="s">
        <v>208</v>
      </c>
      <c r="B10" s="241">
        <v>61.96</v>
      </c>
      <c r="C10" s="241">
        <v>3931</v>
      </c>
      <c r="D10" s="241">
        <v>28660</v>
      </c>
      <c r="E10" s="241" t="s">
        <v>209</v>
      </c>
      <c r="F10" s="241">
        <v>65.44</v>
      </c>
      <c r="G10" s="241">
        <v>3850</v>
      </c>
      <c r="H10" s="241">
        <v>27826</v>
      </c>
      <c r="I10" s="241" t="s">
        <v>210</v>
      </c>
      <c r="J10" s="241">
        <v>66.24</v>
      </c>
      <c r="K10" s="241">
        <v>3868</v>
      </c>
      <c r="L10" s="241">
        <v>26523</v>
      </c>
      <c r="M10" s="241" t="s">
        <v>211</v>
      </c>
      <c r="N10" s="241">
        <v>66.38</v>
      </c>
      <c r="O10" s="241">
        <v>3929</v>
      </c>
      <c r="P10" s="241">
        <v>26264</v>
      </c>
      <c r="Q10" s="241" t="s">
        <v>212</v>
      </c>
      <c r="R10" s="241">
        <v>63.89</v>
      </c>
      <c r="S10" s="241">
        <v>4011</v>
      </c>
      <c r="T10" s="241">
        <v>27826</v>
      </c>
      <c r="U10" s="241" t="s">
        <v>213</v>
      </c>
      <c r="V10" s="241" t="s">
        <v>140</v>
      </c>
      <c r="W10" s="241" t="s">
        <v>140</v>
      </c>
      <c r="X10" s="241" t="s">
        <v>140</v>
      </c>
      <c r="Y10" s="241" t="s">
        <v>140</v>
      </c>
      <c r="Z10" s="241" t="s">
        <v>140</v>
      </c>
      <c r="AA10" s="241" t="s">
        <v>140</v>
      </c>
      <c r="AB10" s="241" t="s">
        <v>140</v>
      </c>
      <c r="AC10" s="241" t="s">
        <v>140</v>
      </c>
      <c r="AD10" s="241" t="s">
        <v>140</v>
      </c>
      <c r="AE10" s="241" t="s">
        <v>140</v>
      </c>
      <c r="AF10" s="241" t="s">
        <v>140</v>
      </c>
      <c r="AG10" s="241" t="s">
        <v>140</v>
      </c>
      <c r="AH10" s="241" t="s">
        <v>140</v>
      </c>
      <c r="AI10" s="241" t="s">
        <v>140</v>
      </c>
      <c r="AJ10" s="241" t="s">
        <v>140</v>
      </c>
      <c r="AK10" s="241" t="s">
        <v>140</v>
      </c>
      <c r="AL10" s="241" t="s">
        <v>140</v>
      </c>
      <c r="AM10" s="241" t="s">
        <v>140</v>
      </c>
      <c r="AN10" s="241" t="s">
        <v>140</v>
      </c>
      <c r="AO10" s="241" t="s">
        <v>140</v>
      </c>
      <c r="AP10" s="241" t="s">
        <v>140</v>
      </c>
      <c r="AQ10" s="241" t="s">
        <v>140</v>
      </c>
      <c r="AR10" s="241" t="s">
        <v>140</v>
      </c>
      <c r="AS10" s="241" t="s">
        <v>140</v>
      </c>
      <c r="AT10" s="241" t="s">
        <v>140</v>
      </c>
      <c r="AU10" s="239" t="s">
        <v>140</v>
      </c>
      <c r="AV10" s="239" t="s">
        <v>140</v>
      </c>
      <c r="AW10" s="239" t="s">
        <v>140</v>
      </c>
    </row>
    <row r="11" ht="24" spans="1:49">
      <c r="A11" s="237" t="s">
        <v>214</v>
      </c>
      <c r="B11" s="239">
        <v>60.58</v>
      </c>
      <c r="C11" s="239">
        <v>5563</v>
      </c>
      <c r="D11" s="239">
        <v>47298</v>
      </c>
      <c r="E11" s="239" t="s">
        <v>215</v>
      </c>
      <c r="F11" s="239">
        <v>60.66</v>
      </c>
      <c r="G11" s="239">
        <v>5496</v>
      </c>
      <c r="H11" s="239">
        <v>47341</v>
      </c>
      <c r="I11" s="239" t="s">
        <v>215</v>
      </c>
      <c r="J11" s="239">
        <v>61.11</v>
      </c>
      <c r="K11" s="239">
        <v>5680</v>
      </c>
      <c r="L11" s="239">
        <v>47133</v>
      </c>
      <c r="M11" s="239" t="s">
        <v>216</v>
      </c>
      <c r="N11" s="239">
        <v>60.51</v>
      </c>
      <c r="O11" s="239">
        <v>6030</v>
      </c>
      <c r="P11" s="239">
        <v>47249</v>
      </c>
      <c r="Q11" s="239" t="s">
        <v>215</v>
      </c>
      <c r="R11" s="239">
        <v>59.94</v>
      </c>
      <c r="S11" s="239">
        <v>5978</v>
      </c>
      <c r="T11" s="239">
        <v>47544</v>
      </c>
      <c r="U11" s="239" t="s">
        <v>217</v>
      </c>
      <c r="V11" s="239">
        <v>56.18</v>
      </c>
      <c r="W11" s="239">
        <v>5683</v>
      </c>
      <c r="X11" s="239">
        <v>47061</v>
      </c>
      <c r="Y11" s="239" t="s">
        <v>218</v>
      </c>
      <c r="Z11" s="239">
        <v>61.28</v>
      </c>
      <c r="AA11" s="239">
        <v>6210</v>
      </c>
      <c r="AB11" s="239">
        <v>46094</v>
      </c>
      <c r="AC11" s="239" t="s">
        <v>219</v>
      </c>
      <c r="AD11" s="239">
        <v>56.62</v>
      </c>
      <c r="AE11" s="239">
        <v>4806</v>
      </c>
      <c r="AF11" s="239">
        <v>45928</v>
      </c>
      <c r="AG11" s="239" t="s">
        <v>220</v>
      </c>
      <c r="AH11" s="239">
        <v>60.4</v>
      </c>
      <c r="AI11" s="239">
        <v>6057</v>
      </c>
      <c r="AJ11" s="239">
        <v>45764</v>
      </c>
      <c r="AK11" s="239" t="s">
        <v>221</v>
      </c>
      <c r="AL11" s="239">
        <v>60.21</v>
      </c>
      <c r="AM11" s="239">
        <v>6618</v>
      </c>
      <c r="AN11" s="239">
        <v>46013</v>
      </c>
      <c r="AO11" s="239" t="s">
        <v>222</v>
      </c>
      <c r="AP11" s="239">
        <v>60.69</v>
      </c>
      <c r="AQ11" s="239">
        <v>5038</v>
      </c>
      <c r="AR11" s="239">
        <v>45245</v>
      </c>
      <c r="AS11" s="239" t="s">
        <v>223</v>
      </c>
      <c r="AT11" s="239">
        <v>58.53</v>
      </c>
      <c r="AU11" s="239">
        <v>4961</v>
      </c>
      <c r="AV11" s="239">
        <v>45280</v>
      </c>
      <c r="AW11" s="239" t="s">
        <v>224</v>
      </c>
    </row>
    <row r="12" ht="24" spans="1:49">
      <c r="A12" s="242" t="s">
        <v>225</v>
      </c>
      <c r="B12" s="243">
        <v>60.28</v>
      </c>
      <c r="C12" s="243">
        <v>4340</v>
      </c>
      <c r="D12" s="243">
        <v>36524</v>
      </c>
      <c r="E12" s="243" t="s">
        <v>226</v>
      </c>
      <c r="F12" s="243">
        <v>62.26</v>
      </c>
      <c r="G12" s="243">
        <v>4362</v>
      </c>
      <c r="H12" s="243">
        <v>36442</v>
      </c>
      <c r="I12" s="243" t="s">
        <v>198</v>
      </c>
      <c r="J12" s="243" t="s">
        <v>140</v>
      </c>
      <c r="K12" s="243" t="s">
        <v>140</v>
      </c>
      <c r="L12" s="243" t="s">
        <v>140</v>
      </c>
      <c r="M12" s="243" t="s">
        <v>140</v>
      </c>
      <c r="N12" s="243" t="s">
        <v>140</v>
      </c>
      <c r="O12" s="243" t="s">
        <v>140</v>
      </c>
      <c r="P12" s="243" t="s">
        <v>140</v>
      </c>
      <c r="Q12" s="243" t="s">
        <v>140</v>
      </c>
      <c r="R12" s="243">
        <v>69.32</v>
      </c>
      <c r="S12" s="243">
        <v>3131</v>
      </c>
      <c r="T12" s="243">
        <v>34016</v>
      </c>
      <c r="U12" s="243" t="s">
        <v>227</v>
      </c>
      <c r="V12" s="243" t="s">
        <v>140</v>
      </c>
      <c r="W12" s="243" t="s">
        <v>140</v>
      </c>
      <c r="X12" s="243" t="s">
        <v>140</v>
      </c>
      <c r="Y12" s="243" t="s">
        <v>140</v>
      </c>
      <c r="Z12" s="243" t="s">
        <v>140</v>
      </c>
      <c r="AA12" s="243" t="s">
        <v>140</v>
      </c>
      <c r="AB12" s="243" t="s">
        <v>140</v>
      </c>
      <c r="AC12" s="243" t="s">
        <v>140</v>
      </c>
      <c r="AD12" s="243" t="s">
        <v>140</v>
      </c>
      <c r="AE12" s="243" t="s">
        <v>140</v>
      </c>
      <c r="AF12" s="243" t="s">
        <v>140</v>
      </c>
      <c r="AG12" s="243" t="s">
        <v>140</v>
      </c>
      <c r="AH12" s="243" t="s">
        <v>140</v>
      </c>
      <c r="AI12" s="243" t="s">
        <v>140</v>
      </c>
      <c r="AJ12" s="243" t="s">
        <v>140</v>
      </c>
      <c r="AK12" s="243" t="s">
        <v>140</v>
      </c>
      <c r="AL12" s="243" t="s">
        <v>140</v>
      </c>
      <c r="AM12" s="243" t="s">
        <v>140</v>
      </c>
      <c r="AN12" s="243" t="s">
        <v>140</v>
      </c>
      <c r="AO12" s="243" t="s">
        <v>140</v>
      </c>
      <c r="AP12" s="243" t="s">
        <v>140</v>
      </c>
      <c r="AQ12" s="243" t="s">
        <v>140</v>
      </c>
      <c r="AR12" s="243" t="s">
        <v>140</v>
      </c>
      <c r="AS12" s="243" t="s">
        <v>140</v>
      </c>
      <c r="AT12" s="243" t="s">
        <v>140</v>
      </c>
      <c r="AU12" s="239" t="s">
        <v>140</v>
      </c>
      <c r="AV12" s="239" t="s">
        <v>140</v>
      </c>
      <c r="AW12" s="239" t="s">
        <v>140</v>
      </c>
    </row>
    <row r="13" ht="34.5" spans="1:49">
      <c r="A13" s="237" t="s">
        <v>228</v>
      </c>
      <c r="B13" s="239">
        <v>59.95</v>
      </c>
      <c r="C13" s="239">
        <v>4569</v>
      </c>
      <c r="D13" s="239">
        <v>19629</v>
      </c>
      <c r="E13" s="239" t="s">
        <v>229</v>
      </c>
      <c r="F13" s="239">
        <v>61</v>
      </c>
      <c r="G13" s="239">
        <v>4961</v>
      </c>
      <c r="H13" s="239">
        <v>20230</v>
      </c>
      <c r="I13" s="239" t="s">
        <v>230</v>
      </c>
      <c r="J13" s="239">
        <v>56.33</v>
      </c>
      <c r="K13" s="239">
        <v>4742</v>
      </c>
      <c r="L13" s="239">
        <v>20256</v>
      </c>
      <c r="M13" s="239" t="s">
        <v>231</v>
      </c>
      <c r="N13" s="239">
        <v>54.03</v>
      </c>
      <c r="O13" s="239">
        <v>4612</v>
      </c>
      <c r="P13" s="239">
        <v>20555</v>
      </c>
      <c r="Q13" s="239" t="s">
        <v>232</v>
      </c>
      <c r="R13" s="239">
        <v>57.01</v>
      </c>
      <c r="S13" s="239">
        <v>4618</v>
      </c>
      <c r="T13" s="239">
        <v>19991</v>
      </c>
      <c r="U13" s="239" t="s">
        <v>233</v>
      </c>
      <c r="V13" s="239">
        <v>53.98</v>
      </c>
      <c r="W13" s="239">
        <v>4494</v>
      </c>
      <c r="X13" s="239">
        <v>20477</v>
      </c>
      <c r="Y13" s="239" t="s">
        <v>234</v>
      </c>
      <c r="Z13" s="239">
        <v>56.95</v>
      </c>
      <c r="AA13" s="239">
        <v>4458</v>
      </c>
      <c r="AB13" s="239">
        <v>19701</v>
      </c>
      <c r="AC13" s="239" t="s">
        <v>235</v>
      </c>
      <c r="AD13" s="239">
        <v>53.23</v>
      </c>
      <c r="AE13" s="239">
        <v>5008</v>
      </c>
      <c r="AF13" s="239">
        <v>19509</v>
      </c>
      <c r="AG13" s="239" t="s">
        <v>236</v>
      </c>
      <c r="AH13" s="239" t="s">
        <v>140</v>
      </c>
      <c r="AI13" s="239" t="s">
        <v>140</v>
      </c>
      <c r="AJ13" s="239" t="s">
        <v>140</v>
      </c>
      <c r="AK13" s="239" t="s">
        <v>140</v>
      </c>
      <c r="AL13" s="239">
        <v>54.56</v>
      </c>
      <c r="AM13" s="239">
        <v>4983</v>
      </c>
      <c r="AN13" s="239">
        <v>19095</v>
      </c>
      <c r="AO13" s="239" t="s">
        <v>237</v>
      </c>
      <c r="AP13" s="239">
        <v>56.54</v>
      </c>
      <c r="AQ13" s="239">
        <v>4440</v>
      </c>
      <c r="AR13" s="239">
        <v>19399</v>
      </c>
      <c r="AS13" s="239" t="s">
        <v>238</v>
      </c>
      <c r="AT13" s="239">
        <v>51.9</v>
      </c>
      <c r="AU13" s="239">
        <v>4416</v>
      </c>
      <c r="AV13" s="239">
        <v>19108</v>
      </c>
      <c r="AW13" s="239" t="s">
        <v>239</v>
      </c>
    </row>
    <row r="14" ht="35.25" spans="1:49">
      <c r="A14" s="239" t="s">
        <v>240</v>
      </c>
      <c r="B14" s="239">
        <v>58.37</v>
      </c>
      <c r="C14" s="239">
        <v>2580</v>
      </c>
      <c r="D14" s="239" t="s">
        <v>140</v>
      </c>
      <c r="E14" s="239" t="s">
        <v>140</v>
      </c>
      <c r="F14" s="239" t="s">
        <v>140</v>
      </c>
      <c r="G14" s="239" t="s">
        <v>140</v>
      </c>
      <c r="H14" s="239" t="s">
        <v>140</v>
      </c>
      <c r="I14" s="239" t="s">
        <v>140</v>
      </c>
      <c r="J14" s="239" t="s">
        <v>140</v>
      </c>
      <c r="K14" s="239" t="s">
        <v>140</v>
      </c>
      <c r="L14" s="239" t="s">
        <v>140</v>
      </c>
      <c r="M14" s="239" t="s">
        <v>140</v>
      </c>
      <c r="N14" s="239" t="s">
        <v>140</v>
      </c>
      <c r="O14" s="239" t="s">
        <v>140</v>
      </c>
      <c r="P14" s="239" t="s">
        <v>140</v>
      </c>
      <c r="Q14" s="239" t="s">
        <v>140</v>
      </c>
      <c r="R14" s="239" t="s">
        <v>140</v>
      </c>
      <c r="S14" s="239" t="s">
        <v>140</v>
      </c>
      <c r="T14" s="239" t="s">
        <v>140</v>
      </c>
      <c r="U14" s="239" t="s">
        <v>140</v>
      </c>
      <c r="V14" s="239" t="s">
        <v>140</v>
      </c>
      <c r="W14" s="239" t="s">
        <v>140</v>
      </c>
      <c r="X14" s="239" t="s">
        <v>140</v>
      </c>
      <c r="Y14" s="239" t="s">
        <v>140</v>
      </c>
      <c r="Z14" s="239" t="s">
        <v>140</v>
      </c>
      <c r="AA14" s="239" t="s">
        <v>140</v>
      </c>
      <c r="AB14" s="239" t="s">
        <v>140</v>
      </c>
      <c r="AC14" s="239" t="s">
        <v>140</v>
      </c>
      <c r="AD14" s="239" t="s">
        <v>140</v>
      </c>
      <c r="AE14" s="239" t="s">
        <v>140</v>
      </c>
      <c r="AF14" s="239" t="s">
        <v>140</v>
      </c>
      <c r="AG14" s="239" t="s">
        <v>140</v>
      </c>
      <c r="AH14" s="239" t="s">
        <v>140</v>
      </c>
      <c r="AI14" s="239" t="s">
        <v>140</v>
      </c>
      <c r="AJ14" s="239" t="s">
        <v>140</v>
      </c>
      <c r="AK14" s="239" t="s">
        <v>140</v>
      </c>
      <c r="AL14" s="239" t="s">
        <v>140</v>
      </c>
      <c r="AM14" s="239" t="s">
        <v>140</v>
      </c>
      <c r="AN14" s="239" t="s">
        <v>140</v>
      </c>
      <c r="AO14" s="239" t="s">
        <v>140</v>
      </c>
      <c r="AP14" s="239" t="s">
        <v>140</v>
      </c>
      <c r="AQ14" s="239" t="s">
        <v>140</v>
      </c>
      <c r="AR14" s="239" t="s">
        <v>140</v>
      </c>
      <c r="AS14" s="239" t="s">
        <v>140</v>
      </c>
      <c r="AT14" s="239" t="s">
        <v>140</v>
      </c>
      <c r="AU14" s="239" t="s">
        <v>140</v>
      </c>
      <c r="AV14" s="239" t="s">
        <v>140</v>
      </c>
      <c r="AW14" s="239" t="s">
        <v>140</v>
      </c>
    </row>
    <row r="15" ht="46.5" spans="1:49">
      <c r="A15" s="237" t="s">
        <v>241</v>
      </c>
      <c r="B15" s="239">
        <v>57.74</v>
      </c>
      <c r="C15" s="239">
        <v>4161</v>
      </c>
      <c r="D15" s="239">
        <v>19913</v>
      </c>
      <c r="E15" s="239" t="s">
        <v>242</v>
      </c>
      <c r="F15" s="239">
        <v>66.13</v>
      </c>
      <c r="G15" s="239">
        <v>4133</v>
      </c>
      <c r="H15" s="239">
        <v>19713</v>
      </c>
      <c r="I15" s="239" t="s">
        <v>243</v>
      </c>
      <c r="J15" s="239" t="s">
        <v>140</v>
      </c>
      <c r="K15" s="239" t="s">
        <v>140</v>
      </c>
      <c r="L15" s="239" t="s">
        <v>140</v>
      </c>
      <c r="M15" s="239" t="s">
        <v>140</v>
      </c>
      <c r="N15" s="239" t="s">
        <v>140</v>
      </c>
      <c r="O15" s="239" t="s">
        <v>140</v>
      </c>
      <c r="P15" s="239" t="s">
        <v>140</v>
      </c>
      <c r="Q15" s="239" t="s">
        <v>140</v>
      </c>
      <c r="R15" s="239" t="s">
        <v>140</v>
      </c>
      <c r="S15" s="239" t="s">
        <v>140</v>
      </c>
      <c r="T15" s="239" t="s">
        <v>140</v>
      </c>
      <c r="U15" s="239" t="s">
        <v>140</v>
      </c>
      <c r="V15" s="239" t="s">
        <v>140</v>
      </c>
      <c r="W15" s="239" t="s">
        <v>140</v>
      </c>
      <c r="X15" s="239" t="s">
        <v>140</v>
      </c>
      <c r="Y15" s="239" t="s">
        <v>140</v>
      </c>
      <c r="Z15" s="239" t="s">
        <v>140</v>
      </c>
      <c r="AA15" s="239" t="s">
        <v>140</v>
      </c>
      <c r="AB15" s="239" t="s">
        <v>140</v>
      </c>
      <c r="AC15" s="239" t="s">
        <v>140</v>
      </c>
      <c r="AD15" s="239" t="s">
        <v>140</v>
      </c>
      <c r="AE15" s="239" t="s">
        <v>140</v>
      </c>
      <c r="AF15" s="239" t="s">
        <v>140</v>
      </c>
      <c r="AG15" s="239" t="s">
        <v>140</v>
      </c>
      <c r="AH15" s="239" t="s">
        <v>140</v>
      </c>
      <c r="AI15" s="239" t="s">
        <v>140</v>
      </c>
      <c r="AJ15" s="239" t="s">
        <v>140</v>
      </c>
      <c r="AK15" s="239" t="s">
        <v>140</v>
      </c>
      <c r="AL15" s="239" t="s">
        <v>140</v>
      </c>
      <c r="AM15" s="239" t="s">
        <v>140</v>
      </c>
      <c r="AN15" s="239" t="s">
        <v>140</v>
      </c>
      <c r="AO15" s="239" t="s">
        <v>140</v>
      </c>
      <c r="AP15" s="239" t="s">
        <v>140</v>
      </c>
      <c r="AQ15" s="239" t="s">
        <v>140</v>
      </c>
      <c r="AR15" s="239" t="s">
        <v>140</v>
      </c>
      <c r="AS15" s="239" t="s">
        <v>140</v>
      </c>
      <c r="AT15" s="239" t="s">
        <v>140</v>
      </c>
      <c r="AU15" s="239" t="s">
        <v>140</v>
      </c>
      <c r="AV15" s="239" t="s">
        <v>140</v>
      </c>
      <c r="AW15" s="239" t="s">
        <v>140</v>
      </c>
    </row>
    <row r="16" ht="34.5" spans="1:49">
      <c r="A16" s="237" t="s">
        <v>244</v>
      </c>
      <c r="B16" s="239">
        <v>57.73</v>
      </c>
      <c r="C16" s="239">
        <v>4749</v>
      </c>
      <c r="D16" s="239">
        <v>60586</v>
      </c>
      <c r="E16" s="239" t="s">
        <v>245</v>
      </c>
      <c r="F16" s="239">
        <v>58.82</v>
      </c>
      <c r="G16" s="239">
        <v>4636</v>
      </c>
      <c r="H16" s="239">
        <v>58889</v>
      </c>
      <c r="I16" s="239" t="s">
        <v>246</v>
      </c>
      <c r="J16" s="239">
        <v>56.64</v>
      </c>
      <c r="K16" s="239">
        <v>4669</v>
      </c>
      <c r="L16" s="239">
        <v>47368</v>
      </c>
      <c r="M16" s="239" t="s">
        <v>247</v>
      </c>
      <c r="N16" s="239">
        <v>56.87</v>
      </c>
      <c r="O16" s="239">
        <v>4772</v>
      </c>
      <c r="P16" s="239">
        <v>47151</v>
      </c>
      <c r="Q16" s="239" t="s">
        <v>248</v>
      </c>
      <c r="R16" s="239" t="s">
        <v>140</v>
      </c>
      <c r="S16" s="239" t="s">
        <v>140</v>
      </c>
      <c r="T16" s="239" t="s">
        <v>140</v>
      </c>
      <c r="U16" s="239" t="s">
        <v>140</v>
      </c>
      <c r="V16" s="239" t="s">
        <v>140</v>
      </c>
      <c r="W16" s="239" t="s">
        <v>140</v>
      </c>
      <c r="X16" s="239" t="s">
        <v>140</v>
      </c>
      <c r="Y16" s="239" t="s">
        <v>140</v>
      </c>
      <c r="Z16" s="239" t="s">
        <v>140</v>
      </c>
      <c r="AA16" s="239" t="s">
        <v>140</v>
      </c>
      <c r="AB16" s="239" t="s">
        <v>140</v>
      </c>
      <c r="AC16" s="239" t="s">
        <v>140</v>
      </c>
      <c r="AD16" s="239" t="s">
        <v>140</v>
      </c>
      <c r="AE16" s="239" t="s">
        <v>140</v>
      </c>
      <c r="AF16" s="239" t="s">
        <v>140</v>
      </c>
      <c r="AG16" s="239" t="s">
        <v>140</v>
      </c>
      <c r="AH16" s="239" t="s">
        <v>140</v>
      </c>
      <c r="AI16" s="239" t="s">
        <v>140</v>
      </c>
      <c r="AJ16" s="239" t="s">
        <v>140</v>
      </c>
      <c r="AK16" s="239" t="s">
        <v>140</v>
      </c>
      <c r="AL16" s="239" t="s">
        <v>140</v>
      </c>
      <c r="AM16" s="239" t="s">
        <v>140</v>
      </c>
      <c r="AN16" s="239" t="s">
        <v>140</v>
      </c>
      <c r="AO16" s="239" t="s">
        <v>140</v>
      </c>
      <c r="AP16" s="239" t="s">
        <v>140</v>
      </c>
      <c r="AQ16" s="239" t="s">
        <v>140</v>
      </c>
      <c r="AR16" s="239" t="s">
        <v>140</v>
      </c>
      <c r="AS16" s="239" t="s">
        <v>140</v>
      </c>
      <c r="AT16" s="239" t="s">
        <v>140</v>
      </c>
      <c r="AU16" s="239" t="s">
        <v>140</v>
      </c>
      <c r="AV16" s="239" t="s">
        <v>140</v>
      </c>
      <c r="AW16" s="239" t="s">
        <v>140</v>
      </c>
    </row>
    <row r="17" ht="24" spans="1:49">
      <c r="A17" s="237" t="s">
        <v>249</v>
      </c>
      <c r="B17" s="239">
        <v>57.55</v>
      </c>
      <c r="C17" s="239">
        <v>4910</v>
      </c>
      <c r="D17" s="239">
        <v>42824</v>
      </c>
      <c r="E17" s="239" t="s">
        <v>250</v>
      </c>
      <c r="F17" s="239">
        <v>59.54</v>
      </c>
      <c r="G17" s="239">
        <v>5302</v>
      </c>
      <c r="H17" s="239">
        <v>42627</v>
      </c>
      <c r="I17" s="239" t="s">
        <v>251</v>
      </c>
      <c r="J17" s="239">
        <v>58.61</v>
      </c>
      <c r="K17" s="239">
        <v>5399</v>
      </c>
      <c r="L17" s="239">
        <v>42416</v>
      </c>
      <c r="M17" s="239" t="s">
        <v>252</v>
      </c>
      <c r="N17" s="239">
        <v>57.77</v>
      </c>
      <c r="O17" s="239">
        <v>5400</v>
      </c>
      <c r="P17" s="239">
        <v>42802</v>
      </c>
      <c r="Q17" s="239" t="s">
        <v>253</v>
      </c>
      <c r="R17" s="239">
        <v>58.4</v>
      </c>
      <c r="S17" s="239">
        <v>5718</v>
      </c>
      <c r="T17" s="239">
        <v>36919</v>
      </c>
      <c r="U17" s="239" t="s">
        <v>254</v>
      </c>
      <c r="V17" s="239">
        <v>57.77</v>
      </c>
      <c r="W17" s="239">
        <v>5400</v>
      </c>
      <c r="X17" s="239">
        <v>24619</v>
      </c>
      <c r="Y17" s="239" t="s">
        <v>255</v>
      </c>
      <c r="Z17" s="239">
        <v>58.37</v>
      </c>
      <c r="AA17" s="239">
        <v>5323</v>
      </c>
      <c r="AB17" s="239">
        <v>26822</v>
      </c>
      <c r="AC17" s="239" t="s">
        <v>256</v>
      </c>
      <c r="AD17" s="239" t="s">
        <v>140</v>
      </c>
      <c r="AE17" s="239" t="s">
        <v>140</v>
      </c>
      <c r="AF17" s="239" t="s">
        <v>140</v>
      </c>
      <c r="AG17" s="239" t="s">
        <v>140</v>
      </c>
      <c r="AH17" s="239" t="s">
        <v>140</v>
      </c>
      <c r="AI17" s="239" t="s">
        <v>140</v>
      </c>
      <c r="AJ17" s="239" t="s">
        <v>140</v>
      </c>
      <c r="AK17" s="239" t="s">
        <v>140</v>
      </c>
      <c r="AL17" s="239">
        <v>57.01</v>
      </c>
      <c r="AM17" s="239">
        <v>5370</v>
      </c>
      <c r="AN17" s="239">
        <v>31085</v>
      </c>
      <c r="AO17" s="239" t="s">
        <v>257</v>
      </c>
      <c r="AP17" s="239">
        <v>54.78</v>
      </c>
      <c r="AQ17" s="239">
        <v>4576</v>
      </c>
      <c r="AR17" s="239">
        <v>31016</v>
      </c>
      <c r="AS17" s="239" t="s">
        <v>258</v>
      </c>
      <c r="AT17" s="239">
        <v>54.29</v>
      </c>
      <c r="AU17" s="239">
        <v>4280</v>
      </c>
      <c r="AV17" s="239">
        <v>30928</v>
      </c>
      <c r="AW17" s="239" t="s">
        <v>187</v>
      </c>
    </row>
    <row r="18" ht="34.5" spans="1:49">
      <c r="A18" s="237" t="s">
        <v>259</v>
      </c>
      <c r="B18" s="239">
        <v>55.94</v>
      </c>
      <c r="C18" s="239">
        <v>2695</v>
      </c>
      <c r="D18" s="239">
        <v>20049</v>
      </c>
      <c r="E18" s="239" t="s">
        <v>260</v>
      </c>
      <c r="F18" s="239">
        <v>55.78</v>
      </c>
      <c r="G18" s="239">
        <v>2701</v>
      </c>
      <c r="H18" s="239">
        <v>20362</v>
      </c>
      <c r="I18" s="239" t="s">
        <v>261</v>
      </c>
      <c r="J18" s="239">
        <v>55.07</v>
      </c>
      <c r="K18" s="239">
        <v>2764</v>
      </c>
      <c r="L18" s="239">
        <v>20087</v>
      </c>
      <c r="M18" s="239" t="s">
        <v>262</v>
      </c>
      <c r="N18" s="239">
        <v>54.34</v>
      </c>
      <c r="O18" s="239">
        <v>2774</v>
      </c>
      <c r="P18" s="239">
        <v>21234</v>
      </c>
      <c r="Q18" s="239" t="s">
        <v>263</v>
      </c>
      <c r="R18" s="239" t="s">
        <v>140</v>
      </c>
      <c r="S18" s="239" t="s">
        <v>140</v>
      </c>
      <c r="T18" s="239" t="s">
        <v>140</v>
      </c>
      <c r="U18" s="239" t="s">
        <v>140</v>
      </c>
      <c r="V18" s="239" t="s">
        <v>140</v>
      </c>
      <c r="W18" s="239" t="s">
        <v>140</v>
      </c>
      <c r="X18" s="239" t="s">
        <v>140</v>
      </c>
      <c r="Y18" s="239" t="s">
        <v>140</v>
      </c>
      <c r="Z18" s="239" t="s">
        <v>140</v>
      </c>
      <c r="AA18" s="239" t="s">
        <v>140</v>
      </c>
      <c r="AB18" s="239" t="s">
        <v>140</v>
      </c>
      <c r="AC18" s="239" t="s">
        <v>140</v>
      </c>
      <c r="AD18" s="239" t="s">
        <v>140</v>
      </c>
      <c r="AE18" s="239" t="s">
        <v>140</v>
      </c>
      <c r="AF18" s="239" t="s">
        <v>140</v>
      </c>
      <c r="AG18" s="239" t="s">
        <v>140</v>
      </c>
      <c r="AH18" s="239" t="s">
        <v>140</v>
      </c>
      <c r="AI18" s="239" t="s">
        <v>140</v>
      </c>
      <c r="AJ18" s="239" t="s">
        <v>140</v>
      </c>
      <c r="AK18" s="239" t="s">
        <v>140</v>
      </c>
      <c r="AL18" s="239" t="s">
        <v>140</v>
      </c>
      <c r="AM18" s="239" t="s">
        <v>140</v>
      </c>
      <c r="AN18" s="239" t="s">
        <v>140</v>
      </c>
      <c r="AO18" s="239" t="s">
        <v>140</v>
      </c>
      <c r="AP18" s="239" t="s">
        <v>140</v>
      </c>
      <c r="AQ18" s="239" t="s">
        <v>140</v>
      </c>
      <c r="AR18" s="239" t="s">
        <v>140</v>
      </c>
      <c r="AS18" s="239" t="s">
        <v>140</v>
      </c>
      <c r="AT18" s="239" t="s">
        <v>140</v>
      </c>
      <c r="AU18" s="239" t="s">
        <v>140</v>
      </c>
      <c r="AV18" s="239" t="s">
        <v>140</v>
      </c>
      <c r="AW18" s="239" t="s">
        <v>140</v>
      </c>
    </row>
    <row r="19" ht="34.5" spans="1:49">
      <c r="A19" s="240" t="s">
        <v>264</v>
      </c>
      <c r="B19" s="241">
        <v>54.73</v>
      </c>
      <c r="C19" s="241">
        <v>4752</v>
      </c>
      <c r="D19" s="241">
        <v>36208</v>
      </c>
      <c r="E19" s="241" t="s">
        <v>195</v>
      </c>
      <c r="F19" s="241">
        <v>55.17</v>
      </c>
      <c r="G19" s="241">
        <v>4835</v>
      </c>
      <c r="H19" s="241">
        <v>36336</v>
      </c>
      <c r="I19" s="241" t="s">
        <v>265</v>
      </c>
      <c r="J19" s="241">
        <v>54.75</v>
      </c>
      <c r="K19" s="241">
        <v>4858</v>
      </c>
      <c r="L19" s="241">
        <v>36259</v>
      </c>
      <c r="M19" s="241" t="s">
        <v>266</v>
      </c>
      <c r="N19" s="241">
        <v>54.93</v>
      </c>
      <c r="O19" s="241">
        <v>5010</v>
      </c>
      <c r="P19" s="241">
        <v>36360</v>
      </c>
      <c r="Q19" s="241" t="s">
        <v>195</v>
      </c>
      <c r="R19" s="241">
        <v>55.08</v>
      </c>
      <c r="S19" s="241">
        <v>4873</v>
      </c>
      <c r="T19" s="241">
        <v>35665</v>
      </c>
      <c r="U19" s="241" t="s">
        <v>193</v>
      </c>
      <c r="V19" s="241">
        <v>53.94</v>
      </c>
      <c r="W19" s="241">
        <v>5033</v>
      </c>
      <c r="X19" s="241">
        <v>36548</v>
      </c>
      <c r="Y19" s="241" t="s">
        <v>202</v>
      </c>
      <c r="Z19" s="241">
        <v>53.15</v>
      </c>
      <c r="AA19" s="241">
        <v>4828</v>
      </c>
      <c r="AB19" s="241">
        <v>35919</v>
      </c>
      <c r="AC19" s="241" t="s">
        <v>267</v>
      </c>
      <c r="AD19" s="241">
        <v>53.12</v>
      </c>
      <c r="AE19" s="241">
        <v>4616</v>
      </c>
      <c r="AF19" s="241">
        <v>35227</v>
      </c>
      <c r="AG19" s="241" t="s">
        <v>268</v>
      </c>
      <c r="AH19" s="241">
        <v>54.15</v>
      </c>
      <c r="AI19" s="241">
        <v>4354</v>
      </c>
      <c r="AJ19" s="241">
        <v>34956</v>
      </c>
      <c r="AK19" s="241" t="s">
        <v>269</v>
      </c>
      <c r="AL19" s="241">
        <v>53.31</v>
      </c>
      <c r="AM19" s="241">
        <v>4265</v>
      </c>
      <c r="AN19" s="241">
        <v>34789</v>
      </c>
      <c r="AO19" s="241" t="s">
        <v>270</v>
      </c>
      <c r="AP19" s="241">
        <v>50.81</v>
      </c>
      <c r="AQ19" s="241">
        <v>4567</v>
      </c>
      <c r="AR19" s="241">
        <v>34610</v>
      </c>
      <c r="AS19" s="241" t="s">
        <v>271</v>
      </c>
      <c r="AT19" s="241">
        <v>50.75</v>
      </c>
      <c r="AU19" s="239">
        <v>4503</v>
      </c>
      <c r="AV19" s="239">
        <v>34913</v>
      </c>
      <c r="AW19" s="239" t="s">
        <v>272</v>
      </c>
    </row>
    <row r="20" ht="34.5" spans="1:49">
      <c r="A20" s="237" t="s">
        <v>273</v>
      </c>
      <c r="B20" s="239">
        <v>54.36</v>
      </c>
      <c r="C20" s="239">
        <v>3471</v>
      </c>
      <c r="D20" s="239">
        <v>26623</v>
      </c>
      <c r="E20" s="239" t="s">
        <v>274</v>
      </c>
      <c r="F20" s="239">
        <v>54.11</v>
      </c>
      <c r="G20" s="239">
        <v>3499</v>
      </c>
      <c r="H20" s="239">
        <v>27526</v>
      </c>
      <c r="I20" s="239" t="s">
        <v>275</v>
      </c>
      <c r="J20" s="239">
        <v>54.16</v>
      </c>
      <c r="K20" s="239">
        <v>3806</v>
      </c>
      <c r="L20" s="239">
        <v>28965</v>
      </c>
      <c r="M20" s="239" t="s">
        <v>276</v>
      </c>
      <c r="N20" s="239">
        <v>52.59</v>
      </c>
      <c r="O20" s="239">
        <v>4220</v>
      </c>
      <c r="P20" s="239">
        <v>31147</v>
      </c>
      <c r="Q20" s="239" t="s">
        <v>277</v>
      </c>
      <c r="R20" s="239">
        <v>53.41</v>
      </c>
      <c r="S20" s="239">
        <v>3592</v>
      </c>
      <c r="T20" s="239">
        <v>31085</v>
      </c>
      <c r="U20" s="239" t="s">
        <v>278</v>
      </c>
      <c r="V20" s="239">
        <v>52.68</v>
      </c>
      <c r="W20" s="239">
        <v>4160</v>
      </c>
      <c r="X20" s="239">
        <v>31875</v>
      </c>
      <c r="Y20" s="239" t="s">
        <v>226</v>
      </c>
      <c r="Z20" s="239">
        <v>49.8</v>
      </c>
      <c r="AA20" s="239">
        <v>3485</v>
      </c>
      <c r="AB20" s="239">
        <v>31140</v>
      </c>
      <c r="AC20" s="239" t="s">
        <v>279</v>
      </c>
      <c r="AD20" s="239">
        <v>52.54</v>
      </c>
      <c r="AE20" s="239">
        <v>3606</v>
      </c>
      <c r="AF20" s="239">
        <v>30480</v>
      </c>
      <c r="AG20" s="239" t="s">
        <v>280</v>
      </c>
      <c r="AH20" s="239">
        <v>53.81</v>
      </c>
      <c r="AI20" s="239">
        <v>4005</v>
      </c>
      <c r="AJ20" s="239">
        <v>30405</v>
      </c>
      <c r="AK20" s="239" t="s">
        <v>281</v>
      </c>
      <c r="AL20" s="239">
        <v>50.65</v>
      </c>
      <c r="AM20" s="239">
        <v>4155</v>
      </c>
      <c r="AN20" s="239">
        <v>30062</v>
      </c>
      <c r="AO20" s="239" t="s">
        <v>282</v>
      </c>
      <c r="AP20" s="239">
        <v>47.72</v>
      </c>
      <c r="AQ20" s="239">
        <v>3628</v>
      </c>
      <c r="AR20" s="239">
        <v>28894</v>
      </c>
      <c r="AS20" s="239" t="s">
        <v>226</v>
      </c>
      <c r="AT20" s="239">
        <v>47.89</v>
      </c>
      <c r="AU20" s="239">
        <v>3811</v>
      </c>
      <c r="AV20" s="239">
        <v>28472</v>
      </c>
      <c r="AW20" s="239" t="s">
        <v>283</v>
      </c>
    </row>
    <row r="21" ht="35.25" spans="1:49">
      <c r="A21" s="240" t="s">
        <v>284</v>
      </c>
      <c r="B21" s="241">
        <v>53.8</v>
      </c>
      <c r="C21" s="241">
        <v>4387</v>
      </c>
      <c r="D21" s="241">
        <v>29714</v>
      </c>
      <c r="E21" s="241" t="s">
        <v>285</v>
      </c>
      <c r="F21" s="241">
        <v>54.78</v>
      </c>
      <c r="G21" s="241">
        <v>4308</v>
      </c>
      <c r="H21" s="241">
        <v>29617</v>
      </c>
      <c r="I21" s="241" t="s">
        <v>286</v>
      </c>
      <c r="J21" s="241">
        <v>54.24</v>
      </c>
      <c r="K21" s="241">
        <v>4469</v>
      </c>
      <c r="L21" s="241">
        <v>30982</v>
      </c>
      <c r="M21" s="241" t="s">
        <v>287</v>
      </c>
      <c r="N21" s="241">
        <v>53.83</v>
      </c>
      <c r="O21" s="241">
        <v>4669</v>
      </c>
      <c r="P21" s="241">
        <v>32511</v>
      </c>
      <c r="Q21" s="241" t="s">
        <v>288</v>
      </c>
      <c r="R21" s="241">
        <v>52.81</v>
      </c>
      <c r="S21" s="241">
        <v>4707</v>
      </c>
      <c r="T21" s="241">
        <v>31627</v>
      </c>
      <c r="U21" s="241" t="s">
        <v>289</v>
      </c>
      <c r="V21" s="241">
        <v>52.4</v>
      </c>
      <c r="W21" s="241">
        <v>4549</v>
      </c>
      <c r="X21" s="241">
        <v>32588</v>
      </c>
      <c r="Y21" s="241" t="s">
        <v>290</v>
      </c>
      <c r="Z21" s="241" t="s">
        <v>140</v>
      </c>
      <c r="AA21" s="241" t="s">
        <v>140</v>
      </c>
      <c r="AB21" s="241" t="s">
        <v>140</v>
      </c>
      <c r="AC21" s="241" t="s">
        <v>140</v>
      </c>
      <c r="AD21" s="241" t="s">
        <v>140</v>
      </c>
      <c r="AE21" s="241" t="s">
        <v>140</v>
      </c>
      <c r="AF21" s="241" t="s">
        <v>140</v>
      </c>
      <c r="AG21" s="241" t="s">
        <v>140</v>
      </c>
      <c r="AH21" s="241" t="s">
        <v>140</v>
      </c>
      <c r="AI21" s="241" t="s">
        <v>140</v>
      </c>
      <c r="AJ21" s="241" t="s">
        <v>140</v>
      </c>
      <c r="AK21" s="241" t="s">
        <v>140</v>
      </c>
      <c r="AL21" s="241" t="s">
        <v>140</v>
      </c>
      <c r="AM21" s="241" t="s">
        <v>140</v>
      </c>
      <c r="AN21" s="241" t="s">
        <v>140</v>
      </c>
      <c r="AO21" s="241" t="s">
        <v>140</v>
      </c>
      <c r="AP21" s="241" t="s">
        <v>140</v>
      </c>
      <c r="AQ21" s="241" t="s">
        <v>140</v>
      </c>
      <c r="AR21" s="241" t="s">
        <v>140</v>
      </c>
      <c r="AS21" s="241" t="s">
        <v>140</v>
      </c>
      <c r="AT21" s="241" t="s">
        <v>140</v>
      </c>
      <c r="AU21" s="239" t="s">
        <v>140</v>
      </c>
      <c r="AV21" s="239" t="s">
        <v>140</v>
      </c>
      <c r="AW21" s="239" t="s">
        <v>140</v>
      </c>
    </row>
    <row r="22" ht="35.25" spans="1:49">
      <c r="A22" s="237" t="s">
        <v>291</v>
      </c>
      <c r="B22" s="239">
        <v>52.94</v>
      </c>
      <c r="C22" s="239">
        <v>6656</v>
      </c>
      <c r="D22" s="239">
        <v>41954</v>
      </c>
      <c r="E22" s="239" t="s">
        <v>292</v>
      </c>
      <c r="F22" s="239">
        <v>55.37</v>
      </c>
      <c r="G22" s="239">
        <v>8006</v>
      </c>
      <c r="H22" s="239">
        <v>41445</v>
      </c>
      <c r="I22" s="239" t="s">
        <v>293</v>
      </c>
      <c r="J22" s="239">
        <v>53.15</v>
      </c>
      <c r="K22" s="239">
        <v>7707</v>
      </c>
      <c r="L22" s="239">
        <v>41417</v>
      </c>
      <c r="M22" s="239" t="s">
        <v>294</v>
      </c>
      <c r="N22" s="239">
        <v>49.4</v>
      </c>
      <c r="O22" s="239">
        <v>7900</v>
      </c>
      <c r="P22" s="239">
        <v>42201</v>
      </c>
      <c r="Q22" s="239" t="s">
        <v>295</v>
      </c>
      <c r="R22" s="239">
        <v>46.19</v>
      </c>
      <c r="S22" s="239">
        <v>7007</v>
      </c>
      <c r="T22" s="239">
        <v>42204</v>
      </c>
      <c r="U22" s="239" t="s">
        <v>296</v>
      </c>
      <c r="V22" s="239">
        <v>53.16</v>
      </c>
      <c r="W22" s="239">
        <v>7433</v>
      </c>
      <c r="X22" s="239">
        <v>39638</v>
      </c>
      <c r="Y22" s="239" t="s">
        <v>223</v>
      </c>
      <c r="Z22" s="239">
        <v>50.21</v>
      </c>
      <c r="AA22" s="239">
        <v>6686</v>
      </c>
      <c r="AB22" s="239">
        <v>39952</v>
      </c>
      <c r="AC22" s="239" t="s">
        <v>297</v>
      </c>
      <c r="AD22" s="239">
        <v>48.96</v>
      </c>
      <c r="AE22" s="239">
        <v>6620</v>
      </c>
      <c r="AF22" s="239">
        <v>40291</v>
      </c>
      <c r="AG22" s="239" t="s">
        <v>298</v>
      </c>
      <c r="AH22" s="239" t="s">
        <v>140</v>
      </c>
      <c r="AI22" s="239" t="s">
        <v>140</v>
      </c>
      <c r="AJ22" s="239" t="s">
        <v>140</v>
      </c>
      <c r="AK22" s="239" t="s">
        <v>140</v>
      </c>
      <c r="AL22" s="239" t="s">
        <v>140</v>
      </c>
      <c r="AM22" s="239" t="s">
        <v>140</v>
      </c>
      <c r="AN22" s="239" t="s">
        <v>140</v>
      </c>
      <c r="AO22" s="239" t="s">
        <v>140</v>
      </c>
      <c r="AP22" s="239">
        <v>51.29</v>
      </c>
      <c r="AQ22" s="239">
        <v>6900</v>
      </c>
      <c r="AR22" s="239">
        <v>37248</v>
      </c>
      <c r="AS22" s="239" t="s">
        <v>299</v>
      </c>
      <c r="AT22" s="239">
        <v>49.38</v>
      </c>
      <c r="AU22" s="239">
        <v>6437</v>
      </c>
      <c r="AV22" s="239">
        <v>36667</v>
      </c>
      <c r="AW22" s="239" t="s">
        <v>181</v>
      </c>
    </row>
    <row r="23" ht="24" spans="1:49">
      <c r="A23" s="237" t="s">
        <v>300</v>
      </c>
      <c r="B23" s="239">
        <v>52.94</v>
      </c>
      <c r="C23" s="239">
        <v>4203</v>
      </c>
      <c r="D23" s="239">
        <v>25787</v>
      </c>
      <c r="E23" s="239" t="s">
        <v>301</v>
      </c>
      <c r="F23" s="239">
        <v>53.17</v>
      </c>
      <c r="G23" s="239">
        <v>4005</v>
      </c>
      <c r="H23" s="239">
        <v>26314</v>
      </c>
      <c r="I23" s="239" t="s">
        <v>302</v>
      </c>
      <c r="J23" s="239" t="s">
        <v>140</v>
      </c>
      <c r="K23" s="239" t="s">
        <v>140</v>
      </c>
      <c r="L23" s="239" t="s">
        <v>140</v>
      </c>
      <c r="M23" s="239" t="s">
        <v>140</v>
      </c>
      <c r="N23" s="239" t="s">
        <v>140</v>
      </c>
      <c r="O23" s="239" t="s">
        <v>140</v>
      </c>
      <c r="P23" s="239" t="s">
        <v>140</v>
      </c>
      <c r="Q23" s="239" t="s">
        <v>140</v>
      </c>
      <c r="R23" s="239" t="s">
        <v>140</v>
      </c>
      <c r="S23" s="239" t="s">
        <v>140</v>
      </c>
      <c r="T23" s="239" t="s">
        <v>140</v>
      </c>
      <c r="U23" s="239" t="s">
        <v>140</v>
      </c>
      <c r="V23" s="239" t="s">
        <v>140</v>
      </c>
      <c r="W23" s="239" t="s">
        <v>140</v>
      </c>
      <c r="X23" s="239" t="s">
        <v>140</v>
      </c>
      <c r="Y23" s="239" t="s">
        <v>140</v>
      </c>
      <c r="Z23" s="239" t="s">
        <v>140</v>
      </c>
      <c r="AA23" s="239" t="s">
        <v>140</v>
      </c>
      <c r="AB23" s="239" t="s">
        <v>140</v>
      </c>
      <c r="AC23" s="239" t="s">
        <v>140</v>
      </c>
      <c r="AD23" s="239" t="s">
        <v>140</v>
      </c>
      <c r="AE23" s="239" t="s">
        <v>140</v>
      </c>
      <c r="AF23" s="239" t="s">
        <v>140</v>
      </c>
      <c r="AG23" s="239" t="s">
        <v>140</v>
      </c>
      <c r="AH23" s="239" t="s">
        <v>140</v>
      </c>
      <c r="AI23" s="239" t="s">
        <v>140</v>
      </c>
      <c r="AJ23" s="239" t="s">
        <v>140</v>
      </c>
      <c r="AK23" s="239" t="s">
        <v>140</v>
      </c>
      <c r="AL23" s="239" t="s">
        <v>140</v>
      </c>
      <c r="AM23" s="239" t="s">
        <v>140</v>
      </c>
      <c r="AN23" s="239" t="s">
        <v>140</v>
      </c>
      <c r="AO23" s="239" t="s">
        <v>140</v>
      </c>
      <c r="AP23" s="239">
        <v>48.27</v>
      </c>
      <c r="AQ23" s="239">
        <v>3965</v>
      </c>
      <c r="AR23" s="239">
        <v>26440</v>
      </c>
      <c r="AS23" s="239" t="s">
        <v>303</v>
      </c>
      <c r="AT23" s="239">
        <v>47.93</v>
      </c>
      <c r="AU23" s="239">
        <v>3978</v>
      </c>
      <c r="AV23" s="239">
        <v>26290</v>
      </c>
      <c r="AW23" s="239" t="s">
        <v>304</v>
      </c>
    </row>
    <row r="24" ht="34.5" spans="1:49">
      <c r="A24" s="237" t="s">
        <v>305</v>
      </c>
      <c r="B24" s="239">
        <v>52.29</v>
      </c>
      <c r="C24" s="239">
        <v>2186</v>
      </c>
      <c r="D24" s="239" t="s">
        <v>140</v>
      </c>
      <c r="E24" s="239" t="s">
        <v>140</v>
      </c>
      <c r="F24" s="239">
        <v>53.32</v>
      </c>
      <c r="G24" s="239">
        <v>2220</v>
      </c>
      <c r="H24" s="239" t="s">
        <v>140</v>
      </c>
      <c r="I24" s="239" t="s">
        <v>140</v>
      </c>
      <c r="J24" s="239">
        <v>53.98</v>
      </c>
      <c r="K24" s="239">
        <v>2318</v>
      </c>
      <c r="L24" s="239" t="s">
        <v>140</v>
      </c>
      <c r="M24" s="239" t="s">
        <v>140</v>
      </c>
      <c r="N24" s="239">
        <v>53.29</v>
      </c>
      <c r="O24" s="239">
        <v>2323</v>
      </c>
      <c r="P24" s="239" t="s">
        <v>140</v>
      </c>
      <c r="Q24" s="239" t="s">
        <v>140</v>
      </c>
      <c r="R24" s="239" t="s">
        <v>140</v>
      </c>
      <c r="S24" s="239" t="s">
        <v>140</v>
      </c>
      <c r="T24" s="239" t="s">
        <v>140</v>
      </c>
      <c r="U24" s="239" t="s">
        <v>140</v>
      </c>
      <c r="V24" s="239" t="s">
        <v>140</v>
      </c>
      <c r="W24" s="239" t="s">
        <v>140</v>
      </c>
      <c r="X24" s="239" t="s">
        <v>140</v>
      </c>
      <c r="Y24" s="239" t="s">
        <v>140</v>
      </c>
      <c r="Z24" s="239" t="s">
        <v>140</v>
      </c>
      <c r="AA24" s="239" t="s">
        <v>140</v>
      </c>
      <c r="AB24" s="239" t="s">
        <v>140</v>
      </c>
      <c r="AC24" s="239" t="s">
        <v>140</v>
      </c>
      <c r="AD24" s="239" t="s">
        <v>140</v>
      </c>
      <c r="AE24" s="239" t="s">
        <v>140</v>
      </c>
      <c r="AF24" s="239" t="s">
        <v>140</v>
      </c>
      <c r="AG24" s="239" t="s">
        <v>140</v>
      </c>
      <c r="AH24" s="239" t="s">
        <v>140</v>
      </c>
      <c r="AI24" s="239" t="s">
        <v>140</v>
      </c>
      <c r="AJ24" s="239" t="s">
        <v>140</v>
      </c>
      <c r="AK24" s="239" t="s">
        <v>140</v>
      </c>
      <c r="AL24" s="239" t="s">
        <v>140</v>
      </c>
      <c r="AM24" s="239" t="s">
        <v>140</v>
      </c>
      <c r="AN24" s="239" t="s">
        <v>140</v>
      </c>
      <c r="AO24" s="239" t="s">
        <v>140</v>
      </c>
      <c r="AP24" s="239" t="s">
        <v>140</v>
      </c>
      <c r="AQ24" s="239" t="s">
        <v>140</v>
      </c>
      <c r="AR24" s="239" t="s">
        <v>140</v>
      </c>
      <c r="AS24" s="239" t="s">
        <v>140</v>
      </c>
      <c r="AT24" s="239" t="s">
        <v>140</v>
      </c>
      <c r="AU24" s="239" t="s">
        <v>140</v>
      </c>
      <c r="AV24" s="239" t="s">
        <v>140</v>
      </c>
      <c r="AW24" s="239" t="s">
        <v>140</v>
      </c>
    </row>
    <row r="25" ht="34.5" spans="1:49">
      <c r="A25" s="237" t="s">
        <v>306</v>
      </c>
      <c r="B25" s="239">
        <v>52.13</v>
      </c>
      <c r="C25" s="239">
        <v>3236</v>
      </c>
      <c r="D25" s="239">
        <v>35503</v>
      </c>
      <c r="E25" s="239" t="s">
        <v>271</v>
      </c>
      <c r="F25" s="239">
        <v>52.48</v>
      </c>
      <c r="G25" s="239">
        <v>3285</v>
      </c>
      <c r="H25" s="239">
        <v>36084</v>
      </c>
      <c r="I25" s="239" t="s">
        <v>272</v>
      </c>
      <c r="J25" s="239">
        <v>51.88</v>
      </c>
      <c r="K25" s="239">
        <v>3280</v>
      </c>
      <c r="L25" s="239">
        <v>36540</v>
      </c>
      <c r="M25" s="239" t="s">
        <v>174</v>
      </c>
      <c r="N25" s="239">
        <v>50.76</v>
      </c>
      <c r="O25" s="239">
        <v>3234</v>
      </c>
      <c r="P25" s="239">
        <v>36475</v>
      </c>
      <c r="Q25" s="239" t="s">
        <v>307</v>
      </c>
      <c r="R25" s="239">
        <v>50.87</v>
      </c>
      <c r="S25" s="239">
        <v>3170</v>
      </c>
      <c r="T25" s="239">
        <v>36570</v>
      </c>
      <c r="U25" s="239" t="s">
        <v>307</v>
      </c>
      <c r="V25" s="239">
        <v>50.29</v>
      </c>
      <c r="W25" s="239">
        <v>3199</v>
      </c>
      <c r="X25" s="239">
        <v>37486</v>
      </c>
      <c r="Y25" s="239" t="s">
        <v>223</v>
      </c>
      <c r="Z25" s="239">
        <v>50.82</v>
      </c>
      <c r="AA25" s="239">
        <v>3085</v>
      </c>
      <c r="AB25" s="239">
        <v>35977</v>
      </c>
      <c r="AC25" s="239" t="s">
        <v>308</v>
      </c>
      <c r="AD25" s="239">
        <v>50.32</v>
      </c>
      <c r="AE25" s="239">
        <v>2900</v>
      </c>
      <c r="AF25" s="239">
        <v>35977</v>
      </c>
      <c r="AG25" s="239" t="s">
        <v>309</v>
      </c>
      <c r="AH25" s="239" t="s">
        <v>140</v>
      </c>
      <c r="AI25" s="239" t="s">
        <v>140</v>
      </c>
      <c r="AJ25" s="239" t="s">
        <v>140</v>
      </c>
      <c r="AK25" s="239" t="s">
        <v>140</v>
      </c>
      <c r="AL25" s="239">
        <v>48.26</v>
      </c>
      <c r="AM25" s="239">
        <v>3210</v>
      </c>
      <c r="AN25" s="239">
        <v>29095</v>
      </c>
      <c r="AO25" s="239" t="s">
        <v>310</v>
      </c>
      <c r="AP25" s="239">
        <v>48.9</v>
      </c>
      <c r="AQ25" s="239">
        <v>2972</v>
      </c>
      <c r="AR25" s="239">
        <v>29267</v>
      </c>
      <c r="AS25" s="239" t="s">
        <v>289</v>
      </c>
      <c r="AT25" s="239">
        <v>48.8</v>
      </c>
      <c r="AU25" s="239">
        <v>2880</v>
      </c>
      <c r="AV25" s="239">
        <v>29101</v>
      </c>
      <c r="AW25" s="239" t="s">
        <v>311</v>
      </c>
    </row>
    <row r="26" ht="24" spans="1:49">
      <c r="A26" s="237" t="s">
        <v>312</v>
      </c>
      <c r="B26" s="239">
        <v>51.75</v>
      </c>
      <c r="C26" s="239">
        <v>5401</v>
      </c>
      <c r="D26" s="239">
        <v>37420</v>
      </c>
      <c r="E26" s="239" t="s">
        <v>252</v>
      </c>
      <c r="F26" s="239">
        <v>51.97</v>
      </c>
      <c r="G26" s="239">
        <v>5133</v>
      </c>
      <c r="H26" s="239">
        <v>37083</v>
      </c>
      <c r="I26" s="239" t="s">
        <v>313</v>
      </c>
      <c r="J26" s="239">
        <v>52.74</v>
      </c>
      <c r="K26" s="239">
        <v>5656</v>
      </c>
      <c r="L26" s="239">
        <v>37588</v>
      </c>
      <c r="M26" s="239" t="s">
        <v>314</v>
      </c>
      <c r="N26" s="239">
        <v>53.41</v>
      </c>
      <c r="O26" s="239">
        <v>6051</v>
      </c>
      <c r="P26" s="239">
        <v>37172</v>
      </c>
      <c r="Q26" s="239" t="s">
        <v>315</v>
      </c>
      <c r="R26" s="239">
        <v>51.25</v>
      </c>
      <c r="S26" s="239">
        <v>5800</v>
      </c>
      <c r="T26" s="239">
        <v>37605</v>
      </c>
      <c r="U26" s="239" t="s">
        <v>316</v>
      </c>
      <c r="V26" s="239">
        <v>53.43</v>
      </c>
      <c r="W26" s="239">
        <v>6080</v>
      </c>
      <c r="X26" s="239">
        <v>36432</v>
      </c>
      <c r="Y26" s="239" t="s">
        <v>271</v>
      </c>
      <c r="Z26" s="239">
        <v>49.26</v>
      </c>
      <c r="AA26" s="239">
        <v>6006</v>
      </c>
      <c r="AB26" s="239">
        <v>35795</v>
      </c>
      <c r="AC26" s="239" t="s">
        <v>299</v>
      </c>
      <c r="AD26" s="239">
        <v>49.41</v>
      </c>
      <c r="AE26" s="239">
        <v>6179</v>
      </c>
      <c r="AF26" s="239">
        <v>35831</v>
      </c>
      <c r="AG26" s="239" t="s">
        <v>166</v>
      </c>
      <c r="AH26" s="239">
        <v>46.57</v>
      </c>
      <c r="AI26" s="239">
        <v>6586</v>
      </c>
      <c r="AJ26" s="239">
        <v>35527</v>
      </c>
      <c r="AK26" s="239" t="s">
        <v>317</v>
      </c>
      <c r="AL26" s="239">
        <v>45.43</v>
      </c>
      <c r="AM26" s="239">
        <v>6193</v>
      </c>
      <c r="AN26" s="239">
        <v>33931</v>
      </c>
      <c r="AO26" s="239" t="s">
        <v>318</v>
      </c>
      <c r="AP26" s="239">
        <v>49.53</v>
      </c>
      <c r="AQ26" s="239">
        <v>6098</v>
      </c>
      <c r="AR26" s="239">
        <v>34392</v>
      </c>
      <c r="AS26" s="239" t="s">
        <v>319</v>
      </c>
      <c r="AT26" s="239">
        <v>49.1</v>
      </c>
      <c r="AU26" s="239">
        <v>5508</v>
      </c>
      <c r="AV26" s="239">
        <v>34745</v>
      </c>
      <c r="AW26" s="239" t="s">
        <v>308</v>
      </c>
    </row>
    <row r="27" ht="34.5" spans="1:49">
      <c r="A27" s="237" t="s">
        <v>320</v>
      </c>
      <c r="B27" s="239">
        <v>50.83</v>
      </c>
      <c r="C27" s="239">
        <v>4856</v>
      </c>
      <c r="D27" s="239">
        <v>37686</v>
      </c>
      <c r="E27" s="239" t="s">
        <v>321</v>
      </c>
      <c r="F27" s="239">
        <v>51.23</v>
      </c>
      <c r="G27" s="239">
        <v>4866</v>
      </c>
      <c r="H27" s="239">
        <v>37668</v>
      </c>
      <c r="I27" s="239" t="s">
        <v>322</v>
      </c>
      <c r="J27" s="239">
        <v>53.33</v>
      </c>
      <c r="K27" s="239">
        <v>4825</v>
      </c>
      <c r="L27" s="239">
        <v>37378</v>
      </c>
      <c r="M27" s="239" t="s">
        <v>185</v>
      </c>
      <c r="N27" s="239">
        <v>54.13</v>
      </c>
      <c r="O27" s="239">
        <v>4651</v>
      </c>
      <c r="P27" s="239">
        <v>36669</v>
      </c>
      <c r="Q27" s="239" t="s">
        <v>202</v>
      </c>
      <c r="R27" s="239">
        <v>51.38</v>
      </c>
      <c r="S27" s="239">
        <v>4566</v>
      </c>
      <c r="T27" s="239">
        <v>37672</v>
      </c>
      <c r="U27" s="239" t="s">
        <v>316</v>
      </c>
      <c r="V27" s="239">
        <v>53.69</v>
      </c>
      <c r="W27" s="239">
        <v>4582</v>
      </c>
      <c r="X27" s="239">
        <v>36962</v>
      </c>
      <c r="Y27" s="239" t="s">
        <v>323</v>
      </c>
      <c r="Z27" s="239">
        <v>53.78</v>
      </c>
      <c r="AA27" s="239">
        <v>4658</v>
      </c>
      <c r="AB27" s="239">
        <v>36908</v>
      </c>
      <c r="AC27" s="239" t="s">
        <v>324</v>
      </c>
      <c r="AD27" s="239">
        <v>51.93</v>
      </c>
      <c r="AE27" s="239">
        <v>4765</v>
      </c>
      <c r="AF27" s="239">
        <v>36787</v>
      </c>
      <c r="AG27" s="239" t="s">
        <v>325</v>
      </c>
      <c r="AH27" s="239">
        <v>51.98</v>
      </c>
      <c r="AI27" s="239">
        <v>4839</v>
      </c>
      <c r="AJ27" s="239">
        <v>36395</v>
      </c>
      <c r="AK27" s="239" t="s">
        <v>185</v>
      </c>
      <c r="AL27" s="239">
        <v>49.38</v>
      </c>
      <c r="AM27" s="239">
        <v>4856</v>
      </c>
      <c r="AN27" s="239">
        <v>35832</v>
      </c>
      <c r="AO27" s="239" t="s">
        <v>166</v>
      </c>
      <c r="AP27" s="239">
        <v>46.86</v>
      </c>
      <c r="AQ27" s="239">
        <v>4498</v>
      </c>
      <c r="AR27" s="239">
        <v>34984</v>
      </c>
      <c r="AS27" s="239" t="s">
        <v>318</v>
      </c>
      <c r="AT27" s="239">
        <v>46.12</v>
      </c>
      <c r="AU27" s="239">
        <v>4334</v>
      </c>
      <c r="AV27" s="239">
        <v>34670</v>
      </c>
      <c r="AW27" s="239" t="s">
        <v>326</v>
      </c>
    </row>
    <row r="28" ht="35.25" spans="1:49">
      <c r="A28" s="237" t="s">
        <v>327</v>
      </c>
      <c r="B28" s="239">
        <v>50.72</v>
      </c>
      <c r="C28" s="239">
        <v>4030</v>
      </c>
      <c r="D28" s="239">
        <v>35475</v>
      </c>
      <c r="E28" s="239" t="s">
        <v>328</v>
      </c>
      <c r="F28" s="239">
        <v>50.41</v>
      </c>
      <c r="G28" s="239">
        <v>4049</v>
      </c>
      <c r="H28" s="239">
        <v>35053</v>
      </c>
      <c r="I28" s="239" t="s">
        <v>315</v>
      </c>
      <c r="J28" s="239">
        <v>51.77</v>
      </c>
      <c r="K28" s="239">
        <v>4136</v>
      </c>
      <c r="L28" s="239">
        <v>35078</v>
      </c>
      <c r="M28" s="239" t="s">
        <v>202</v>
      </c>
      <c r="N28" s="239">
        <v>53.47</v>
      </c>
      <c r="O28" s="239">
        <v>4315</v>
      </c>
      <c r="P28" s="239">
        <v>35092</v>
      </c>
      <c r="Q28" s="239" t="s">
        <v>329</v>
      </c>
      <c r="R28" s="239">
        <v>51.2</v>
      </c>
      <c r="S28" s="239">
        <v>4140</v>
      </c>
      <c r="T28" s="239">
        <v>35720</v>
      </c>
      <c r="U28" s="239" t="s">
        <v>330</v>
      </c>
      <c r="V28" s="239">
        <v>53.16</v>
      </c>
      <c r="W28" s="239">
        <v>4267</v>
      </c>
      <c r="X28" s="239">
        <v>34423</v>
      </c>
      <c r="Y28" s="239" t="s">
        <v>193</v>
      </c>
      <c r="Z28" s="239">
        <v>50.7</v>
      </c>
      <c r="AA28" s="239">
        <v>4035</v>
      </c>
      <c r="AB28" s="239">
        <v>34048</v>
      </c>
      <c r="AC28" s="239" t="s">
        <v>331</v>
      </c>
      <c r="AD28" s="239">
        <v>49.86</v>
      </c>
      <c r="AE28" s="239">
        <v>3910</v>
      </c>
      <c r="AF28" s="239">
        <v>33648</v>
      </c>
      <c r="AG28" s="239" t="s">
        <v>332</v>
      </c>
      <c r="AH28" s="239" t="s">
        <v>140</v>
      </c>
      <c r="AI28" s="239" t="s">
        <v>140</v>
      </c>
      <c r="AJ28" s="239" t="s">
        <v>140</v>
      </c>
      <c r="AK28" s="239" t="s">
        <v>140</v>
      </c>
      <c r="AL28" s="239">
        <v>50.29</v>
      </c>
      <c r="AM28" s="239">
        <v>3788</v>
      </c>
      <c r="AN28" s="239">
        <v>32271</v>
      </c>
      <c r="AO28" s="239" t="s">
        <v>333</v>
      </c>
      <c r="AP28" s="239">
        <v>50.07</v>
      </c>
      <c r="AQ28" s="239">
        <v>3817</v>
      </c>
      <c r="AR28" s="239">
        <v>33652</v>
      </c>
      <c r="AS28" s="239" t="s">
        <v>334</v>
      </c>
      <c r="AT28" s="239">
        <v>48.95</v>
      </c>
      <c r="AU28" s="239">
        <v>3759</v>
      </c>
      <c r="AV28" s="239">
        <v>33181</v>
      </c>
      <c r="AW28" s="239" t="s">
        <v>202</v>
      </c>
    </row>
    <row r="29" ht="34.5" spans="1:49">
      <c r="A29" s="237" t="s">
        <v>335</v>
      </c>
      <c r="B29" s="239">
        <v>50.63</v>
      </c>
      <c r="C29" s="239">
        <v>5118</v>
      </c>
      <c r="D29" s="239">
        <v>17712</v>
      </c>
      <c r="E29" s="239" t="s">
        <v>237</v>
      </c>
      <c r="F29" s="239">
        <v>50.58</v>
      </c>
      <c r="G29" s="239">
        <v>5183</v>
      </c>
      <c r="H29" s="239">
        <v>17679</v>
      </c>
      <c r="I29" s="239" t="s">
        <v>237</v>
      </c>
      <c r="J29" s="239">
        <v>51.12</v>
      </c>
      <c r="K29" s="239">
        <v>5200</v>
      </c>
      <c r="L29" s="239">
        <v>18137</v>
      </c>
      <c r="M29" s="239" t="s">
        <v>336</v>
      </c>
      <c r="N29" s="239">
        <v>51.1</v>
      </c>
      <c r="O29" s="239">
        <v>5118</v>
      </c>
      <c r="P29" s="239">
        <v>18233</v>
      </c>
      <c r="Q29" s="239" t="s">
        <v>337</v>
      </c>
      <c r="R29" s="239" t="s">
        <v>140</v>
      </c>
      <c r="S29" s="239" t="s">
        <v>140</v>
      </c>
      <c r="T29" s="239" t="s">
        <v>140</v>
      </c>
      <c r="U29" s="239" t="s">
        <v>140</v>
      </c>
      <c r="V29" s="239" t="s">
        <v>140</v>
      </c>
      <c r="W29" s="239" t="s">
        <v>140</v>
      </c>
      <c r="X29" s="239" t="s">
        <v>140</v>
      </c>
      <c r="Y29" s="239" t="s">
        <v>140</v>
      </c>
      <c r="Z29" s="239" t="s">
        <v>140</v>
      </c>
      <c r="AA29" s="239" t="s">
        <v>140</v>
      </c>
      <c r="AB29" s="239" t="s">
        <v>140</v>
      </c>
      <c r="AC29" s="239" t="s">
        <v>140</v>
      </c>
      <c r="AD29" s="239" t="s">
        <v>140</v>
      </c>
      <c r="AE29" s="239" t="s">
        <v>140</v>
      </c>
      <c r="AF29" s="239" t="s">
        <v>140</v>
      </c>
      <c r="AG29" s="239" t="s">
        <v>140</v>
      </c>
      <c r="AH29" s="239" t="s">
        <v>140</v>
      </c>
      <c r="AI29" s="239" t="s">
        <v>140</v>
      </c>
      <c r="AJ29" s="239" t="s">
        <v>140</v>
      </c>
      <c r="AK29" s="239" t="s">
        <v>140</v>
      </c>
      <c r="AL29" s="239" t="s">
        <v>140</v>
      </c>
      <c r="AM29" s="239" t="s">
        <v>140</v>
      </c>
      <c r="AN29" s="239" t="s">
        <v>140</v>
      </c>
      <c r="AO29" s="239" t="s">
        <v>140</v>
      </c>
      <c r="AP29" s="239" t="s">
        <v>140</v>
      </c>
      <c r="AQ29" s="239" t="s">
        <v>140</v>
      </c>
      <c r="AR29" s="239" t="s">
        <v>140</v>
      </c>
      <c r="AS29" s="239" t="s">
        <v>140</v>
      </c>
      <c r="AT29" s="239" t="s">
        <v>140</v>
      </c>
      <c r="AU29" s="239" t="s">
        <v>140</v>
      </c>
      <c r="AV29" s="239" t="s">
        <v>140</v>
      </c>
      <c r="AW29" s="239" t="s">
        <v>140</v>
      </c>
    </row>
    <row r="30" ht="24" spans="1:49">
      <c r="A30" s="237" t="s">
        <v>338</v>
      </c>
      <c r="B30" s="239">
        <v>50.32</v>
      </c>
      <c r="C30" s="239">
        <v>4433</v>
      </c>
      <c r="D30" s="239">
        <v>36488</v>
      </c>
      <c r="E30" s="239" t="s">
        <v>166</v>
      </c>
      <c r="F30" s="239">
        <v>50.56</v>
      </c>
      <c r="G30" s="239">
        <v>4511</v>
      </c>
      <c r="H30" s="239">
        <v>35624</v>
      </c>
      <c r="I30" s="239" t="s">
        <v>174</v>
      </c>
      <c r="J30" s="239">
        <v>51.36</v>
      </c>
      <c r="K30" s="239">
        <v>4025</v>
      </c>
      <c r="L30" s="239">
        <v>34829</v>
      </c>
      <c r="M30" s="239" t="s">
        <v>339</v>
      </c>
      <c r="N30" s="239">
        <v>51.44</v>
      </c>
      <c r="O30" s="239">
        <v>4336</v>
      </c>
      <c r="P30" s="239">
        <v>35365</v>
      </c>
      <c r="Q30" s="239" t="s">
        <v>272</v>
      </c>
      <c r="R30" s="239" t="s">
        <v>140</v>
      </c>
      <c r="S30" s="239" t="s">
        <v>140</v>
      </c>
      <c r="T30" s="239" t="s">
        <v>140</v>
      </c>
      <c r="U30" s="239" t="s">
        <v>140</v>
      </c>
      <c r="V30" s="239" t="s">
        <v>140</v>
      </c>
      <c r="W30" s="239" t="s">
        <v>140</v>
      </c>
      <c r="X30" s="239" t="s">
        <v>140</v>
      </c>
      <c r="Y30" s="239" t="s">
        <v>140</v>
      </c>
      <c r="Z30" s="239" t="s">
        <v>140</v>
      </c>
      <c r="AA30" s="239" t="s">
        <v>140</v>
      </c>
      <c r="AB30" s="239" t="s">
        <v>140</v>
      </c>
      <c r="AC30" s="239" t="s">
        <v>140</v>
      </c>
      <c r="AD30" s="239" t="s">
        <v>140</v>
      </c>
      <c r="AE30" s="239" t="s">
        <v>140</v>
      </c>
      <c r="AF30" s="239" t="s">
        <v>140</v>
      </c>
      <c r="AG30" s="239" t="s">
        <v>140</v>
      </c>
      <c r="AH30" s="239" t="s">
        <v>140</v>
      </c>
      <c r="AI30" s="239" t="s">
        <v>140</v>
      </c>
      <c r="AJ30" s="239" t="s">
        <v>140</v>
      </c>
      <c r="AK30" s="239" t="s">
        <v>140</v>
      </c>
      <c r="AL30" s="239" t="s">
        <v>140</v>
      </c>
      <c r="AM30" s="239" t="s">
        <v>140</v>
      </c>
      <c r="AN30" s="239" t="s">
        <v>140</v>
      </c>
      <c r="AO30" s="239" t="s">
        <v>140</v>
      </c>
      <c r="AP30" s="239" t="s">
        <v>140</v>
      </c>
      <c r="AQ30" s="239" t="s">
        <v>140</v>
      </c>
      <c r="AR30" s="239" t="s">
        <v>140</v>
      </c>
      <c r="AS30" s="239" t="s">
        <v>140</v>
      </c>
      <c r="AT30" s="239" t="s">
        <v>140</v>
      </c>
      <c r="AU30" s="239" t="s">
        <v>140</v>
      </c>
      <c r="AV30" s="239" t="s">
        <v>140</v>
      </c>
      <c r="AW30" s="239" t="s">
        <v>140</v>
      </c>
    </row>
    <row r="31" ht="24" spans="1:49">
      <c r="A31" s="237" t="s">
        <v>340</v>
      </c>
      <c r="B31" s="239">
        <v>49.67</v>
      </c>
      <c r="C31" s="239">
        <v>3956</v>
      </c>
      <c r="D31" s="239">
        <v>34108</v>
      </c>
      <c r="E31" s="239" t="s">
        <v>324</v>
      </c>
      <c r="F31" s="239">
        <v>49</v>
      </c>
      <c r="G31" s="239">
        <v>4123</v>
      </c>
      <c r="H31" s="239">
        <v>33676</v>
      </c>
      <c r="I31" s="239" t="s">
        <v>272</v>
      </c>
      <c r="J31" s="239">
        <v>52.87</v>
      </c>
      <c r="K31" s="239">
        <v>4358</v>
      </c>
      <c r="L31" s="239">
        <v>33792</v>
      </c>
      <c r="M31" s="239" t="s">
        <v>341</v>
      </c>
      <c r="N31" s="239">
        <v>56.25</v>
      </c>
      <c r="O31" s="239">
        <v>3975</v>
      </c>
      <c r="P31" s="239">
        <v>33765</v>
      </c>
      <c r="Q31" s="239" t="s">
        <v>163</v>
      </c>
      <c r="R31" s="239" t="s">
        <v>140</v>
      </c>
      <c r="S31" s="239" t="s">
        <v>140</v>
      </c>
      <c r="T31" s="239" t="s">
        <v>140</v>
      </c>
      <c r="U31" s="239" t="s">
        <v>140</v>
      </c>
      <c r="V31" s="239" t="s">
        <v>140</v>
      </c>
      <c r="W31" s="239" t="s">
        <v>140</v>
      </c>
      <c r="X31" s="239" t="s">
        <v>140</v>
      </c>
      <c r="Y31" s="239" t="s">
        <v>140</v>
      </c>
      <c r="Z31" s="239" t="s">
        <v>140</v>
      </c>
      <c r="AA31" s="239" t="s">
        <v>140</v>
      </c>
      <c r="AB31" s="239" t="s">
        <v>140</v>
      </c>
      <c r="AC31" s="239" t="s">
        <v>140</v>
      </c>
      <c r="AD31" s="239" t="s">
        <v>140</v>
      </c>
      <c r="AE31" s="239" t="s">
        <v>140</v>
      </c>
      <c r="AF31" s="239" t="s">
        <v>140</v>
      </c>
      <c r="AG31" s="239" t="s">
        <v>140</v>
      </c>
      <c r="AH31" s="239" t="s">
        <v>140</v>
      </c>
      <c r="AI31" s="239" t="s">
        <v>140</v>
      </c>
      <c r="AJ31" s="239" t="s">
        <v>140</v>
      </c>
      <c r="AK31" s="239" t="s">
        <v>140</v>
      </c>
      <c r="AL31" s="239" t="s">
        <v>140</v>
      </c>
      <c r="AM31" s="239" t="s">
        <v>140</v>
      </c>
      <c r="AN31" s="239" t="s">
        <v>140</v>
      </c>
      <c r="AO31" s="239" t="s">
        <v>140</v>
      </c>
      <c r="AP31" s="239" t="s">
        <v>140</v>
      </c>
      <c r="AQ31" s="239" t="s">
        <v>140</v>
      </c>
      <c r="AR31" s="239" t="s">
        <v>140</v>
      </c>
      <c r="AS31" s="239" t="s">
        <v>140</v>
      </c>
      <c r="AT31" s="239" t="s">
        <v>140</v>
      </c>
      <c r="AU31" s="239" t="s">
        <v>140</v>
      </c>
      <c r="AV31" s="239" t="s">
        <v>140</v>
      </c>
      <c r="AW31" s="239" t="s">
        <v>140</v>
      </c>
    </row>
    <row r="32" ht="24" spans="1:49">
      <c r="A32" s="237" t="s">
        <v>342</v>
      </c>
      <c r="B32" s="239">
        <v>49.44</v>
      </c>
      <c r="C32" s="239">
        <v>5099</v>
      </c>
      <c r="D32" s="239">
        <v>32612</v>
      </c>
      <c r="E32" s="239" t="s">
        <v>343</v>
      </c>
      <c r="F32" s="239">
        <v>49.37</v>
      </c>
      <c r="G32" s="239">
        <v>4941</v>
      </c>
      <c r="H32" s="239">
        <v>32499</v>
      </c>
      <c r="I32" s="239" t="s">
        <v>265</v>
      </c>
      <c r="J32" s="239">
        <v>51.39</v>
      </c>
      <c r="K32" s="239">
        <v>5074</v>
      </c>
      <c r="L32" s="239">
        <v>31898</v>
      </c>
      <c r="M32" s="239" t="s">
        <v>344</v>
      </c>
      <c r="N32" s="239">
        <v>53.06</v>
      </c>
      <c r="O32" s="239">
        <v>5169</v>
      </c>
      <c r="P32" s="239">
        <v>31663</v>
      </c>
      <c r="Q32" s="239" t="s">
        <v>311</v>
      </c>
      <c r="R32" s="239">
        <v>49.43</v>
      </c>
      <c r="S32" s="239">
        <v>4942</v>
      </c>
      <c r="T32" s="239">
        <v>31915</v>
      </c>
      <c r="U32" s="239" t="s">
        <v>269</v>
      </c>
      <c r="V32" s="239">
        <v>52.76</v>
      </c>
      <c r="W32" s="239">
        <v>5095</v>
      </c>
      <c r="X32" s="239">
        <v>32422</v>
      </c>
      <c r="Y32" s="239" t="s">
        <v>345</v>
      </c>
      <c r="Z32" s="239">
        <v>47.41</v>
      </c>
      <c r="AA32" s="239">
        <v>5071</v>
      </c>
      <c r="AB32" s="239">
        <v>31769</v>
      </c>
      <c r="AC32" s="239" t="s">
        <v>346</v>
      </c>
      <c r="AD32" s="239">
        <v>49.77</v>
      </c>
      <c r="AE32" s="239">
        <v>5146</v>
      </c>
      <c r="AF32" s="239">
        <v>31048</v>
      </c>
      <c r="AG32" s="239" t="s">
        <v>347</v>
      </c>
      <c r="AH32" s="239">
        <v>50.9</v>
      </c>
      <c r="AI32" s="239">
        <v>5033</v>
      </c>
      <c r="AJ32" s="239">
        <v>31532</v>
      </c>
      <c r="AK32" s="239" t="s">
        <v>348</v>
      </c>
      <c r="AL32" s="239">
        <v>52.73</v>
      </c>
      <c r="AM32" s="239">
        <v>4386</v>
      </c>
      <c r="AN32" s="239">
        <v>31129</v>
      </c>
      <c r="AO32" s="239" t="s">
        <v>349</v>
      </c>
      <c r="AP32" s="239">
        <v>49.54</v>
      </c>
      <c r="AQ32" s="239">
        <v>4808</v>
      </c>
      <c r="AR32" s="239">
        <v>31141</v>
      </c>
      <c r="AS32" s="239" t="s">
        <v>350</v>
      </c>
      <c r="AT32" s="239">
        <v>49.04</v>
      </c>
      <c r="AU32" s="239">
        <v>4760</v>
      </c>
      <c r="AV32" s="239">
        <v>31712</v>
      </c>
      <c r="AW32" s="239" t="s">
        <v>351</v>
      </c>
    </row>
    <row r="33" ht="24" spans="1:49">
      <c r="A33" s="237" t="s">
        <v>352</v>
      </c>
      <c r="B33" s="239">
        <v>49.02</v>
      </c>
      <c r="C33" s="239">
        <v>5844</v>
      </c>
      <c r="D33" s="239">
        <v>18772</v>
      </c>
      <c r="E33" s="239" t="s">
        <v>353</v>
      </c>
      <c r="F33" s="239" t="s">
        <v>140</v>
      </c>
      <c r="G33" s="239" t="s">
        <v>140</v>
      </c>
      <c r="H33" s="239" t="s">
        <v>140</v>
      </c>
      <c r="I33" s="239" t="s">
        <v>140</v>
      </c>
      <c r="J33" s="239" t="s">
        <v>140</v>
      </c>
      <c r="K33" s="239" t="s">
        <v>140</v>
      </c>
      <c r="L33" s="239" t="s">
        <v>140</v>
      </c>
      <c r="M33" s="239" t="s">
        <v>140</v>
      </c>
      <c r="N33" s="239" t="s">
        <v>140</v>
      </c>
      <c r="O33" s="239" t="s">
        <v>140</v>
      </c>
      <c r="P33" s="239" t="s">
        <v>140</v>
      </c>
      <c r="Q33" s="239" t="s">
        <v>140</v>
      </c>
      <c r="R33" s="239" t="s">
        <v>140</v>
      </c>
      <c r="S33" s="239" t="s">
        <v>140</v>
      </c>
      <c r="T33" s="239" t="s">
        <v>140</v>
      </c>
      <c r="U33" s="239" t="s">
        <v>140</v>
      </c>
      <c r="V33" s="239" t="s">
        <v>140</v>
      </c>
      <c r="W33" s="239" t="s">
        <v>140</v>
      </c>
      <c r="X33" s="239" t="s">
        <v>140</v>
      </c>
      <c r="Y33" s="239" t="s">
        <v>140</v>
      </c>
      <c r="Z33" s="239" t="s">
        <v>140</v>
      </c>
      <c r="AA33" s="239" t="s">
        <v>140</v>
      </c>
      <c r="AB33" s="239" t="s">
        <v>140</v>
      </c>
      <c r="AC33" s="239" t="s">
        <v>140</v>
      </c>
      <c r="AD33" s="239">
        <v>44.49</v>
      </c>
      <c r="AE33" s="239">
        <v>5359</v>
      </c>
      <c r="AF33" s="239">
        <v>18781</v>
      </c>
      <c r="AG33" s="239" t="s">
        <v>354</v>
      </c>
      <c r="AH33" s="239" t="s">
        <v>140</v>
      </c>
      <c r="AI33" s="239" t="s">
        <v>140</v>
      </c>
      <c r="AJ33" s="239" t="s">
        <v>140</v>
      </c>
      <c r="AK33" s="239" t="s">
        <v>140</v>
      </c>
      <c r="AL33" s="239" t="s">
        <v>140</v>
      </c>
      <c r="AM33" s="239" t="s">
        <v>140</v>
      </c>
      <c r="AN33" s="239" t="s">
        <v>140</v>
      </c>
      <c r="AO33" s="239" t="s">
        <v>140</v>
      </c>
      <c r="AP33" s="239">
        <v>42.21</v>
      </c>
      <c r="AQ33" s="239">
        <v>4620</v>
      </c>
      <c r="AR33" s="239">
        <v>18632</v>
      </c>
      <c r="AS33" s="239" t="s">
        <v>355</v>
      </c>
      <c r="AT33" s="239">
        <v>44.11</v>
      </c>
      <c r="AU33" s="239">
        <v>5053</v>
      </c>
      <c r="AV33" s="239">
        <v>18790</v>
      </c>
      <c r="AW33" s="239" t="s">
        <v>210</v>
      </c>
    </row>
    <row r="34" ht="24" spans="1:49">
      <c r="A34" s="237" t="s">
        <v>356</v>
      </c>
      <c r="B34" s="239">
        <v>48.98</v>
      </c>
      <c r="C34" s="239">
        <v>3757</v>
      </c>
      <c r="D34" s="239">
        <v>32487</v>
      </c>
      <c r="E34" s="239" t="s">
        <v>268</v>
      </c>
      <c r="F34" s="239">
        <v>48.07</v>
      </c>
      <c r="G34" s="239">
        <v>3737</v>
      </c>
      <c r="H34" s="239">
        <v>32281</v>
      </c>
      <c r="I34" s="239" t="s">
        <v>331</v>
      </c>
      <c r="J34" s="239">
        <v>47.81</v>
      </c>
      <c r="K34" s="239">
        <v>3959</v>
      </c>
      <c r="L34" s="239">
        <v>32259</v>
      </c>
      <c r="M34" s="239" t="s">
        <v>332</v>
      </c>
      <c r="N34" s="239">
        <v>49.05</v>
      </c>
      <c r="O34" s="239">
        <v>4179</v>
      </c>
      <c r="P34" s="239">
        <v>30879</v>
      </c>
      <c r="Q34" s="239" t="s">
        <v>205</v>
      </c>
      <c r="R34" s="239" t="s">
        <v>140</v>
      </c>
      <c r="S34" s="239" t="s">
        <v>140</v>
      </c>
      <c r="T34" s="239" t="s">
        <v>140</v>
      </c>
      <c r="U34" s="239" t="s">
        <v>140</v>
      </c>
      <c r="V34" s="239">
        <v>49.9</v>
      </c>
      <c r="W34" s="239">
        <v>4084</v>
      </c>
      <c r="X34" s="239">
        <v>31541</v>
      </c>
      <c r="Y34" s="239" t="s">
        <v>254</v>
      </c>
      <c r="Z34" s="239">
        <v>48.99</v>
      </c>
      <c r="AA34" s="239">
        <v>4143</v>
      </c>
      <c r="AB34" s="239">
        <v>29693</v>
      </c>
      <c r="AC34" s="239" t="s">
        <v>357</v>
      </c>
      <c r="AD34" s="239">
        <v>47.6</v>
      </c>
      <c r="AE34" s="239">
        <v>4072</v>
      </c>
      <c r="AF34" s="239">
        <v>30980</v>
      </c>
      <c r="AG34" s="239" t="s">
        <v>358</v>
      </c>
      <c r="AH34" s="239" t="s">
        <v>140</v>
      </c>
      <c r="AI34" s="239" t="s">
        <v>140</v>
      </c>
      <c r="AJ34" s="239" t="s">
        <v>140</v>
      </c>
      <c r="AK34" s="239" t="s">
        <v>140</v>
      </c>
      <c r="AL34" s="239">
        <v>47.8</v>
      </c>
      <c r="AM34" s="239">
        <v>3538</v>
      </c>
      <c r="AN34" s="239">
        <v>28335</v>
      </c>
      <c r="AO34" s="239" t="s">
        <v>277</v>
      </c>
      <c r="AP34" s="239">
        <v>46.07</v>
      </c>
      <c r="AQ34" s="239">
        <v>3786</v>
      </c>
      <c r="AR34" s="239">
        <v>28177</v>
      </c>
      <c r="AS34" s="239" t="s">
        <v>359</v>
      </c>
      <c r="AT34" s="239">
        <v>46.22</v>
      </c>
      <c r="AU34" s="239">
        <v>3575</v>
      </c>
      <c r="AV34" s="239">
        <v>29126</v>
      </c>
      <c r="AW34" s="239" t="s">
        <v>360</v>
      </c>
    </row>
    <row r="35" ht="35.25" spans="1:49">
      <c r="A35" s="237" t="s">
        <v>361</v>
      </c>
      <c r="B35" s="239">
        <v>47.1</v>
      </c>
      <c r="C35" s="239">
        <v>3913</v>
      </c>
      <c r="D35" s="239">
        <v>24191</v>
      </c>
      <c r="E35" s="239" t="s">
        <v>362</v>
      </c>
      <c r="F35" s="239">
        <v>47.15</v>
      </c>
      <c r="G35" s="239">
        <v>3843</v>
      </c>
      <c r="H35" s="239">
        <v>23179</v>
      </c>
      <c r="I35" s="239" t="s">
        <v>363</v>
      </c>
      <c r="J35" s="239" t="s">
        <v>140</v>
      </c>
      <c r="K35" s="239" t="s">
        <v>140</v>
      </c>
      <c r="L35" s="239" t="s">
        <v>140</v>
      </c>
      <c r="M35" s="239" t="s">
        <v>140</v>
      </c>
      <c r="N35" s="239" t="s">
        <v>140</v>
      </c>
      <c r="O35" s="239" t="s">
        <v>140</v>
      </c>
      <c r="P35" s="239" t="s">
        <v>140</v>
      </c>
      <c r="Q35" s="239" t="s">
        <v>140</v>
      </c>
      <c r="R35" s="239">
        <v>49.95</v>
      </c>
      <c r="S35" s="239">
        <v>3961</v>
      </c>
      <c r="T35" s="239">
        <v>23824</v>
      </c>
      <c r="U35" s="239" t="s">
        <v>364</v>
      </c>
      <c r="V35" s="239">
        <v>50.34</v>
      </c>
      <c r="W35" s="239">
        <v>4238</v>
      </c>
      <c r="X35" s="239">
        <v>25851</v>
      </c>
      <c r="Y35" s="239" t="s">
        <v>362</v>
      </c>
      <c r="Z35" s="239">
        <v>52.17</v>
      </c>
      <c r="AA35" s="239">
        <v>4938</v>
      </c>
      <c r="AB35" s="239">
        <v>25827</v>
      </c>
      <c r="AC35" s="239" t="s">
        <v>365</v>
      </c>
      <c r="AD35" s="239">
        <v>50.94</v>
      </c>
      <c r="AE35" s="239">
        <v>4688</v>
      </c>
      <c r="AF35" s="239">
        <v>26133</v>
      </c>
      <c r="AG35" s="239" t="s">
        <v>362</v>
      </c>
      <c r="AH35" s="239" t="s">
        <v>140</v>
      </c>
      <c r="AI35" s="239" t="s">
        <v>140</v>
      </c>
      <c r="AJ35" s="239" t="s">
        <v>140</v>
      </c>
      <c r="AK35" s="239" t="s">
        <v>140</v>
      </c>
      <c r="AL35" s="239">
        <v>45.91</v>
      </c>
      <c r="AM35" s="239">
        <v>3769</v>
      </c>
      <c r="AN35" s="239">
        <v>24375</v>
      </c>
      <c r="AO35" s="239" t="s">
        <v>366</v>
      </c>
      <c r="AP35" s="239">
        <v>46.94</v>
      </c>
      <c r="AQ35" s="239">
        <v>3674</v>
      </c>
      <c r="AR35" s="239">
        <v>21688</v>
      </c>
      <c r="AS35" s="239" t="s">
        <v>209</v>
      </c>
      <c r="AT35" s="239">
        <v>46.27</v>
      </c>
      <c r="AU35" s="239">
        <v>3540</v>
      </c>
      <c r="AV35" s="239">
        <v>24077</v>
      </c>
      <c r="AW35" s="239" t="s">
        <v>367</v>
      </c>
    </row>
    <row r="36" ht="24" spans="1:49">
      <c r="A36" s="239" t="s">
        <v>368</v>
      </c>
      <c r="B36" s="239">
        <v>46.86</v>
      </c>
      <c r="C36" s="239">
        <v>6278</v>
      </c>
      <c r="D36" s="239">
        <v>33865</v>
      </c>
      <c r="E36" s="239" t="s">
        <v>369</v>
      </c>
      <c r="F36" s="239">
        <v>47.07</v>
      </c>
      <c r="G36" s="239">
        <v>6308</v>
      </c>
      <c r="H36" s="239">
        <v>33561</v>
      </c>
      <c r="I36" s="239" t="s">
        <v>313</v>
      </c>
      <c r="J36" s="239">
        <v>47.27</v>
      </c>
      <c r="K36" s="239">
        <v>6383</v>
      </c>
      <c r="L36" s="239">
        <v>33834</v>
      </c>
      <c r="M36" s="239" t="s">
        <v>251</v>
      </c>
      <c r="N36" s="239">
        <v>46.26</v>
      </c>
      <c r="O36" s="239">
        <v>6229</v>
      </c>
      <c r="P36" s="239">
        <v>34306</v>
      </c>
      <c r="Q36" s="239" t="s">
        <v>321</v>
      </c>
      <c r="R36" s="239">
        <v>44.65</v>
      </c>
      <c r="S36" s="239">
        <v>6707</v>
      </c>
      <c r="T36" s="239">
        <v>33734</v>
      </c>
      <c r="U36" s="239" t="s">
        <v>370</v>
      </c>
      <c r="V36" s="239">
        <v>47.25</v>
      </c>
      <c r="W36" s="239">
        <v>6185</v>
      </c>
      <c r="X36" s="239">
        <v>34679</v>
      </c>
      <c r="Y36" s="239" t="s">
        <v>316</v>
      </c>
      <c r="Z36" s="239">
        <v>46.03</v>
      </c>
      <c r="AA36" s="239">
        <v>6298</v>
      </c>
      <c r="AB36" s="239">
        <v>35315</v>
      </c>
      <c r="AC36" s="239" t="s">
        <v>371</v>
      </c>
      <c r="AD36" s="239">
        <v>47.41</v>
      </c>
      <c r="AE36" s="239">
        <v>6094</v>
      </c>
      <c r="AF36" s="239">
        <v>35476</v>
      </c>
      <c r="AG36" s="239" t="s">
        <v>293</v>
      </c>
      <c r="AH36" s="239" t="s">
        <v>140</v>
      </c>
      <c r="AI36" s="239" t="s">
        <v>140</v>
      </c>
      <c r="AJ36" s="239" t="s">
        <v>140</v>
      </c>
      <c r="AK36" s="239" t="s">
        <v>140</v>
      </c>
      <c r="AL36" s="239">
        <v>47.03</v>
      </c>
      <c r="AM36" s="239">
        <v>5989</v>
      </c>
      <c r="AN36" s="239">
        <v>36412</v>
      </c>
      <c r="AO36" s="239" t="s">
        <v>372</v>
      </c>
      <c r="AP36" s="239">
        <v>46.44</v>
      </c>
      <c r="AQ36" s="239">
        <v>5870</v>
      </c>
      <c r="AR36" s="239">
        <v>36011</v>
      </c>
      <c r="AS36" s="239" t="s">
        <v>373</v>
      </c>
      <c r="AT36" s="239">
        <v>45.25</v>
      </c>
      <c r="AU36" s="239">
        <v>5642</v>
      </c>
      <c r="AV36" s="239">
        <v>35378</v>
      </c>
      <c r="AW36" s="239" t="s">
        <v>374</v>
      </c>
    </row>
    <row r="37" ht="24" spans="1:49">
      <c r="A37" s="237" t="s">
        <v>375</v>
      </c>
      <c r="B37" s="239">
        <v>46.23</v>
      </c>
      <c r="C37" s="239">
        <v>3945</v>
      </c>
      <c r="D37" s="239">
        <v>28841</v>
      </c>
      <c r="E37" s="239" t="s">
        <v>347</v>
      </c>
      <c r="F37" s="239">
        <v>45.48</v>
      </c>
      <c r="G37" s="239">
        <v>3865</v>
      </c>
      <c r="H37" s="239">
        <v>28713</v>
      </c>
      <c r="I37" s="239" t="s">
        <v>204</v>
      </c>
      <c r="J37" s="239">
        <v>45.63</v>
      </c>
      <c r="K37" s="239">
        <v>4007</v>
      </c>
      <c r="L37" s="239">
        <v>28658</v>
      </c>
      <c r="M37" s="239" t="s">
        <v>350</v>
      </c>
      <c r="N37" s="239">
        <v>46.17</v>
      </c>
      <c r="O37" s="239">
        <v>4095</v>
      </c>
      <c r="P37" s="239">
        <v>28349</v>
      </c>
      <c r="Q37" s="239" t="s">
        <v>345</v>
      </c>
      <c r="R37" s="239">
        <v>47.84</v>
      </c>
      <c r="S37" s="239">
        <v>4172</v>
      </c>
      <c r="T37" s="239">
        <v>28696</v>
      </c>
      <c r="U37" s="239" t="s">
        <v>376</v>
      </c>
      <c r="V37" s="239">
        <v>46.37</v>
      </c>
      <c r="W37" s="239">
        <v>4118</v>
      </c>
      <c r="X37" s="239">
        <v>28136</v>
      </c>
      <c r="Y37" s="239" t="s">
        <v>357</v>
      </c>
      <c r="Z37" s="239">
        <v>46.71</v>
      </c>
      <c r="AA37" s="239">
        <v>4043</v>
      </c>
      <c r="AB37" s="239">
        <v>27950</v>
      </c>
      <c r="AC37" s="239" t="s">
        <v>289</v>
      </c>
      <c r="AD37" s="239">
        <v>44.74</v>
      </c>
      <c r="AE37" s="239">
        <v>3933</v>
      </c>
      <c r="AF37" s="239">
        <v>27259</v>
      </c>
      <c r="AG37" s="239" t="s">
        <v>164</v>
      </c>
      <c r="AH37" s="239">
        <v>47.04</v>
      </c>
      <c r="AI37" s="239">
        <v>3686</v>
      </c>
      <c r="AJ37" s="239">
        <v>27474</v>
      </c>
      <c r="AK37" s="239" t="s">
        <v>377</v>
      </c>
      <c r="AL37" s="239">
        <v>45.53</v>
      </c>
      <c r="AM37" s="239">
        <v>3881</v>
      </c>
      <c r="AN37" s="239">
        <v>27597</v>
      </c>
      <c r="AO37" s="239" t="s">
        <v>357</v>
      </c>
      <c r="AP37" s="239">
        <v>44.55</v>
      </c>
      <c r="AQ37" s="239">
        <v>3888</v>
      </c>
      <c r="AR37" s="239">
        <v>27330</v>
      </c>
      <c r="AS37" s="239" t="s">
        <v>378</v>
      </c>
      <c r="AT37" s="239">
        <v>43.64</v>
      </c>
      <c r="AU37" s="239">
        <v>3644</v>
      </c>
      <c r="AV37" s="239">
        <v>27347</v>
      </c>
      <c r="AW37" s="239" t="s">
        <v>200</v>
      </c>
    </row>
    <row r="38" ht="34.5" spans="1:49">
      <c r="A38" s="237" t="s">
        <v>379</v>
      </c>
      <c r="B38" s="239">
        <v>46.23</v>
      </c>
      <c r="C38" s="239">
        <v>4134</v>
      </c>
      <c r="D38" s="239">
        <v>28578</v>
      </c>
      <c r="E38" s="239" t="s">
        <v>380</v>
      </c>
      <c r="F38" s="239">
        <v>46.27</v>
      </c>
      <c r="G38" s="239">
        <v>4097</v>
      </c>
      <c r="H38" s="239">
        <v>28730</v>
      </c>
      <c r="I38" s="239" t="s">
        <v>344</v>
      </c>
      <c r="J38" s="239">
        <v>46.66</v>
      </c>
      <c r="K38" s="239">
        <v>4243</v>
      </c>
      <c r="L38" s="239">
        <v>28231</v>
      </c>
      <c r="M38" s="239" t="s">
        <v>226</v>
      </c>
      <c r="N38" s="239">
        <v>49.27</v>
      </c>
      <c r="O38" s="239">
        <v>4477</v>
      </c>
      <c r="P38" s="239">
        <v>27754</v>
      </c>
      <c r="Q38" s="239" t="s">
        <v>381</v>
      </c>
      <c r="R38" s="239">
        <v>47.05</v>
      </c>
      <c r="S38" s="239">
        <v>4246</v>
      </c>
      <c r="T38" s="239">
        <v>28780</v>
      </c>
      <c r="U38" s="239" t="s">
        <v>359</v>
      </c>
      <c r="V38" s="239">
        <v>47.8</v>
      </c>
      <c r="W38" s="239">
        <v>4191</v>
      </c>
      <c r="X38" s="239">
        <v>28780</v>
      </c>
      <c r="Y38" s="239" t="s">
        <v>310</v>
      </c>
      <c r="Z38" s="239">
        <v>47.38</v>
      </c>
      <c r="AA38" s="239">
        <v>4173</v>
      </c>
      <c r="AB38" s="239">
        <v>28363</v>
      </c>
      <c r="AC38" s="239" t="s">
        <v>289</v>
      </c>
      <c r="AD38" s="239">
        <v>46.45</v>
      </c>
      <c r="AE38" s="239">
        <v>4376</v>
      </c>
      <c r="AF38" s="239">
        <v>28402</v>
      </c>
      <c r="AG38" s="239" t="s">
        <v>359</v>
      </c>
      <c r="AH38" s="239">
        <v>45.63</v>
      </c>
      <c r="AI38" s="239">
        <v>4149</v>
      </c>
      <c r="AJ38" s="239">
        <v>28423</v>
      </c>
      <c r="AK38" s="239" t="s">
        <v>382</v>
      </c>
      <c r="AL38" s="239">
        <v>47.53</v>
      </c>
      <c r="AM38" s="239">
        <v>3942</v>
      </c>
      <c r="AN38" s="239">
        <v>28297</v>
      </c>
      <c r="AO38" s="239" t="s">
        <v>383</v>
      </c>
      <c r="AP38" s="239">
        <v>44.93</v>
      </c>
      <c r="AQ38" s="239">
        <v>3827</v>
      </c>
      <c r="AR38" s="239">
        <v>28250</v>
      </c>
      <c r="AS38" s="239" t="s">
        <v>350</v>
      </c>
      <c r="AT38" s="239">
        <v>43.52</v>
      </c>
      <c r="AU38" s="239">
        <v>3788</v>
      </c>
      <c r="AV38" s="239">
        <v>28226</v>
      </c>
      <c r="AW38" s="239" t="s">
        <v>384</v>
      </c>
    </row>
    <row r="39" ht="24" spans="1:49">
      <c r="A39" s="237" t="s">
        <v>385</v>
      </c>
      <c r="B39" s="239">
        <v>44.91</v>
      </c>
      <c r="C39" s="239">
        <v>4995</v>
      </c>
      <c r="D39" s="239">
        <v>34705</v>
      </c>
      <c r="E39" s="239" t="s">
        <v>386</v>
      </c>
      <c r="F39" s="239">
        <v>45.36</v>
      </c>
      <c r="G39" s="239">
        <v>5187</v>
      </c>
      <c r="H39" s="239">
        <v>34411</v>
      </c>
      <c r="I39" s="239" t="s">
        <v>387</v>
      </c>
      <c r="J39" s="239">
        <v>45.85</v>
      </c>
      <c r="K39" s="239">
        <v>5062</v>
      </c>
      <c r="L39" s="239">
        <v>34458</v>
      </c>
      <c r="M39" s="239" t="s">
        <v>326</v>
      </c>
      <c r="N39" s="239">
        <v>46.03</v>
      </c>
      <c r="O39" s="239">
        <v>5920</v>
      </c>
      <c r="P39" s="239">
        <v>34059</v>
      </c>
      <c r="Q39" s="239" t="s">
        <v>388</v>
      </c>
      <c r="R39" s="239">
        <v>44.06</v>
      </c>
      <c r="S39" s="239">
        <v>4725</v>
      </c>
      <c r="T39" s="239">
        <v>35488</v>
      </c>
      <c r="U39" s="239" t="s">
        <v>389</v>
      </c>
      <c r="V39" s="239">
        <v>45.13</v>
      </c>
      <c r="W39" s="239">
        <v>5788</v>
      </c>
      <c r="X39" s="239">
        <v>34428</v>
      </c>
      <c r="Y39" s="239" t="s">
        <v>317</v>
      </c>
      <c r="Z39" s="239">
        <v>43.22</v>
      </c>
      <c r="AA39" s="239">
        <v>4960</v>
      </c>
      <c r="AB39" s="239">
        <v>33761</v>
      </c>
      <c r="AC39" s="239" t="s">
        <v>374</v>
      </c>
      <c r="AD39" s="239" t="s">
        <v>140</v>
      </c>
      <c r="AE39" s="239" t="s">
        <v>140</v>
      </c>
      <c r="AF39" s="239" t="s">
        <v>140</v>
      </c>
      <c r="AG39" s="239" t="s">
        <v>140</v>
      </c>
      <c r="AH39" s="239" t="s">
        <v>140</v>
      </c>
      <c r="AI39" s="239" t="s">
        <v>140</v>
      </c>
      <c r="AJ39" s="239" t="s">
        <v>140</v>
      </c>
      <c r="AK39" s="239" t="s">
        <v>140</v>
      </c>
      <c r="AL39" s="239" t="s">
        <v>140</v>
      </c>
      <c r="AM39" s="239" t="s">
        <v>140</v>
      </c>
      <c r="AN39" s="239" t="s">
        <v>140</v>
      </c>
      <c r="AO39" s="239" t="s">
        <v>140</v>
      </c>
      <c r="AP39" s="239">
        <v>41.74</v>
      </c>
      <c r="AQ39" s="239">
        <v>5000</v>
      </c>
      <c r="AR39" s="239">
        <v>30008</v>
      </c>
      <c r="AS39" s="239" t="s">
        <v>307</v>
      </c>
      <c r="AT39" s="239">
        <v>42.54</v>
      </c>
      <c r="AU39" s="239">
        <v>4515</v>
      </c>
      <c r="AV39" s="239">
        <v>32599</v>
      </c>
      <c r="AW39" s="239" t="s">
        <v>390</v>
      </c>
    </row>
    <row r="40" ht="35.25" spans="1:49">
      <c r="A40" s="244" t="s">
        <v>391</v>
      </c>
      <c r="B40" s="245">
        <v>44.51</v>
      </c>
      <c r="C40" s="245">
        <v>3943</v>
      </c>
      <c r="D40" s="245">
        <v>26549</v>
      </c>
      <c r="E40" s="245" t="s">
        <v>311</v>
      </c>
      <c r="F40" s="245">
        <v>44.5</v>
      </c>
      <c r="G40" s="245">
        <v>3878</v>
      </c>
      <c r="H40" s="245">
        <v>23919</v>
      </c>
      <c r="I40" s="245" t="s">
        <v>392</v>
      </c>
      <c r="J40" s="245">
        <v>47.41</v>
      </c>
      <c r="K40" s="245">
        <v>3865</v>
      </c>
      <c r="L40" s="245">
        <v>23877</v>
      </c>
      <c r="M40" s="245" t="s">
        <v>393</v>
      </c>
      <c r="N40" s="245">
        <v>48.35</v>
      </c>
      <c r="O40" s="245">
        <v>4004</v>
      </c>
      <c r="P40" s="245">
        <v>25401</v>
      </c>
      <c r="Q40" s="245" t="s">
        <v>394</v>
      </c>
      <c r="R40" s="245" t="s">
        <v>140</v>
      </c>
      <c r="S40" s="245" t="s">
        <v>140</v>
      </c>
      <c r="T40" s="245" t="s">
        <v>140</v>
      </c>
      <c r="U40" s="245" t="s">
        <v>140</v>
      </c>
      <c r="V40" s="245" t="s">
        <v>140</v>
      </c>
      <c r="W40" s="245" t="s">
        <v>140</v>
      </c>
      <c r="X40" s="245" t="s">
        <v>140</v>
      </c>
      <c r="Y40" s="245" t="s">
        <v>140</v>
      </c>
      <c r="Z40" s="245">
        <v>48.19</v>
      </c>
      <c r="AA40" s="245">
        <v>3767</v>
      </c>
      <c r="AB40" s="245">
        <v>28092</v>
      </c>
      <c r="AC40" s="245" t="s">
        <v>278</v>
      </c>
      <c r="AD40" s="245">
        <v>46.1</v>
      </c>
      <c r="AE40" s="245">
        <v>3550</v>
      </c>
      <c r="AF40" s="245">
        <v>27370</v>
      </c>
      <c r="AG40" s="245" t="s">
        <v>282</v>
      </c>
      <c r="AH40" s="245" t="s">
        <v>140</v>
      </c>
      <c r="AI40" s="245" t="s">
        <v>140</v>
      </c>
      <c r="AJ40" s="245" t="s">
        <v>140</v>
      </c>
      <c r="AK40" s="245" t="s">
        <v>140</v>
      </c>
      <c r="AL40" s="245" t="s">
        <v>140</v>
      </c>
      <c r="AM40" s="245" t="s">
        <v>140</v>
      </c>
      <c r="AN40" s="245" t="s">
        <v>140</v>
      </c>
      <c r="AO40" s="245" t="s">
        <v>140</v>
      </c>
      <c r="AP40" s="245" t="s">
        <v>140</v>
      </c>
      <c r="AQ40" s="245" t="s">
        <v>140</v>
      </c>
      <c r="AR40" s="245" t="s">
        <v>140</v>
      </c>
      <c r="AS40" s="245" t="s">
        <v>140</v>
      </c>
      <c r="AT40" s="245" t="s">
        <v>140</v>
      </c>
      <c r="AU40" s="245" t="s">
        <v>140</v>
      </c>
      <c r="AV40" s="245" t="s">
        <v>140</v>
      </c>
      <c r="AW40" s="245" t="s">
        <v>140</v>
      </c>
    </row>
    <row r="41" ht="24" spans="1:49">
      <c r="A41" s="244" t="s">
        <v>395</v>
      </c>
      <c r="B41" s="245">
        <v>44.35</v>
      </c>
      <c r="C41" s="245">
        <v>4105</v>
      </c>
      <c r="D41" s="245">
        <v>30717</v>
      </c>
      <c r="E41" s="245" t="s">
        <v>396</v>
      </c>
      <c r="F41" s="245" t="s">
        <v>140</v>
      </c>
      <c r="G41" s="245" t="s">
        <v>140</v>
      </c>
      <c r="H41" s="245" t="s">
        <v>140</v>
      </c>
      <c r="I41" s="245" t="s">
        <v>140</v>
      </c>
      <c r="J41" s="245">
        <v>48.87</v>
      </c>
      <c r="K41" s="245">
        <v>4667</v>
      </c>
      <c r="L41" s="245">
        <v>24636</v>
      </c>
      <c r="M41" s="245" t="s">
        <v>397</v>
      </c>
      <c r="N41" s="245" t="s">
        <v>140</v>
      </c>
      <c r="O41" s="245" t="s">
        <v>140</v>
      </c>
      <c r="P41" s="245" t="s">
        <v>140</v>
      </c>
      <c r="Q41" s="245" t="s">
        <v>140</v>
      </c>
      <c r="R41" s="245">
        <v>45.1</v>
      </c>
      <c r="S41" s="245">
        <v>4138</v>
      </c>
      <c r="T41" s="245">
        <v>21451</v>
      </c>
      <c r="U41" s="245" t="s">
        <v>398</v>
      </c>
      <c r="V41" s="245" t="s">
        <v>140</v>
      </c>
      <c r="W41" s="245" t="s">
        <v>140</v>
      </c>
      <c r="X41" s="245" t="s">
        <v>140</v>
      </c>
      <c r="Y41" s="245" t="s">
        <v>140</v>
      </c>
      <c r="Z41" s="245">
        <v>47.52</v>
      </c>
      <c r="AA41" s="245">
        <v>4550</v>
      </c>
      <c r="AB41" s="245">
        <v>35223</v>
      </c>
      <c r="AC41" s="245" t="s">
        <v>321</v>
      </c>
      <c r="AD41" s="245">
        <v>40.57</v>
      </c>
      <c r="AE41" s="245">
        <v>4154</v>
      </c>
      <c r="AF41" s="245">
        <v>35458</v>
      </c>
      <c r="AG41" s="245" t="s">
        <v>399</v>
      </c>
      <c r="AH41" s="245" t="s">
        <v>140</v>
      </c>
      <c r="AI41" s="245" t="s">
        <v>140</v>
      </c>
      <c r="AJ41" s="245" t="s">
        <v>140</v>
      </c>
      <c r="AK41" s="245" t="s">
        <v>140</v>
      </c>
      <c r="AL41" s="245" t="s">
        <v>140</v>
      </c>
      <c r="AM41" s="245" t="s">
        <v>140</v>
      </c>
      <c r="AN41" s="245" t="s">
        <v>140</v>
      </c>
      <c r="AO41" s="245" t="s">
        <v>140</v>
      </c>
      <c r="AP41" s="245">
        <v>43.95</v>
      </c>
      <c r="AQ41" s="245">
        <v>4030</v>
      </c>
      <c r="AR41" s="245">
        <v>34003</v>
      </c>
      <c r="AS41" s="245" t="s">
        <v>224</v>
      </c>
      <c r="AT41" s="245">
        <v>44.83</v>
      </c>
      <c r="AU41" s="245">
        <v>4055</v>
      </c>
      <c r="AV41" s="245">
        <v>34538</v>
      </c>
      <c r="AW41" s="245" t="s">
        <v>400</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1</v>
      </c>
      <c r="D4" s="187">
        <f>中指!AT19</f>
        <v>50.75</v>
      </c>
      <c r="E4" s="187">
        <f>SUM(C4:C6)</f>
        <v>4</v>
      </c>
      <c r="F4" s="188"/>
      <c r="G4" s="188">
        <f>ROUND(AVERAGE(D4:D6),2)</f>
        <v>51.62</v>
      </c>
      <c r="H4" s="189"/>
      <c r="I4" s="67" t="s">
        <v>133</v>
      </c>
      <c r="J4" s="228" t="s">
        <v>134</v>
      </c>
      <c r="K4" s="180" t="s">
        <v>135</v>
      </c>
      <c r="L4" s="229" t="s">
        <v>136</v>
      </c>
    </row>
    <row r="5" spans="1:14">
      <c r="A5" s="190"/>
      <c r="B5" s="186">
        <v>44593</v>
      </c>
      <c r="C5" s="181">
        <v>2</v>
      </c>
      <c r="D5" s="187">
        <f>中指!AP19</f>
        <v>50.81</v>
      </c>
      <c r="E5" s="187"/>
      <c r="F5" s="188">
        <f>G5-$N$6-N7</f>
        <v>-4.95</v>
      </c>
      <c r="G5" s="188"/>
      <c r="H5" s="189"/>
      <c r="I5" s="180" t="s">
        <v>137</v>
      </c>
      <c r="J5" s="230">
        <f>G16</f>
        <v>53.66</v>
      </c>
      <c r="K5" s="210"/>
      <c r="L5" s="231">
        <f>ROUND(AVERAGE(J5:J7),2)</f>
        <v>54.91</v>
      </c>
      <c r="M5" s="68" t="s">
        <v>138</v>
      </c>
      <c r="N5" s="170">
        <f>ROUND((L5-N6-N7)/(1+5%)*2.5%,2)</f>
        <v>1.19</v>
      </c>
    </row>
    <row r="6" ht="15" customHeight="1" spans="1:15">
      <c r="A6" s="191"/>
      <c r="B6" s="186">
        <v>44621</v>
      </c>
      <c r="C6" s="181">
        <v>1</v>
      </c>
      <c r="D6" s="187">
        <f>中指!AL19</f>
        <v>53.31</v>
      </c>
      <c r="E6" s="187"/>
      <c r="F6" s="188"/>
      <c r="G6" s="188"/>
      <c r="H6" s="189"/>
      <c r="I6" s="180" t="s">
        <v>139</v>
      </c>
      <c r="J6" s="187" t="s">
        <v>140</v>
      </c>
      <c r="K6" s="210"/>
      <c r="L6" s="187"/>
      <c r="M6" s="232" t="s">
        <v>141</v>
      </c>
      <c r="N6" s="233">
        <v>2.45</v>
      </c>
      <c r="O6" s="68"/>
    </row>
    <row r="7" spans="1:15">
      <c r="A7" s="185" t="s">
        <v>142</v>
      </c>
      <c r="B7" s="186">
        <v>44652</v>
      </c>
      <c r="C7" s="181">
        <v>2</v>
      </c>
      <c r="D7" s="187">
        <f>中指!AH19</f>
        <v>54.15</v>
      </c>
      <c r="E7" s="187">
        <f>SUM(C7:C9)</f>
        <v>4</v>
      </c>
      <c r="F7" s="188"/>
      <c r="G7" s="188">
        <f>ROUND(AVERAGE(D7:D9),2)</f>
        <v>53.47</v>
      </c>
      <c r="H7" s="189"/>
      <c r="I7" s="180" t="s">
        <v>143</v>
      </c>
      <c r="J7" s="234">
        <f>G48</f>
        <v>56.16</v>
      </c>
      <c r="K7" s="210"/>
      <c r="L7" s="187"/>
      <c r="M7" s="232" t="s">
        <v>144</v>
      </c>
      <c r="N7" s="233">
        <f>30/12</f>
        <v>2.5</v>
      </c>
      <c r="O7" s="170" t="s">
        <v>145</v>
      </c>
    </row>
    <row r="8" ht="15" spans="1:12">
      <c r="A8" s="190"/>
      <c r="B8" s="186">
        <v>44682</v>
      </c>
      <c r="C8" s="181">
        <v>1</v>
      </c>
      <c r="D8" s="187">
        <f>中指!AD19</f>
        <v>53.12</v>
      </c>
      <c r="E8" s="187"/>
      <c r="F8" s="188">
        <f>G4-N6-N7</f>
        <v>46.67</v>
      </c>
      <c r="G8" s="188"/>
      <c r="H8" s="189"/>
      <c r="J8" s="235" t="s">
        <v>146</v>
      </c>
      <c r="L8" s="236">
        <f>L5-N7</f>
        <v>52.41</v>
      </c>
    </row>
    <row r="9" ht="15" customHeight="1" spans="1:8">
      <c r="A9" s="191"/>
      <c r="B9" s="186">
        <v>44713</v>
      </c>
      <c r="C9" s="181">
        <v>1</v>
      </c>
      <c r="D9" s="187">
        <f>中指!Z19</f>
        <v>53.15</v>
      </c>
      <c r="E9" s="187"/>
      <c r="F9" s="188"/>
      <c r="G9" s="188"/>
      <c r="H9" s="189"/>
    </row>
    <row r="10" spans="1:8">
      <c r="A10" s="185" t="s">
        <v>147</v>
      </c>
      <c r="B10" s="186">
        <v>44743</v>
      </c>
      <c r="C10" s="181">
        <v>3</v>
      </c>
      <c r="D10" s="187">
        <f>中指!V19</f>
        <v>53.94</v>
      </c>
      <c r="E10" s="187">
        <f>SUM(C10:C12)</f>
        <v>6</v>
      </c>
      <c r="F10" s="188"/>
      <c r="G10" s="188">
        <f>ROUND(AVERAGE(D10:D12),2)</f>
        <v>54.65</v>
      </c>
      <c r="H10" s="189"/>
    </row>
    <row r="11" spans="1:8">
      <c r="A11" s="190"/>
      <c r="B11" s="186">
        <v>44774</v>
      </c>
      <c r="C11" s="181">
        <v>2</v>
      </c>
      <c r="D11" s="187">
        <f>中指!R19</f>
        <v>55.08</v>
      </c>
      <c r="E11" s="187"/>
      <c r="F11" s="188">
        <f>G7-N6-N7</f>
        <v>48.52</v>
      </c>
      <c r="G11" s="188"/>
      <c r="H11" s="189"/>
    </row>
    <row r="12" ht="15" customHeight="1" spans="1:8">
      <c r="A12" s="191"/>
      <c r="B12" s="186">
        <v>44805</v>
      </c>
      <c r="C12" s="181">
        <v>1</v>
      </c>
      <c r="D12" s="180">
        <f>中指!N19</f>
        <v>54.93</v>
      </c>
      <c r="E12" s="187"/>
      <c r="F12" s="188"/>
      <c r="G12" s="188"/>
      <c r="H12" s="189"/>
    </row>
    <row r="13" spans="1:8">
      <c r="A13" s="185" t="s">
        <v>148</v>
      </c>
      <c r="B13" s="186">
        <v>44835</v>
      </c>
      <c r="C13" s="181">
        <v>1</v>
      </c>
      <c r="D13" s="180">
        <f>中指!J19</f>
        <v>54.75</v>
      </c>
      <c r="E13" s="192">
        <f>SUM(C13:C15)</f>
        <v>4</v>
      </c>
      <c r="F13" s="188"/>
      <c r="G13" s="193">
        <f>ROUND(AVERAGE(D13:D15),2)</f>
        <v>54.88</v>
      </c>
      <c r="H13" s="189"/>
    </row>
    <row r="14" spans="1:8">
      <c r="A14" s="190"/>
      <c r="B14" s="186">
        <v>44866</v>
      </c>
      <c r="C14" s="181">
        <v>2</v>
      </c>
      <c r="D14" s="187">
        <f>中指!F19</f>
        <v>55.17</v>
      </c>
      <c r="E14" s="194"/>
      <c r="F14" s="188">
        <f>G10-N6-N7</f>
        <v>49.7</v>
      </c>
      <c r="G14" s="195"/>
      <c r="H14" s="189"/>
    </row>
    <row r="15" spans="1:8">
      <c r="A15" s="191"/>
      <c r="B15" s="186">
        <v>44896</v>
      </c>
      <c r="C15" s="196">
        <v>1</v>
      </c>
      <c r="D15" s="196">
        <f>中指!B19</f>
        <v>54.73</v>
      </c>
      <c r="E15" s="197"/>
      <c r="F15" s="198"/>
      <c r="G15" s="199"/>
      <c r="H15" s="200"/>
    </row>
    <row r="16" spans="1:8">
      <c r="A16" s="201" t="s">
        <v>149</v>
      </c>
      <c r="B16" s="202"/>
      <c r="C16" s="203"/>
      <c r="D16" s="203"/>
      <c r="E16" s="204"/>
      <c r="F16" s="198">
        <f>G16-N6-N7</f>
        <v>48.71</v>
      </c>
      <c r="G16" s="205">
        <f>ROUND(AVERAGE(G4:G15),2)</f>
        <v>53.66</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市场数据!M29</f>
        <v>55</v>
      </c>
      <c r="E36" s="192">
        <f>SUM(C36:C38)</f>
        <v>2</v>
      </c>
      <c r="F36" s="219">
        <f>G36-$N$6-$N$7</f>
        <v>47.55</v>
      </c>
      <c r="G36" s="219">
        <f>市场数据!N28</f>
        <v>52.5</v>
      </c>
      <c r="H36" s="220"/>
    </row>
    <row r="37" spans="1:8">
      <c r="A37" s="221"/>
      <c r="B37" s="186">
        <v>44593</v>
      </c>
      <c r="C37" s="180">
        <v>1</v>
      </c>
      <c r="D37" s="218">
        <f>市场数据!M28</f>
        <v>50</v>
      </c>
      <c r="E37" s="194"/>
      <c r="F37" s="222"/>
      <c r="G37" s="222"/>
      <c r="H37" s="223"/>
    </row>
    <row r="38" ht="15" customHeight="1" spans="1:8">
      <c r="A38" s="224"/>
      <c r="B38" s="186">
        <v>44621</v>
      </c>
      <c r="C38" s="180"/>
      <c r="D38" s="187" t="s">
        <v>100</v>
      </c>
      <c r="E38" s="197"/>
      <c r="F38" s="225"/>
      <c r="G38" s="225"/>
      <c r="H38" s="220"/>
    </row>
    <row r="39" spans="1:8">
      <c r="A39" s="217" t="s">
        <v>142</v>
      </c>
      <c r="B39" s="186">
        <v>44652</v>
      </c>
      <c r="C39" s="180">
        <v>1</v>
      </c>
      <c r="D39" s="187">
        <f>市场数据!M27</f>
        <v>49.9</v>
      </c>
      <c r="E39" s="192">
        <f>SUM(C39:C41)</f>
        <v>2</v>
      </c>
      <c r="F39" s="219">
        <f>G39-$N$6-$N$7</f>
        <v>51.46</v>
      </c>
      <c r="G39" s="193">
        <f>市场数据!N26</f>
        <v>56.41</v>
      </c>
      <c r="H39" s="220"/>
    </row>
    <row r="40" spans="1:8">
      <c r="A40" s="221"/>
      <c r="B40" s="186">
        <v>44682</v>
      </c>
      <c r="C40" s="180">
        <v>1</v>
      </c>
      <c r="D40" s="187">
        <f>市场数据!M26</f>
        <v>62.92</v>
      </c>
      <c r="E40" s="194"/>
      <c r="F40" s="222"/>
      <c r="G40" s="195"/>
      <c r="H40" s="223"/>
    </row>
    <row r="41" ht="15" customHeight="1" spans="1:8">
      <c r="A41" s="224"/>
      <c r="B41" s="186">
        <v>44713</v>
      </c>
      <c r="C41" s="180"/>
      <c r="D41" s="187" t="s">
        <v>100</v>
      </c>
      <c r="E41" s="197"/>
      <c r="F41" s="225"/>
      <c r="G41" s="199"/>
      <c r="H41" s="220"/>
    </row>
    <row r="42" spans="1:8">
      <c r="A42" s="217" t="s">
        <v>147</v>
      </c>
      <c r="B42" s="186">
        <v>44743</v>
      </c>
      <c r="C42" s="180">
        <v>1</v>
      </c>
      <c r="D42" s="187">
        <f>市场数据!L25</f>
        <v>59.55</v>
      </c>
      <c r="E42" s="192">
        <f>SUM(C42:C44)</f>
        <v>3</v>
      </c>
      <c r="F42" s="219">
        <f>G42-$N$6-$N$7</f>
        <v>52.3833333333333</v>
      </c>
      <c r="G42" s="219">
        <f>市场数据!N23</f>
        <v>57.3333333333333</v>
      </c>
      <c r="H42" s="220"/>
    </row>
    <row r="43" spans="1:8">
      <c r="A43" s="221"/>
      <c r="B43" s="186">
        <v>44774</v>
      </c>
      <c r="C43" s="180">
        <v>1</v>
      </c>
      <c r="D43" s="187">
        <f>市场数据!L24</f>
        <v>54.34</v>
      </c>
      <c r="E43" s="194"/>
      <c r="F43" s="222"/>
      <c r="G43" s="222"/>
      <c r="H43" s="223"/>
    </row>
    <row r="44" ht="15" customHeight="1" spans="1:8">
      <c r="A44" s="224"/>
      <c r="B44" s="186">
        <v>44805</v>
      </c>
      <c r="C44" s="180">
        <v>1</v>
      </c>
      <c r="D44" s="218">
        <f>市场数据!L23</f>
        <v>58.11</v>
      </c>
      <c r="E44" s="197"/>
      <c r="F44" s="225"/>
      <c r="G44" s="225"/>
      <c r="H44" s="220"/>
    </row>
    <row r="45" spans="1:8">
      <c r="A45" s="217" t="s">
        <v>148</v>
      </c>
      <c r="B45" s="186">
        <v>44835</v>
      </c>
      <c r="C45" s="180">
        <v>1</v>
      </c>
      <c r="D45" s="218">
        <f>市场数据!M22</f>
        <v>56.18</v>
      </c>
      <c r="E45" s="192">
        <f>SUM(C45:C47)</f>
        <v>3</v>
      </c>
      <c r="F45" s="219">
        <f>G45-$N$6-$N$7</f>
        <v>53.4366666666667</v>
      </c>
      <c r="G45" s="219">
        <f>市场数据!N20</f>
        <v>58.3866666666667</v>
      </c>
      <c r="H45" s="220"/>
    </row>
    <row r="46" spans="1:8">
      <c r="A46" s="221"/>
      <c r="B46" s="186">
        <v>44866</v>
      </c>
      <c r="C46" s="180">
        <v>1</v>
      </c>
      <c r="D46" s="187">
        <f>市场数据!M21</f>
        <v>58.43</v>
      </c>
      <c r="E46" s="194"/>
      <c r="F46" s="222"/>
      <c r="G46" s="222"/>
      <c r="H46" s="223"/>
    </row>
    <row r="47" spans="1:8">
      <c r="A47" s="224"/>
      <c r="B47" s="186">
        <v>44896</v>
      </c>
      <c r="C47" s="180">
        <v>1</v>
      </c>
      <c r="D47" s="218">
        <f>市场数据!M20</f>
        <v>60.55</v>
      </c>
      <c r="E47" s="197"/>
      <c r="F47" s="225"/>
      <c r="G47" s="225"/>
      <c r="H47" s="226"/>
    </row>
    <row r="48" spans="1:8">
      <c r="A48" s="210" t="str">
        <f>A16</f>
        <v>平均月租金（元/平方米/月）</v>
      </c>
      <c r="B48" s="211"/>
      <c r="C48" s="212"/>
      <c r="D48" s="212"/>
      <c r="E48" s="213"/>
      <c r="F48" s="198">
        <f>ROUND(AVERAGE(F36:F47),2)</f>
        <v>51.21</v>
      </c>
      <c r="G48" s="205">
        <f>ROUND(AVERAGE(G36:G47),2)</f>
        <v>56.16</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成本（静态） (2)</vt:lpstr>
      <vt:lpstr>成本（静态）新</vt:lpstr>
      <vt:lpstr>周边案例情况</vt:lpstr>
      <vt:lpstr>标准房</vt:lpstr>
      <vt:lpstr>房源表</vt:lpstr>
      <vt:lpstr>东惠家园</vt:lpstr>
      <vt:lpstr>次渠嘉园</vt:lpstr>
      <vt:lpstr>中指</vt:lpstr>
      <vt:lpstr>首开国风美仑</vt:lpstr>
      <vt:lpstr>富力尚悦居</vt:lpstr>
      <vt:lpstr>城研数据</vt:lpstr>
      <vt:lpstr>比较法（独立卫浴）</vt:lpstr>
      <vt:lpstr>比较法（集体卫浴）</vt:lpstr>
      <vt:lpstr>市场数据</vt:lpstr>
      <vt:lpstr>中指-北七家</vt:lpstr>
      <vt:lpstr>中指-昌平</vt:lpstr>
      <vt:lpstr>城研</vt:lpstr>
      <vt:lpstr>比较法案例</vt:lpstr>
      <vt:lpstr>系统读取表</vt:lpstr>
      <vt:lpstr>明细表330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俊然</cp:lastModifiedBy>
  <dcterms:created xsi:type="dcterms:W3CDTF">2006-09-16T00:00:00Z</dcterms:created>
  <dcterms:modified xsi:type="dcterms:W3CDTF">2023-02-14T02:59:04Z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39435D0381464E118D45D9856FA34962</vt:lpwstr>
  </property>
  <property fmtid="{D5CDD505-2E9C-101B-9397-08002B2CF9AE}" pid="3" name="KSOProductBuildVer">
    <vt:lpwstr>2052-11.1.0.13703</vt:lpwstr>
  </property>
</Properties>
</file>