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A9D081CF-9297-4F74-A8FC-CAC54D83622C}" xr6:coauthVersionLast="47" xr6:coauthVersionMax="47" xr10:uidLastSave="{00000000-0000-0000-0000-000000000000}"/>
  <bookViews>
    <workbookView xWindow="75" yWindow="0" windowWidth="10800" windowHeight="1290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F4" i="1" l="1"/>
  <c r="D4" i="1"/>
  <c r="N11" i="1"/>
  <c r="F7" i="2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<sst xmlns="http://schemas.openxmlformats.org/spreadsheetml/2006/main" count="191" uniqueCount="187">
  <si>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</si>
  <si>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</si>
  <si>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</si>
  <si>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</si>
  <si>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</si>
  <si>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</si>
  <si>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</si>
  <si>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</si>
  <si>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</si>
  <si>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</si>
  <si>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</si>
  <si>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</si>
  <si>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</si>
  <si>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</si>
  <si>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</si>
  <si>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</si>
  <si>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</si>
  <si>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</si>
  <si>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</si>
  <si>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</si>
  <si>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</si>
  <si>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</si>
  <si>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</si>
  <si>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</si>
  <si>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</si>
  <si>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</si>
  <si>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</si>
  <si>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</si>
  <si>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</si>
  <si>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</si>
  <si>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</si>
  <si>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</si>
  <si>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</si>
  <si>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</si>
  <si>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</si>
  <si>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</si>
  <si>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</si>
  <si>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</si>
  <si>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</si>
  <si>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</si>
  <si>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</si>
  <si>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</si>
  <si>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</si>
  <si>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</si>
  <si>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</si>
  <si>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</si>
  <si>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</si>
  <si>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</si>
  <si>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</si>
  <si>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</si>
  <si>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</si>
  <si>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</si>
  <si>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</si>
  <si>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</si>
  <si>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</si>
  <si>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</si>
  <si>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</si>
  <si>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</si>
  <si>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</si>
  <si>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</si>
  <si>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</si>
  <si>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</si>
  <si>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</si>
  <si>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</si>
  <si>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</si>
  <si>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</si>
  <si>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</si>
  <si>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</si>
  <si>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</si>
  <si>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</si>
  <si>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</si>
  <si>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</si>
  <si>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</si>
  <si>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</si>
  <si>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</si>
  <si>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</si>
  <si>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</si>
  <si>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</si>
  <si>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</si>
  <si>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</si>
  <si>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</si>
  <si>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</si>
  <si>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</si>
  <si>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</si>
  <si>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</si>
  <si>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</si>
  <si>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</si>
  <si>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</si>
  <si>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</si>
  <si>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</si>
  <si>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</si>
  <si>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</si>
  <si>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</si>
  <si>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</si>
  <si>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</si>
  <si>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</si>
  <si>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</si>
  <si>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</si>
  <si>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</si>
  <si>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</si>
  <si>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</si>
  <si>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</si>
  <si>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</si>
  <si>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</si>
  <si>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</si>
  <si>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</si>
  <si>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</si>
  <si>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</si>
  <si>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</si>
  <si>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</si>
  <si>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</si>
  <si>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</si>
  <si>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</si>
  <si>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</si>
  <si>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</si>
  <si>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</si>
  <si>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</si>
  <si>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</si>
  <si>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</si>
  <si>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</si>
  <si>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</si>
  <si>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</si>
  <si>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</si>
  <si>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</si>
  <si>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</si>
  <si>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</si>
  <si>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</si>
  <si>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</si>
  <si>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</si>
  <si>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</si>
  <si>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</si>
  <si>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</si>
  <si>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</si>
  <si>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</si>
  <si>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</si>
  <si>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</si>
  <si>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</si>
  <si>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</si>
  <si>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</si>
  <si>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</si>
  <si>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</si>
  <si>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</si>
  <si>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</si>
  <si>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</si>
  <si>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</si>
  <si>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</si>
  <si>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</si>
  <si>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</si>
  <si>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</si>
  <si>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</si>
  <si>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</si>
  <si>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</si>
  <si>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</si>
  <si>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</si>
  <si>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</si>
  <si>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</si>
  <si>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</si>
  <si>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</si>
  <si>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</si>
  <si>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</si>
  <si>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</si>
  <si>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</si>
  <si>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</si>
  <si>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</si>
  <si>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</si>
  <si>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</si>
  <si>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</si>
  <si>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</si>
  <si>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</si>
  <si>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</si>
  <si>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</si>
  <si>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</si>
  <si>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</si>
  <si>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</si>
  <si>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</si>
  <si>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</si>
  <si>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</si>
  <si>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</si>
  <si>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</si>
  <si>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</si>
  <si>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</si>
  <si>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</si>
  <si>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</si>
  <si>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</si>
  <si>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</si>
  <si>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2024-1-0863-P09</t>
  </si>
  <si>
    <t>河北步凯纺织有限公司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</si>
</sst>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1"/>
  <sheetViews>
    <sheetView tabSelected="1" topLeftCell="F1" zoomScaleNormal="100" workbookViewId="0">
      <selection activeCell="I18" sqref="I18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3.87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3" x14ac:dyDescent="0.15">
      <c r="H2" s="2">
        <v>666.67</v>
      </c>
    </row>
    <row r="3" spans="1:23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23" x14ac:dyDescent="0.15">
      <c r="C4" s="49"/>
      <c r="D4" s="68" t="str">
        <f>E11</f>
        <v>河北步凯纺织有限公司</v>
      </c>
      <c r="E4" s="70" t="s">
        <v>103</v>
      </c>
      <c r="F4" s="4">
        <f>J11</f>
        <v>20800</v>
      </c>
      <c r="G4" s="8">
        <f>估价对象!G7</f>
        <v>658</v>
      </c>
      <c r="H4" s="4">
        <f>ROUND(F4*G4,0)</f>
        <v>13686400</v>
      </c>
      <c r="I4" s="3">
        <f>ROUND(G4*H2/10000,2)</f>
        <v>43.87</v>
      </c>
      <c r="J4" s="3">
        <f>F4/$H$2</f>
        <v>31.199844000779997</v>
      </c>
    </row>
    <row r="5" spans="1:23" x14ac:dyDescent="0.15">
      <c r="C5" s="49"/>
      <c r="D5" s="69"/>
      <c r="E5" s="70"/>
      <c r="F5" s="4"/>
      <c r="G5" s="8"/>
      <c r="H5" s="4"/>
      <c r="I5" s="3"/>
      <c r="J5" s="3"/>
    </row>
    <row r="6" spans="1:23" x14ac:dyDescent="0.15">
      <c r="C6" s="3" t="s">
        <v>121</v>
      </c>
      <c r="D6" s="3"/>
      <c r="E6" s="3"/>
      <c r="F6" s="4"/>
      <c r="G6" s="8">
        <f>G4</f>
        <v>658</v>
      </c>
      <c r="H6" s="4">
        <f t="shared" ref="H6" si="0">ROUND(F6*G6,0)</f>
        <v>0</v>
      </c>
      <c r="I6" s="3">
        <f>I4</f>
        <v>43.87</v>
      </c>
      <c r="J6" s="3">
        <f t="shared" ref="J6" si="1">F6/$H$2</f>
        <v>0</v>
      </c>
    </row>
    <row r="7" spans="1:23" x14ac:dyDescent="0.15">
      <c r="G7" s="10"/>
    </row>
    <row r="8" spans="1:23" s="76" customFormat="1" ht="13.5" customHeight="1" x14ac:dyDescent="0.15">
      <c r="A8" s="72" t="s">
        <v>163</v>
      </c>
      <c r="B8" s="72" t="s">
        <v>164</v>
      </c>
      <c r="C8" s="72" t="s">
        <v>91</v>
      </c>
      <c r="D8" s="72" t="s">
        <v>165</v>
      </c>
      <c r="E8" s="72" t="s">
        <v>166</v>
      </c>
      <c r="F8" s="72" t="s">
        <v>167</v>
      </c>
      <c r="G8" s="72" t="s">
        <v>168</v>
      </c>
      <c r="H8" s="72" t="s">
        <v>169</v>
      </c>
      <c r="I8" s="73" t="s">
        <v>170</v>
      </c>
      <c r="J8" s="72" t="s">
        <v>171</v>
      </c>
      <c r="K8" s="74" t="s">
        <v>172</v>
      </c>
      <c r="L8" s="74" t="s">
        <v>173</v>
      </c>
      <c r="M8" s="75" t="s">
        <v>174</v>
      </c>
      <c r="N8" s="74" t="s">
        <v>175</v>
      </c>
      <c r="O8" s="74" t="s">
        <v>176</v>
      </c>
      <c r="P8" s="74" t="s">
        <v>177</v>
      </c>
      <c r="Q8" s="74" t="s">
        <v>178</v>
      </c>
      <c r="R8" s="74" t="s">
        <v>179</v>
      </c>
      <c r="S8" s="74" t="s">
        <v>180</v>
      </c>
      <c r="T8" s="74" t="s">
        <v>181</v>
      </c>
      <c r="U8" s="74" t="s">
        <v>182</v>
      </c>
      <c r="V8" s="74" t="s">
        <v>183</v>
      </c>
      <c r="W8" s="74" t="s">
        <v>184</v>
      </c>
    </row>
    <row r="9" spans="1:23" s="76" customFormat="1" x14ac:dyDescent="0.15">
      <c r="A9" s="72"/>
      <c r="B9" s="72"/>
      <c r="C9" s="72"/>
      <c r="D9" s="72"/>
      <c r="E9" s="72"/>
      <c r="F9" s="72"/>
      <c r="G9" s="72"/>
      <c r="H9" s="72"/>
      <c r="I9" s="77"/>
      <c r="J9" s="72"/>
      <c r="K9" s="74"/>
      <c r="L9" s="74"/>
      <c r="M9" s="78"/>
      <c r="N9" s="74"/>
      <c r="O9" s="74"/>
      <c r="P9" s="74"/>
      <c r="Q9" s="74"/>
      <c r="R9" s="74"/>
      <c r="S9" s="74"/>
      <c r="T9" s="74"/>
      <c r="U9" s="74"/>
      <c r="V9" s="74"/>
      <c r="W9" s="74"/>
    </row>
    <row r="10" spans="1:23" s="76" customFormat="1" x14ac:dyDescent="0.15">
      <c r="A10" s="72"/>
      <c r="B10" s="72"/>
      <c r="C10" s="72"/>
      <c r="D10" s="72"/>
      <c r="E10" s="72"/>
      <c r="F10" s="72"/>
      <c r="G10" s="72"/>
      <c r="H10" s="72"/>
      <c r="I10" s="79"/>
      <c r="J10" s="72"/>
      <c r="K10" s="74"/>
      <c r="L10" s="74"/>
      <c r="M10" s="80"/>
      <c r="N10" s="74"/>
      <c r="O10" s="74"/>
      <c r="P10" s="74"/>
      <c r="Q10" s="74"/>
      <c r="R10" s="74"/>
      <c r="S10" s="74"/>
      <c r="T10" s="74"/>
      <c r="U10" s="74"/>
      <c r="V10" s="74"/>
      <c r="W10" s="74"/>
    </row>
    <row r="11" spans="1:23" s="47" customFormat="1" x14ac:dyDescent="0.15">
      <c r="A11" s="81">
        <v>9</v>
      </c>
      <c r="D11" s="81" t="s">
        <v>185</v>
      </c>
      <c r="E11" s="81" t="s">
        <v>186</v>
      </c>
      <c r="F11" s="81"/>
      <c r="G11" s="81"/>
      <c r="H11" s="81"/>
      <c r="I11" s="81">
        <v>2539</v>
      </c>
      <c r="J11" s="81">
        <v>20800</v>
      </c>
      <c r="K11" s="81"/>
      <c r="L11" s="81"/>
      <c r="M11" s="81">
        <v>658</v>
      </c>
      <c r="N11" s="81">
        <f t="shared" ref="N11" si="2">J11*M11</f>
        <v>13686400</v>
      </c>
      <c r="O11" s="81"/>
      <c r="P11" s="81"/>
      <c r="Q11" s="81"/>
      <c r="R11" s="81"/>
      <c r="S11" s="81"/>
      <c r="T11" s="81"/>
      <c r="U11" s="81"/>
      <c r="V11" s="81"/>
      <c r="W11" s="81"/>
    </row>
  </sheetData>
  <mergeCells count="25">
    <mergeCell ref="U8:U10"/>
    <mergeCell ref="V8:V10"/>
    <mergeCell ref="W8:W10"/>
    <mergeCell ref="P8:P10"/>
    <mergeCell ref="Q8:Q10"/>
    <mergeCell ref="R8:R10"/>
    <mergeCell ref="S8:S10"/>
    <mergeCell ref="T8:T10"/>
    <mergeCell ref="K8:K10"/>
    <mergeCell ref="L8:L10"/>
    <mergeCell ref="M8:M10"/>
    <mergeCell ref="N8:N10"/>
    <mergeCell ref="O8:O10"/>
    <mergeCell ref="F8:F10"/>
    <mergeCell ref="G8:G10"/>
    <mergeCell ref="H8:H10"/>
    <mergeCell ref="I8:I10"/>
    <mergeCell ref="J8:J10"/>
    <mergeCell ref="D4:D5"/>
    <mergeCell ref="E4:E5"/>
    <mergeCell ref="A8:A10"/>
    <mergeCell ref="B8:B10"/>
    <mergeCell ref="C8:C10"/>
    <mergeCell ref="D8:D10"/>
    <mergeCell ref="E8:E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G25" sqref="G24:H25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161</v>
      </c>
      <c r="B4" s="18">
        <v>45385</v>
      </c>
      <c r="K4" s="71" t="s">
        <v>127</v>
      </c>
      <c r="L4" s="71"/>
      <c r="M4" s="71"/>
      <c r="N4" s="71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基础信息!F4</f>
        <v>20800</v>
      </c>
      <c r="I7" s="34">
        <f>ROUND(G7*H7/10000,4)</f>
        <v>1368.64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7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 t="s">
        <v>162</v>
      </c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22" sqref="D22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20800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1368.64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1368.64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20800</v>
      </c>
      <c r="D14" s="42">
        <f>估价对象!I7</f>
        <v>1368.64</v>
      </c>
      <c r="E14" s="42" t="e">
        <f>ROUND(D14*10000/B14,0)</f>
        <v>#DIV/0!</v>
      </c>
      <c r="F14" s="42">
        <f>ROUND(D14*10000/C14,0)</f>
        <v>658</v>
      </c>
      <c r="G14" s="42">
        <f>D14</f>
        <v>1368.64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2024-10-17T07:35:27Z</dcterms:modified>
</cp:coreProperties>
</file>