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52" i="9"/>
  <c r="D53" i="9"/>
  <c r="D9" i="52"/>
  <c r="D123" i="9"/>
  <c r="E97" i="9"/>
  <c r="E96" i="9"/>
  <c r="C96" i="9"/>
  <c r="B31" i="72"/>
  <c r="D15" i="53"/>
  <c r="C104" i="9"/>
  <c r="H4" i="52"/>
  <c r="D122" i="9"/>
  <c r="D8" i="52"/>
  <c r="C5" i="74"/>
  <c r="B30" i="72"/>
  <c r="B20" i="72"/>
  <c r="B53" i="72"/>
  <c r="F5" i="52"/>
  <c r="F119" i="9"/>
  <c r="B51" i="72"/>
  <c r="F4" i="52"/>
  <c r="C81" i="9"/>
  <c r="H119" i="9"/>
  <c r="H5" i="52"/>
  <c r="M48" i="9"/>
  <c r="N58" i="9"/>
  <c r="P57" i="9"/>
  <c r="I4" i="52"/>
  <c r="C105" i="9"/>
  <c r="F118" i="9"/>
  <c r="G118" i="9"/>
  <c r="G4" i="52"/>
  <c r="B52" i="72"/>
  <c r="N61" i="9"/>
  <c r="D55" i="9"/>
  <c r="M53" i="9"/>
  <c r="N57" i="9"/>
  <c r="N59" i="9"/>
  <c r="N60" i="9"/>
  <c r="D59" i="9"/>
  <c r="M55" i="9"/>
  <c r="D5" i="53"/>
  <c r="D6" i="53"/>
  <c r="B22" i="72"/>
  <c r="H108" i="9"/>
  <c r="C6" i="74"/>
  <c r="C93" i="9"/>
  <c r="C86" i="9"/>
  <c r="C78" i="9"/>
  <c r="C73" i="9"/>
  <c r="H107" i="9"/>
  <c r="D13" i="53"/>
  <c r="D14" i="53"/>
  <c r="B32" i="72"/>
  <c r="C64" i="9"/>
  <c r="C63" i="9"/>
  <c r="C67" i="9"/>
  <c r="C68" i="9"/>
  <c r="D54" i="9"/>
  <c r="D119" i="9"/>
  <c r="D5" i="52"/>
  <c r="B49" i="72"/>
  <c r="C72" i="9"/>
  <c r="C79" i="9"/>
  <c r="C80" i="9"/>
  <c r="E80" i="9"/>
  <c r="E81" i="9"/>
  <c r="H101" i="9"/>
  <c r="D45" i="9"/>
  <c r="C85" i="9"/>
  <c r="C95" i="9"/>
  <c r="C97" i="9"/>
  <c r="D58" i="9"/>
  <c r="D56" i="9"/>
  <c r="M54" i="9"/>
  <c r="D118" i="9"/>
  <c r="D4" i="52"/>
  <c r="B47" i="72"/>
  <c r="E118" i="9"/>
  <c r="E4" i="52"/>
  <c r="B48" i="7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<sst xmlns="http://schemas.openxmlformats.org/spreadsheetml/2006/main" count="7857" uniqueCount="3423">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</sst>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326.83999999999997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588.30999999999995</v>
      </c>
      <c r="C5" s="2512">
        <f ca="1">IF(B5=D14,结果表!H102,ROUND(B5*10000/$B$1,0))</f>
        <v>0</v>
      </c>
      <c r="D5" s="2512" t="e">
        <f>ROUND(B5*10000/$B$2,0)</f>
        <v>#DIV/0!</v>
      </c>
      <c r="E5" s="3478" t="s">
        <v>3417</v>
      </c>
      <c r="F5" s="2687">
        <f>ROUND(F6*B14/10000,0)</f>
        <v>596</v>
      </c>
      <c r="G5" s="3479">
        <f>ROUND((F5-D14)/F5,4)</f>
        <v>1.29E-2</v>
      </c>
      <c r="H5" s="2688"/>
      <c r="I5" s="2688"/>
      <c r="J5" s="2688"/>
      <c r="K5" s="2688"/>
    </row>
    <row r="6" spans="1:11" ht="16.5">
      <c r="A6" s="2512" t="s">
        <v>656</v>
      </c>
      <c r="B6" s="2512">
        <f>SUM(G14:G23)</f>
        <v>588.30999999999995</v>
      </c>
      <c r="C6" s="2512">
        <f ca="1">IF(B6=G14,结果表!H108,ROUND(B6*10000/$B$1,0))</f>
        <v>0</v>
      </c>
      <c r="D6" s="2512" t="e">
        <f>ROUND(B6*10000/$B$2,0)</f>
        <v>#DIV/0!</v>
      </c>
      <c r="E6" s="3478" t="s">
        <v>3418</v>
      </c>
      <c r="F6" s="2687">
        <v>18243</v>
      </c>
      <c r="G6" s="3479">
        <f>ROUND((F6-E14)/F6,4)</f>
        <v>1.3299999999999999E-2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16585</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541.82000000000005</v>
      </c>
      <c r="G8" s="2687"/>
      <c r="H8" s="2688"/>
      <c r="I8" s="2688"/>
      <c r="J8" s="2688"/>
      <c r="K8" s="2688"/>
    </row>
    <row r="9" spans="1:11" ht="16.5">
      <c r="A9" s="2512" t="s">
        <v>655</v>
      </c>
      <c r="B9" s="2520"/>
      <c r="C9" s="2686"/>
      <c r="D9" s="2686"/>
      <c r="E9" s="2686"/>
      <c r="F9" s="2687"/>
      <c r="G9" s="2687"/>
      <c r="H9" s="2688">
        <f>321.12*10000/B14</f>
        <v>9824.9908211969159</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326.83999999999997</v>
      </c>
      <c r="C14" s="2518"/>
      <c r="D14" s="2518">
        <f>ROUND(E14*B14/10000,2)</f>
        <v>588.30999999999995</v>
      </c>
      <c r="E14" s="2518">
        <v>18000</v>
      </c>
      <c r="F14" s="2518" t="e">
        <f>ROUND(D14*10000/C14,0)</f>
        <v>#DIV/0!</v>
      </c>
      <c r="G14" s="2518">
        <f>D14</f>
        <v>588.30999999999995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45950</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2025-10-22T02:32:33Z</dcterms:modified>
</cp:coreProperties>
</file>