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90" windowWidth="8865" windowHeight="11670" firstSheet="2" activeTab="6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君安家园" sheetId="54" r:id="rId5"/>
    <sheet name="永泰园" sheetId="55" r:id="rId6"/>
    <sheet name="系统读取表" sheetId="56" r:id="rId7"/>
  </sheets>
  <externalReferences>
    <externalReference r:id="rId8"/>
  </externalReferences>
  <calcPr calcId="144525"/>
</workbook>
</file>

<file path=xl/calcChain.xml><?xml version="1.0" encoding="utf-8"?>
<calcChain xmlns="http://schemas.openxmlformats.org/spreadsheetml/2006/main">
  <c r="B10" i="56" l="1"/>
  <c r="F23" i="56"/>
  <c r="E23" i="56"/>
  <c r="F22" i="56"/>
  <c r="E22" i="56"/>
  <c r="F21" i="56"/>
  <c r="E21" i="56"/>
  <c r="F20" i="56"/>
  <c r="E20" i="56"/>
  <c r="F19" i="56"/>
  <c r="E19" i="56"/>
  <c r="F18" i="56"/>
  <c r="E18" i="56"/>
  <c r="F17" i="56"/>
  <c r="E17" i="56"/>
  <c r="F16" i="56"/>
  <c r="E16" i="56"/>
  <c r="F15" i="56"/>
  <c r="E15" i="56"/>
  <c r="I14" i="56"/>
  <c r="B8" i="56" s="1"/>
  <c r="H14" i="56"/>
  <c r="C14" i="56"/>
  <c r="B14" i="56"/>
  <c r="D14" i="56" s="1"/>
  <c r="B7" i="56"/>
  <c r="C7" i="56" s="1"/>
  <c r="C6" i="56"/>
  <c r="B2" i="56"/>
  <c r="D6" i="56" s="1"/>
  <c r="B5" i="56" l="1"/>
  <c r="F14" i="56"/>
  <c r="D8" i="56"/>
  <c r="C8" i="56"/>
  <c r="D7" i="56"/>
  <c r="D2" i="55"/>
  <c r="D3" i="55"/>
  <c r="D4" i="55"/>
  <c r="D5" i="55"/>
  <c r="D6" i="55"/>
  <c r="D7" i="55"/>
  <c r="D8" i="55"/>
  <c r="D9" i="55"/>
  <c r="D10" i="55"/>
  <c r="D11" i="55"/>
  <c r="D12" i="55"/>
  <c r="D13" i="55"/>
  <c r="D14" i="55"/>
  <c r="D15" i="55"/>
  <c r="D16" i="55"/>
  <c r="D17" i="55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39" i="55"/>
  <c r="D40" i="55"/>
  <c r="D41" i="55"/>
  <c r="D42" i="55"/>
  <c r="D43" i="55"/>
  <c r="D44" i="55"/>
  <c r="D45" i="55"/>
  <c r="D46" i="55"/>
  <c r="D47" i="55"/>
  <c r="D48" i="55"/>
  <c r="D49" i="55"/>
  <c r="D50" i="55"/>
  <c r="D51" i="55"/>
  <c r="D52" i="55"/>
  <c r="D53" i="55"/>
  <c r="D54" i="55"/>
  <c r="D55" i="55"/>
  <c r="D56" i="55"/>
  <c r="D57" i="55"/>
  <c r="D58" i="55"/>
  <c r="D59" i="55"/>
  <c r="D60" i="55"/>
  <c r="D61" i="55"/>
  <c r="D62" i="55"/>
  <c r="D63" i="55"/>
  <c r="D64" i="55"/>
  <c r="D65" i="55"/>
  <c r="D66" i="55"/>
  <c r="D67" i="55"/>
  <c r="D68" i="55"/>
  <c r="D69" i="55"/>
  <c r="D70" i="55"/>
  <c r="D71" i="55"/>
  <c r="D72" i="55"/>
  <c r="D73" i="55"/>
  <c r="D74" i="55"/>
  <c r="D75" i="55"/>
  <c r="D76" i="55"/>
  <c r="D77" i="55"/>
  <c r="D78" i="55"/>
  <c r="D79" i="55"/>
  <c r="D80" i="55"/>
  <c r="D81" i="55"/>
  <c r="D82" i="55"/>
  <c r="D83" i="55"/>
  <c r="D84" i="55"/>
  <c r="D85" i="55"/>
  <c r="D86" i="55"/>
  <c r="D87" i="55"/>
  <c r="D88" i="55"/>
  <c r="D89" i="55"/>
  <c r="D90" i="55"/>
  <c r="D91" i="55"/>
  <c r="D92" i="55"/>
  <c r="D93" i="55"/>
  <c r="D94" i="55"/>
  <c r="D95" i="55"/>
  <c r="D96" i="55"/>
  <c r="D97" i="55"/>
  <c r="D98" i="55"/>
  <c r="D99" i="55"/>
  <c r="D100" i="55"/>
  <c r="D101" i="55"/>
  <c r="D102" i="55"/>
  <c r="D103" i="55"/>
  <c r="D104" i="55"/>
  <c r="D105" i="55"/>
  <c r="D106" i="55"/>
  <c r="D107" i="55"/>
  <c r="D108" i="55"/>
  <c r="D109" i="55"/>
  <c r="D110" i="55"/>
  <c r="D111" i="55"/>
  <c r="D112" i="55"/>
  <c r="D113" i="55"/>
  <c r="D114" i="55"/>
  <c r="D115" i="55"/>
  <c r="D116" i="55"/>
  <c r="D117" i="55"/>
  <c r="D118" i="55"/>
  <c r="D119" i="55"/>
  <c r="D120" i="55"/>
  <c r="D121" i="55"/>
  <c r="D122" i="55"/>
  <c r="D123" i="55"/>
  <c r="D124" i="55"/>
  <c r="D125" i="55"/>
  <c r="D126" i="55"/>
  <c r="D127" i="55"/>
  <c r="D128" i="55"/>
  <c r="D129" i="55"/>
  <c r="D130" i="55"/>
  <c r="D131" i="55"/>
  <c r="D132" i="55"/>
  <c r="D133" i="55"/>
  <c r="D134" i="55"/>
  <c r="D135" i="55"/>
  <c r="D136" i="55"/>
  <c r="D137" i="55"/>
  <c r="D138" i="55"/>
  <c r="D139" i="55"/>
  <c r="D140" i="55"/>
  <c r="D141" i="55"/>
  <c r="D142" i="55"/>
  <c r="D143" i="55"/>
  <c r="D144" i="55"/>
  <c r="D145" i="55"/>
  <c r="D146" i="55"/>
  <c r="D147" i="55"/>
  <c r="D148" i="55"/>
  <c r="D149" i="55"/>
  <c r="D150" i="55"/>
  <c r="D151" i="55"/>
  <c r="D152" i="55"/>
  <c r="D153" i="55"/>
  <c r="D154" i="55"/>
  <c r="D155" i="55"/>
  <c r="D156" i="55"/>
  <c r="D157" i="55"/>
  <c r="D158" i="55"/>
  <c r="D159" i="55"/>
  <c r="D160" i="55"/>
  <c r="D161" i="55"/>
  <c r="D162" i="55"/>
  <c r="D163" i="55"/>
  <c r="D164" i="55"/>
  <c r="D165" i="55"/>
  <c r="D166" i="55"/>
  <c r="D167" i="55"/>
  <c r="D168" i="55"/>
  <c r="D169" i="55"/>
  <c r="D170" i="55"/>
  <c r="D171" i="55"/>
  <c r="D172" i="55"/>
  <c r="D173" i="55"/>
  <c r="D174" i="55"/>
  <c r="D175" i="55"/>
  <c r="D176" i="55"/>
  <c r="D177" i="55"/>
  <c r="D178" i="55"/>
  <c r="D179" i="55"/>
  <c r="D180" i="55"/>
  <c r="D181" i="55"/>
  <c r="D182" i="55"/>
  <c r="D183" i="55"/>
  <c r="D184" i="55"/>
  <c r="D185" i="55"/>
  <c r="D186" i="55"/>
  <c r="D187" i="55"/>
  <c r="D188" i="55"/>
  <c r="D189" i="55"/>
  <c r="D190" i="55"/>
  <c r="D191" i="55"/>
  <c r="D192" i="55"/>
  <c r="D193" i="55"/>
  <c r="D194" i="55"/>
  <c r="D195" i="55"/>
  <c r="D196" i="55"/>
  <c r="D197" i="55"/>
  <c r="D198" i="55"/>
  <c r="D199" i="55"/>
  <c r="D200" i="55"/>
  <c r="D201" i="55"/>
  <c r="D202" i="55"/>
  <c r="D203" i="55"/>
  <c r="D204" i="55"/>
  <c r="D205" i="55"/>
  <c r="D206" i="55"/>
  <c r="D207" i="55"/>
  <c r="D208" i="55"/>
  <c r="D209" i="55"/>
  <c r="D210" i="55"/>
  <c r="D211" i="55"/>
  <c r="D212" i="55"/>
  <c r="D213" i="55"/>
  <c r="D214" i="55"/>
  <c r="D215" i="55"/>
  <c r="D216" i="55"/>
  <c r="D217" i="55"/>
  <c r="D218" i="55"/>
  <c r="D219" i="55"/>
  <c r="D220" i="55"/>
  <c r="D221" i="55"/>
  <c r="D222" i="55"/>
  <c r="D223" i="55"/>
  <c r="D224" i="55"/>
  <c r="D225" i="55"/>
  <c r="D226" i="55"/>
  <c r="D227" i="55"/>
  <c r="D228" i="55"/>
  <c r="D229" i="55"/>
  <c r="D230" i="55"/>
  <c r="D231" i="55"/>
  <c r="D232" i="55"/>
  <c r="D233" i="55"/>
  <c r="D234" i="55"/>
  <c r="D235" i="55"/>
  <c r="D236" i="55"/>
  <c r="D237" i="55"/>
  <c r="D238" i="55"/>
  <c r="D239" i="55"/>
  <c r="D240" i="55"/>
  <c r="D241" i="55"/>
  <c r="D242" i="55"/>
  <c r="D243" i="55"/>
  <c r="D244" i="55"/>
  <c r="D245" i="55"/>
  <c r="D246" i="55"/>
  <c r="D247" i="55"/>
  <c r="D248" i="55"/>
  <c r="D249" i="55"/>
  <c r="D250" i="55"/>
  <c r="D251" i="55"/>
  <c r="D252" i="55"/>
  <c r="D253" i="55"/>
  <c r="D254" i="55"/>
  <c r="D255" i="55"/>
  <c r="D256" i="55"/>
  <c r="D257" i="55"/>
  <c r="D258" i="55"/>
  <c r="D259" i="55"/>
  <c r="D260" i="55"/>
  <c r="D261" i="55"/>
  <c r="D262" i="55"/>
  <c r="D263" i="55"/>
  <c r="D264" i="55"/>
  <c r="D265" i="55"/>
  <c r="D266" i="55"/>
  <c r="D267" i="55"/>
  <c r="D268" i="55"/>
  <c r="D269" i="55"/>
  <c r="D270" i="55"/>
  <c r="D271" i="55"/>
  <c r="D272" i="55"/>
  <c r="D273" i="55"/>
  <c r="D274" i="55"/>
  <c r="D275" i="55"/>
  <c r="D276" i="55"/>
  <c r="D277" i="55"/>
  <c r="D278" i="55"/>
  <c r="D279" i="55"/>
  <c r="D280" i="55"/>
  <c r="D281" i="55"/>
  <c r="D282" i="55"/>
  <c r="D283" i="55"/>
  <c r="D284" i="55"/>
  <c r="D285" i="55"/>
  <c r="D286" i="55"/>
  <c r="D287" i="55"/>
  <c r="D288" i="55"/>
  <c r="D289" i="55"/>
  <c r="D290" i="55"/>
  <c r="D291" i="55"/>
  <c r="D292" i="55"/>
  <c r="D293" i="55"/>
  <c r="D294" i="55"/>
  <c r="D295" i="55"/>
  <c r="D296" i="55"/>
  <c r="D297" i="55"/>
  <c r="D298" i="55"/>
  <c r="D299" i="55"/>
  <c r="D300" i="55"/>
  <c r="D301" i="55"/>
  <c r="D302" i="55"/>
  <c r="D303" i="55"/>
  <c r="D304" i="55"/>
  <c r="D305" i="55"/>
  <c r="D306" i="55"/>
  <c r="D307" i="55"/>
  <c r="D308" i="55"/>
  <c r="D309" i="55"/>
  <c r="D310" i="55"/>
  <c r="D311" i="55"/>
  <c r="D312" i="55"/>
  <c r="D313" i="55"/>
  <c r="D314" i="55"/>
  <c r="D315" i="55"/>
  <c r="D316" i="55"/>
  <c r="D317" i="55"/>
  <c r="D318" i="55"/>
  <c r="D319" i="55"/>
  <c r="D320" i="55"/>
  <c r="D321" i="55"/>
  <c r="D322" i="55"/>
  <c r="D323" i="55"/>
  <c r="D324" i="55"/>
  <c r="D325" i="55"/>
  <c r="D326" i="55"/>
  <c r="D327" i="55"/>
  <c r="D328" i="55"/>
  <c r="D329" i="55"/>
  <c r="D330" i="55"/>
  <c r="D331" i="55"/>
  <c r="D332" i="55"/>
  <c r="D333" i="55"/>
  <c r="D334" i="55"/>
  <c r="D335" i="55"/>
  <c r="D336" i="55"/>
  <c r="D337" i="55"/>
  <c r="D338" i="55"/>
  <c r="D339" i="55"/>
  <c r="D340" i="55"/>
  <c r="D341" i="55"/>
  <c r="D342" i="55"/>
  <c r="D343" i="55"/>
  <c r="D344" i="55"/>
  <c r="D345" i="55"/>
  <c r="D346" i="55"/>
  <c r="D347" i="55"/>
  <c r="D348" i="55"/>
  <c r="D349" i="55"/>
  <c r="D350" i="55"/>
  <c r="D351" i="55"/>
  <c r="D352" i="55"/>
  <c r="D353" i="55"/>
  <c r="D354" i="55"/>
  <c r="D355" i="55"/>
  <c r="D356" i="55"/>
  <c r="D357" i="55"/>
  <c r="D358" i="55"/>
  <c r="D359" i="55"/>
  <c r="D360" i="55"/>
  <c r="D1" i="55"/>
  <c r="D5" i="56" l="1"/>
  <c r="C5" i="56"/>
  <c r="D2" i="54"/>
  <c r="D3" i="54"/>
  <c r="D4" i="54"/>
  <c r="D5" i="54"/>
  <c r="D6" i="54"/>
  <c r="D7" i="54"/>
  <c r="D8" i="54"/>
  <c r="D9" i="54"/>
  <c r="D1" i="54"/>
  <c r="K16" i="52" l="1"/>
  <c r="C16" i="52"/>
  <c r="D16" i="52"/>
  <c r="E16" i="52"/>
  <c r="F16" i="52"/>
  <c r="G16" i="52"/>
  <c r="H16" i="52"/>
  <c r="I16" i="52"/>
  <c r="J16" i="52"/>
  <c r="L16" i="52"/>
  <c r="M16" i="52"/>
  <c r="N16" i="52"/>
  <c r="I17" i="52" l="1"/>
  <c r="G17" i="52"/>
  <c r="C17" i="52"/>
  <c r="M17" i="52"/>
  <c r="K17" i="52"/>
  <c r="E17" i="52"/>
  <c r="W2" i="52"/>
  <c r="Y2" i="52"/>
  <c r="U2" i="52"/>
  <c r="Z5" i="52"/>
  <c r="X5" i="52"/>
  <c r="B18" i="52" l="1"/>
  <c r="W3" i="52"/>
  <c r="W23" i="52" s="1"/>
  <c r="W24" i="52" s="1"/>
  <c r="Y3" i="52"/>
  <c r="Y23" i="52" s="1"/>
  <c r="Y24" i="52" s="1"/>
  <c r="U3" i="52"/>
  <c r="U23" i="52" s="1"/>
  <c r="U24" i="52" s="1"/>
  <c r="Q25" i="52" l="1"/>
</calcChain>
</file>

<file path=xl/sharedStrings.xml><?xml version="1.0" encoding="utf-8"?>
<sst xmlns="http://schemas.openxmlformats.org/spreadsheetml/2006/main" count="251" uniqueCount="114">
  <si>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</si>
  <si>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</si>
  <si>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</si>
  <si>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</si>
  <si>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</si>
  <si>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</si>
  <si>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</si>
  <si>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</si>
  <si>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</si>
  <si>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</si>
  <si>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</si>
  <si>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</si>
  <si>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</si>
  <si>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</si>
  <si>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</si>
  <si>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</si>
  <si>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</si>
  <si>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</si>
  <si>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</si>
  <si>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</si>
  <si>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</si>
  <si>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</si>
  <si>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</si>
  <si>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</si>
  <si>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</si>
  <si>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</si>
  <si>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</si>
  <si>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</si>
  <si>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</si>
  <si>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</si>
  <si>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</si>
  <si>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</si>
  <si>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</si>
  <si>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</si>
  <si>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</si>
  <si>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</si>
  <si>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</si>
  <si>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</si>
  <si>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</si>
  <si>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</si>
  <si>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</si>
  <si>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</si>
  <si>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</si>
  <si>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</si>
  <si>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</si>
  <si>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</si>
  <si>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</si>
  <si>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</si>
  <si>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</si>
  <si>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</si>
  <si>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</si>
  <si>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</si>
  <si>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</si>
  <si>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</si>
  <si>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</si>
  <si>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</si>
  <si>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</si>
  <si>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</si>
  <si>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</si>
  <si>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</si>
  <si>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</si>
  <si>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</si>
  <si>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</si>
  <si>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</si>
  <si>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</si>
  <si>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</si>
  <si>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</si>
  <si>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</si>
  <si>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朝阳区祁东家园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</si>
  <si>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</si>
  <si>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</si>
  <si>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</si>
  <si>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</si>
  <si>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</si>
  <si>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</si>
  <si>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</si>
  <si>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</si>
  <si>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——</t>
    <phoneticPr fontId="1" type="noConversion"/>
  </si>
  <si>
    <t>——</t>
    <phoneticPr fontId="1" type="noConversion"/>
  </si>
  <si>
    <t>永泰园</t>
    <phoneticPr fontId="1" type="noConversion"/>
  </si>
  <si>
    <t>智学苑</t>
    <phoneticPr fontId="1" type="noConversion"/>
  </si>
  <si>
    <t>美和园</t>
    <phoneticPr fontId="1" type="noConversion"/>
  </si>
  <si>
    <t>清景园</t>
    <phoneticPr fontId="1" type="noConversion"/>
  </si>
  <si>
    <t>当代城市家园</t>
    <phoneticPr fontId="1" type="noConversion"/>
  </si>
  <si>
    <t>清上园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</si>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</sst>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3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3" borderId="1" xfId="2" applyFont="1" applyFill="1" applyBorder="1" applyAlignment="1" applyProtection="1">
      <alignment horizontal="left" vertical="center" wrapText="1"/>
    </xf>
    <xf numFmtId="0" fontId="11" fillId="4" borderId="0" xfId="2" applyFont="1" applyFill="1" applyBorder="1" applyAlignment="1" applyProtection="1">
      <alignment horizontal="left" vertical="center" wrapText="1"/>
      <protection locked="0"/>
    </xf>
    <xf numFmtId="0" fontId="3" fillId="4" borderId="0" xfId="2" applyFill="1" applyBorder="1" applyAlignment="1" applyProtection="1">
      <alignment horizontal="left"/>
      <protection locked="0"/>
    </xf>
    <xf numFmtId="0" fontId="3" fillId="4" borderId="0" xfId="2" applyFill="1" applyAlignment="1" applyProtection="1">
      <alignment horizontal="left"/>
      <protection locked="0"/>
    </xf>
    <xf numFmtId="0" fontId="3" fillId="0" borderId="0" xfId="2" applyAlignment="1" applyProtection="1">
      <alignment horizontal="left"/>
      <protection locked="0"/>
    </xf>
    <xf numFmtId="14" fontId="11" fillId="3" borderId="1" xfId="2" applyNumberFormat="1" applyFont="1" applyFill="1" applyBorder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left" vertical="center" wrapText="1"/>
      <protection locked="0"/>
    </xf>
    <xf numFmtId="4" fontId="11" fillId="0" borderId="1" xfId="2" applyNumberFormat="1" applyFont="1" applyFill="1" applyBorder="1" applyAlignment="1" applyProtection="1">
      <alignment horizontal="left" vertical="center" wrapText="1"/>
      <protection locked="0"/>
    </xf>
    <xf numFmtId="0" fontId="3" fillId="3" borderId="1" xfId="2" applyFill="1" applyBorder="1" applyAlignment="1" applyProtection="1">
      <alignment horizontal="left" vertical="center"/>
    </xf>
    <xf numFmtId="0" fontId="11" fillId="3" borderId="2" xfId="2" applyFont="1" applyFill="1" applyBorder="1" applyAlignment="1" applyProtection="1">
      <alignment horizontal="left" vertical="center" wrapText="1"/>
    </xf>
    <xf numFmtId="0" fontId="0" fillId="0" borderId="1" xfId="2" applyFont="1" applyFill="1" applyBorder="1" applyAlignment="1" applyProtection="1">
      <alignment horizontal="left"/>
      <protection locked="0"/>
    </xf>
    <xf numFmtId="0" fontId="11" fillId="0" borderId="2" xfId="2" applyFont="1" applyFill="1" applyBorder="1" applyAlignment="1" applyProtection="1">
      <alignment horizontal="left" vertical="center" wrapText="1"/>
      <protection locked="0"/>
    </xf>
    <xf numFmtId="0" fontId="3" fillId="0" borderId="1" xfId="2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3" xfId="1"/>
    <cellStyle name="常规 9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15</xdr:col>
      <xdr:colOff>647107</xdr:colOff>
      <xdr:row>7</xdr:row>
      <xdr:rowOff>171343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514350"/>
          <a:ext cx="4742857" cy="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57150</xdr:rowOff>
    </xdr:from>
    <xdr:to>
      <xdr:col>8</xdr:col>
      <xdr:colOff>142271</xdr:colOff>
      <xdr:row>23</xdr:row>
      <xdr:rowOff>170986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" y="400050"/>
          <a:ext cx="4838096" cy="37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Z25"/>
  <sheetViews>
    <sheetView topLeftCell="A16" workbookViewId="0">
      <selection activeCell="J25" sqref="J25"/>
    </sheetView>
  </sheetViews>
  <sheetFormatPr defaultRowHeight="13.5" x14ac:dyDescent="0.15"/>
  <cols>
    <col min="2" max="2" width="11.75" customWidth="1"/>
    <col min="3" max="14" width="7.75" customWidth="1"/>
  </cols>
  <sheetData>
    <row r="1" spans="2:26" x14ac:dyDescent="0.15">
      <c r="B1" s="27" t="s">
        <v>13</v>
      </c>
      <c r="C1" s="34" t="s">
        <v>17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Q1" s="20" t="s">
        <v>18</v>
      </c>
      <c r="R1" s="20"/>
      <c r="S1" s="21" t="s">
        <v>69</v>
      </c>
      <c r="T1" s="21"/>
      <c r="U1" s="21" t="s">
        <v>70</v>
      </c>
      <c r="V1" s="21"/>
      <c r="W1" s="21" t="s">
        <v>71</v>
      </c>
      <c r="X1" s="21"/>
      <c r="Y1" s="21" t="s">
        <v>72</v>
      </c>
      <c r="Z1" s="21"/>
    </row>
    <row r="2" spans="2:26" ht="13.5" customHeight="1" x14ac:dyDescent="0.15">
      <c r="B2" s="28"/>
      <c r="C2" s="35" t="s">
        <v>80</v>
      </c>
      <c r="D2" s="36"/>
      <c r="E2" s="34" t="s">
        <v>81</v>
      </c>
      <c r="F2" s="34"/>
      <c r="G2" s="37" t="s">
        <v>82</v>
      </c>
      <c r="H2" s="38"/>
      <c r="I2" s="37" t="s">
        <v>83</v>
      </c>
      <c r="J2" s="38"/>
      <c r="K2" s="35" t="s">
        <v>84</v>
      </c>
      <c r="L2" s="36"/>
      <c r="M2" s="37" t="s">
        <v>79</v>
      </c>
      <c r="N2" s="38"/>
      <c r="Q2" s="20" t="s">
        <v>19</v>
      </c>
      <c r="R2" s="20"/>
      <c r="S2" s="30" t="s">
        <v>68</v>
      </c>
      <c r="T2" s="31"/>
      <c r="U2" s="32" t="str">
        <f>C2</f>
        <v>智学苑</v>
      </c>
      <c r="V2" s="31"/>
      <c r="W2" s="32" t="str">
        <f t="shared" ref="W2" si="0">K2</f>
        <v>清上园</v>
      </c>
      <c r="X2" s="31"/>
      <c r="Y2" s="32" t="str">
        <f t="shared" ref="Y2" si="1">M2</f>
        <v>永泰园</v>
      </c>
      <c r="Z2" s="31"/>
    </row>
    <row r="3" spans="2:26" ht="45" customHeight="1" x14ac:dyDescent="0.15">
      <c r="B3" s="29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14" t="s">
        <v>15</v>
      </c>
      <c r="J3" s="14" t="s">
        <v>16</v>
      </c>
      <c r="K3" s="4" t="s">
        <v>15</v>
      </c>
      <c r="L3" s="4" t="s">
        <v>16</v>
      </c>
      <c r="M3" s="4" t="s">
        <v>15</v>
      </c>
      <c r="N3" s="4" t="s">
        <v>16</v>
      </c>
      <c r="Q3" s="20" t="s">
        <v>20</v>
      </c>
      <c r="R3" s="20"/>
      <c r="S3" s="30" t="s">
        <v>73</v>
      </c>
      <c r="T3" s="31"/>
      <c r="U3" s="32">
        <f>C17</f>
        <v>91.16</v>
      </c>
      <c r="V3" s="31"/>
      <c r="W3" s="32">
        <f>K17</f>
        <v>81.3</v>
      </c>
      <c r="X3" s="31"/>
      <c r="Y3" s="32">
        <f>M17</f>
        <v>88.7</v>
      </c>
      <c r="Z3" s="31"/>
    </row>
    <row r="4" spans="2:26" ht="24" x14ac:dyDescent="0.15">
      <c r="B4" s="5">
        <v>43709</v>
      </c>
      <c r="C4" s="6">
        <v>80.819999999999993</v>
      </c>
      <c r="D4" s="6">
        <v>100.03</v>
      </c>
      <c r="E4" s="6">
        <v>85.03</v>
      </c>
      <c r="F4" s="6">
        <v>90.59</v>
      </c>
      <c r="G4" s="6">
        <v>75.77</v>
      </c>
      <c r="H4" s="6">
        <v>76.63</v>
      </c>
      <c r="I4" s="16">
        <v>85.63</v>
      </c>
      <c r="J4" s="6">
        <v>90.79</v>
      </c>
      <c r="K4" s="16">
        <v>81.38</v>
      </c>
      <c r="L4" s="6">
        <v>86.77</v>
      </c>
      <c r="M4" s="16">
        <v>88.8</v>
      </c>
      <c r="N4" s="6">
        <v>90.86</v>
      </c>
      <c r="Q4" s="20" t="s">
        <v>21</v>
      </c>
      <c r="R4" s="20"/>
      <c r="S4" s="9" t="s">
        <v>74</v>
      </c>
      <c r="T4" s="10">
        <v>100</v>
      </c>
      <c r="U4" s="9" t="s">
        <v>74</v>
      </c>
      <c r="V4" s="10">
        <v>100</v>
      </c>
      <c r="W4" s="9" t="s">
        <v>74</v>
      </c>
      <c r="X4" s="10">
        <v>100</v>
      </c>
      <c r="Y4" s="9" t="s">
        <v>74</v>
      </c>
      <c r="Z4" s="10">
        <v>100</v>
      </c>
    </row>
    <row r="5" spans="2:26" x14ac:dyDescent="0.15">
      <c r="B5" s="5">
        <v>43739</v>
      </c>
      <c r="C5" s="6">
        <v>77.86</v>
      </c>
      <c r="D5" s="6">
        <v>99.06</v>
      </c>
      <c r="E5" s="6">
        <v>89.69</v>
      </c>
      <c r="F5" s="6">
        <v>92.89</v>
      </c>
      <c r="G5" s="6">
        <v>71.08</v>
      </c>
      <c r="H5" s="6">
        <v>73.010000000000005</v>
      </c>
      <c r="I5" s="16">
        <v>84.94</v>
      </c>
      <c r="J5" s="6">
        <v>89.92</v>
      </c>
      <c r="K5" s="16">
        <v>78.459999999999994</v>
      </c>
      <c r="L5" s="6">
        <v>78.64</v>
      </c>
      <c r="M5" s="16">
        <v>83.82</v>
      </c>
      <c r="N5" s="6">
        <v>100.16</v>
      </c>
      <c r="Q5" s="20" t="s">
        <v>22</v>
      </c>
      <c r="R5" s="20"/>
      <c r="S5" s="11" t="s">
        <v>75</v>
      </c>
      <c r="T5" s="11">
        <v>100</v>
      </c>
      <c r="U5" s="11" t="s">
        <v>75</v>
      </c>
      <c r="V5" s="11">
        <v>100</v>
      </c>
      <c r="W5" s="11" t="s">
        <v>75</v>
      </c>
      <c r="X5" s="11">
        <f>IF(W5=S5,100,"请调整")</f>
        <v>100</v>
      </c>
      <c r="Y5" s="11" t="s">
        <v>75</v>
      </c>
      <c r="Z5" s="11">
        <f>IF(Y5=S5,100,"请调整")</f>
        <v>100</v>
      </c>
    </row>
    <row r="6" spans="2:26" x14ac:dyDescent="0.15">
      <c r="B6" s="5">
        <v>43770</v>
      </c>
      <c r="C6" s="6">
        <v>77.239999999999995</v>
      </c>
      <c r="D6" s="6">
        <v>87.12</v>
      </c>
      <c r="E6" s="6">
        <v>84.75</v>
      </c>
      <c r="F6" s="6">
        <v>84.71</v>
      </c>
      <c r="G6" s="6">
        <v>71.819999999999993</v>
      </c>
      <c r="H6" s="6">
        <v>70.010000000000005</v>
      </c>
      <c r="I6" s="16">
        <v>81.510000000000005</v>
      </c>
      <c r="J6" s="6">
        <v>92.88</v>
      </c>
      <c r="K6" s="16">
        <v>77.42</v>
      </c>
      <c r="L6" s="6">
        <v>78.650000000000006</v>
      </c>
      <c r="M6" s="16">
        <v>84.08</v>
      </c>
      <c r="N6" s="6">
        <v>102.48</v>
      </c>
      <c r="Q6" s="33" t="s">
        <v>23</v>
      </c>
      <c r="R6" s="12" t="s">
        <v>24</v>
      </c>
      <c r="S6" s="11" t="s">
        <v>25</v>
      </c>
      <c r="T6" s="11">
        <v>100</v>
      </c>
      <c r="U6" s="11" t="s">
        <v>67</v>
      </c>
      <c r="V6" s="11">
        <v>105</v>
      </c>
      <c r="W6" s="11" t="s">
        <v>67</v>
      </c>
      <c r="X6" s="11">
        <v>105</v>
      </c>
      <c r="Y6" s="11" t="s">
        <v>67</v>
      </c>
      <c r="Z6" s="11">
        <v>105</v>
      </c>
    </row>
    <row r="7" spans="2:26" x14ac:dyDescent="0.15">
      <c r="B7" s="5">
        <v>43800</v>
      </c>
      <c r="C7" s="6">
        <v>75.709999999999994</v>
      </c>
      <c r="D7" s="6">
        <v>96.66</v>
      </c>
      <c r="E7" s="6">
        <v>86.13</v>
      </c>
      <c r="F7" s="6">
        <v>90.83</v>
      </c>
      <c r="G7" s="6">
        <v>71.89</v>
      </c>
      <c r="H7" s="6">
        <v>72.150000000000006</v>
      </c>
      <c r="I7" s="16">
        <v>84.58</v>
      </c>
      <c r="J7" s="6">
        <v>86.4</v>
      </c>
      <c r="K7" s="16">
        <v>85.62</v>
      </c>
      <c r="L7" s="6">
        <v>77.27</v>
      </c>
      <c r="M7" s="16">
        <v>87.56</v>
      </c>
      <c r="N7" s="6">
        <v>97.44</v>
      </c>
      <c r="Q7" s="33"/>
      <c r="R7" s="12" t="s">
        <v>26</v>
      </c>
      <c r="S7" s="11" t="s">
        <v>27</v>
      </c>
      <c r="T7" s="11">
        <v>100</v>
      </c>
      <c r="U7" s="11" t="s">
        <v>27</v>
      </c>
      <c r="V7" s="11">
        <v>100</v>
      </c>
      <c r="W7" s="11" t="s">
        <v>27</v>
      </c>
      <c r="X7" s="11">
        <v>100</v>
      </c>
      <c r="Y7" s="11" t="s">
        <v>27</v>
      </c>
      <c r="Z7" s="11">
        <v>100</v>
      </c>
    </row>
    <row r="8" spans="2:26" ht="24" x14ac:dyDescent="0.15">
      <c r="B8" s="5">
        <v>43831</v>
      </c>
      <c r="C8" s="6">
        <v>74.28</v>
      </c>
      <c r="D8" s="6">
        <v>105.51</v>
      </c>
      <c r="E8" s="6">
        <v>92.57</v>
      </c>
      <c r="F8" s="6">
        <v>100.29</v>
      </c>
      <c r="G8" s="6">
        <v>70.69</v>
      </c>
      <c r="H8" s="6">
        <v>71.87</v>
      </c>
      <c r="I8" s="16">
        <v>86.08</v>
      </c>
      <c r="J8" s="6">
        <v>94.53</v>
      </c>
      <c r="K8" s="16">
        <v>76.680000000000007</v>
      </c>
      <c r="L8" s="6">
        <v>77.349999999999994</v>
      </c>
      <c r="M8" s="16">
        <v>83.16</v>
      </c>
      <c r="N8" s="6">
        <v>90.2</v>
      </c>
      <c r="Q8" s="33"/>
      <c r="R8" s="12" t="s">
        <v>28</v>
      </c>
      <c r="S8" s="11" t="s">
        <v>27</v>
      </c>
      <c r="T8" s="11">
        <v>100</v>
      </c>
      <c r="U8" s="11" t="s">
        <v>27</v>
      </c>
      <c r="V8" s="11">
        <v>100</v>
      </c>
      <c r="W8" s="11" t="s">
        <v>27</v>
      </c>
      <c r="X8" s="11">
        <v>100</v>
      </c>
      <c r="Y8" s="11" t="s">
        <v>27</v>
      </c>
      <c r="Z8" s="11">
        <v>100</v>
      </c>
    </row>
    <row r="9" spans="2:26" ht="60" x14ac:dyDescent="0.15">
      <c r="B9" s="5">
        <v>43862</v>
      </c>
      <c r="C9" s="6">
        <v>76.709999999999994</v>
      </c>
      <c r="D9" s="6">
        <v>115</v>
      </c>
      <c r="E9" s="6">
        <v>78.61</v>
      </c>
      <c r="F9" s="8" t="s">
        <v>77</v>
      </c>
      <c r="G9" s="6">
        <v>71.7</v>
      </c>
      <c r="H9" s="8" t="s">
        <v>78</v>
      </c>
      <c r="I9" s="16">
        <v>86.65</v>
      </c>
      <c r="J9" s="6">
        <v>100.15</v>
      </c>
      <c r="K9" s="16">
        <v>79.47</v>
      </c>
      <c r="L9" s="6">
        <v>87.84</v>
      </c>
      <c r="M9" s="16">
        <v>84.2</v>
      </c>
      <c r="N9" s="8">
        <v>92.32</v>
      </c>
      <c r="Q9" s="33"/>
      <c r="R9" s="12" t="s">
        <v>29</v>
      </c>
      <c r="S9" s="11" t="s">
        <v>30</v>
      </c>
      <c r="T9" s="11">
        <v>100</v>
      </c>
      <c r="U9" s="11" t="s">
        <v>30</v>
      </c>
      <c r="V9" s="11">
        <v>100</v>
      </c>
      <c r="W9" s="11" t="s">
        <v>30</v>
      </c>
      <c r="X9" s="11">
        <v>100</v>
      </c>
      <c r="Y9" s="11" t="s">
        <v>30</v>
      </c>
      <c r="Z9" s="11">
        <v>100</v>
      </c>
    </row>
    <row r="10" spans="2:26" x14ac:dyDescent="0.15">
      <c r="B10" s="5">
        <v>43891</v>
      </c>
      <c r="C10" s="6">
        <v>75.84</v>
      </c>
      <c r="D10" s="6">
        <v>152.5</v>
      </c>
      <c r="E10" s="6">
        <v>87.74</v>
      </c>
      <c r="F10" s="6">
        <v>97.91</v>
      </c>
      <c r="G10" s="6">
        <v>70.03</v>
      </c>
      <c r="H10" s="8" t="s">
        <v>78</v>
      </c>
      <c r="I10" s="16">
        <v>85.01</v>
      </c>
      <c r="J10" s="6">
        <v>88.93</v>
      </c>
      <c r="K10" s="17">
        <v>77.98</v>
      </c>
      <c r="L10" s="6">
        <v>94.62</v>
      </c>
      <c r="M10" s="16">
        <v>82.25</v>
      </c>
      <c r="N10" s="6">
        <v>95.94</v>
      </c>
      <c r="Q10" s="33" t="s">
        <v>31</v>
      </c>
      <c r="R10" s="12" t="s">
        <v>32</v>
      </c>
      <c r="S10" s="11" t="s">
        <v>33</v>
      </c>
      <c r="T10" s="11">
        <v>100</v>
      </c>
      <c r="U10" s="11" t="s">
        <v>33</v>
      </c>
      <c r="V10" s="11">
        <v>100</v>
      </c>
      <c r="W10" s="11" t="s">
        <v>33</v>
      </c>
      <c r="X10" s="11">
        <v>100</v>
      </c>
      <c r="Y10" s="11" t="s">
        <v>33</v>
      </c>
      <c r="Z10" s="11">
        <v>100</v>
      </c>
    </row>
    <row r="11" spans="2:26" ht="36" x14ac:dyDescent="0.15">
      <c r="B11" s="5">
        <v>43922</v>
      </c>
      <c r="C11" s="6">
        <v>76.56</v>
      </c>
      <c r="D11" s="6">
        <v>96.62</v>
      </c>
      <c r="E11" s="6">
        <v>89.48</v>
      </c>
      <c r="F11" s="6">
        <v>89.97</v>
      </c>
      <c r="G11" s="6">
        <v>72.930000000000007</v>
      </c>
      <c r="H11" s="6">
        <v>77.260000000000005</v>
      </c>
      <c r="I11" s="16">
        <v>90.51</v>
      </c>
      <c r="J11" s="6">
        <v>94.04</v>
      </c>
      <c r="K11" s="17">
        <v>79.09</v>
      </c>
      <c r="L11" s="6">
        <v>81.02</v>
      </c>
      <c r="M11" s="16">
        <v>75.540000000000006</v>
      </c>
      <c r="N11" s="6">
        <v>89.98</v>
      </c>
      <c r="Q11" s="33"/>
      <c r="R11" s="12" t="s">
        <v>34</v>
      </c>
      <c r="S11" s="11" t="s">
        <v>35</v>
      </c>
      <c r="T11" s="11">
        <v>100</v>
      </c>
      <c r="U11" s="11" t="s">
        <v>35</v>
      </c>
      <c r="V11" s="11">
        <v>100</v>
      </c>
      <c r="W11" s="11" t="s">
        <v>35</v>
      </c>
      <c r="X11" s="11">
        <v>100</v>
      </c>
      <c r="Y11" s="11" t="s">
        <v>35</v>
      </c>
      <c r="Z11" s="11">
        <v>100</v>
      </c>
    </row>
    <row r="12" spans="2:26" ht="48" x14ac:dyDescent="0.15">
      <c r="B12" s="5">
        <v>43952</v>
      </c>
      <c r="C12" s="6">
        <v>75.94</v>
      </c>
      <c r="D12" s="6">
        <v>95.76</v>
      </c>
      <c r="E12" s="6">
        <v>89.51</v>
      </c>
      <c r="F12" s="6">
        <v>86.76</v>
      </c>
      <c r="G12" s="6">
        <v>75.44</v>
      </c>
      <c r="H12" s="6">
        <v>68.83</v>
      </c>
      <c r="I12" s="16">
        <v>87.64</v>
      </c>
      <c r="J12" s="6">
        <v>105.33</v>
      </c>
      <c r="K12" s="16">
        <v>78.62</v>
      </c>
      <c r="L12" s="6">
        <v>85.4</v>
      </c>
      <c r="M12" s="16">
        <v>81.569999999999993</v>
      </c>
      <c r="N12" s="6">
        <v>94.11</v>
      </c>
      <c r="Q12" s="33"/>
      <c r="R12" s="12" t="s">
        <v>36</v>
      </c>
      <c r="S12" s="11" t="s">
        <v>37</v>
      </c>
      <c r="T12" s="11">
        <v>100</v>
      </c>
      <c r="U12" s="11" t="s">
        <v>38</v>
      </c>
      <c r="V12" s="11">
        <v>100</v>
      </c>
      <c r="W12" s="11" t="s">
        <v>38</v>
      </c>
      <c r="X12" s="11">
        <v>100</v>
      </c>
      <c r="Y12" s="11" t="s">
        <v>38</v>
      </c>
      <c r="Z12" s="11">
        <v>100</v>
      </c>
    </row>
    <row r="13" spans="2:26" ht="48" x14ac:dyDescent="0.15">
      <c r="B13" s="5">
        <v>43983</v>
      </c>
      <c r="C13" s="6">
        <v>77.59</v>
      </c>
      <c r="D13" s="6"/>
      <c r="E13" s="6">
        <v>76.78</v>
      </c>
      <c r="F13" s="6"/>
      <c r="G13" s="6">
        <v>70.849999999999994</v>
      </c>
      <c r="H13" s="8"/>
      <c r="I13" s="16">
        <v>82.62</v>
      </c>
      <c r="J13" s="6"/>
      <c r="K13" s="17">
        <v>79.11</v>
      </c>
      <c r="L13" s="6"/>
      <c r="M13" s="16">
        <v>80.5</v>
      </c>
      <c r="N13" s="6"/>
      <c r="Q13" s="33"/>
      <c r="R13" s="12" t="s">
        <v>39</v>
      </c>
      <c r="S13" s="11" t="s">
        <v>40</v>
      </c>
      <c r="T13" s="11">
        <v>100</v>
      </c>
      <c r="U13" s="11" t="s">
        <v>66</v>
      </c>
      <c r="V13" s="11">
        <v>110</v>
      </c>
      <c r="W13" s="11" t="s">
        <v>66</v>
      </c>
      <c r="X13" s="11">
        <v>110</v>
      </c>
      <c r="Y13" s="11" t="s">
        <v>66</v>
      </c>
      <c r="Z13" s="11">
        <v>110</v>
      </c>
    </row>
    <row r="14" spans="2:26" ht="72" x14ac:dyDescent="0.15">
      <c r="B14" s="5">
        <v>44013</v>
      </c>
      <c r="C14" s="6">
        <v>77.180000000000007</v>
      </c>
      <c r="D14" s="6"/>
      <c r="E14" s="6">
        <v>78.569999999999993</v>
      </c>
      <c r="F14" s="6"/>
      <c r="G14" s="6">
        <v>72.180000000000007</v>
      </c>
      <c r="H14" s="6"/>
      <c r="I14" s="16">
        <v>85.53</v>
      </c>
      <c r="J14" s="6"/>
      <c r="K14" s="17">
        <v>80.319999999999993</v>
      </c>
      <c r="L14" s="6"/>
      <c r="M14" s="16">
        <v>76.239999999999995</v>
      </c>
      <c r="N14" s="6"/>
      <c r="Q14" s="33"/>
      <c r="R14" s="12" t="s">
        <v>65</v>
      </c>
      <c r="S14" s="11" t="s">
        <v>41</v>
      </c>
      <c r="T14" s="11">
        <v>100</v>
      </c>
      <c r="U14" s="11" t="s">
        <v>42</v>
      </c>
      <c r="V14" s="11">
        <v>99</v>
      </c>
      <c r="W14" s="11" t="s">
        <v>42</v>
      </c>
      <c r="X14" s="11">
        <v>99</v>
      </c>
      <c r="Y14" s="11" t="s">
        <v>42</v>
      </c>
      <c r="Z14" s="11">
        <v>99</v>
      </c>
    </row>
    <row r="15" spans="2:26" ht="60" x14ac:dyDescent="0.15">
      <c r="B15" s="5">
        <v>44044</v>
      </c>
      <c r="C15" s="6">
        <v>77.760000000000005</v>
      </c>
      <c r="D15" s="6"/>
      <c r="E15" s="6">
        <v>76.290000000000006</v>
      </c>
      <c r="F15" s="6"/>
      <c r="G15" s="6">
        <v>71.33</v>
      </c>
      <c r="H15" s="6"/>
      <c r="I15" s="16">
        <v>83.34</v>
      </c>
      <c r="J15" s="6"/>
      <c r="K15" s="16">
        <v>80.25</v>
      </c>
      <c r="L15" s="6"/>
      <c r="M15" s="16">
        <v>83.11</v>
      </c>
      <c r="N15" s="6"/>
      <c r="Q15" s="33"/>
      <c r="R15" s="12" t="s">
        <v>43</v>
      </c>
      <c r="S15" s="11" t="s">
        <v>44</v>
      </c>
      <c r="T15" s="11">
        <v>100</v>
      </c>
      <c r="U15" s="11" t="s">
        <v>44</v>
      </c>
      <c r="V15" s="11">
        <v>100</v>
      </c>
      <c r="W15" s="11" t="s">
        <v>44</v>
      </c>
      <c r="X15" s="11">
        <v>100</v>
      </c>
      <c r="Y15" s="11" t="s">
        <v>44</v>
      </c>
      <c r="Z15" s="11">
        <v>100</v>
      </c>
    </row>
    <row r="16" spans="2:26" ht="36" x14ac:dyDescent="0.15">
      <c r="B16" s="25" t="s">
        <v>14</v>
      </c>
      <c r="C16" s="7">
        <f>AVERAGE(C4:C15)</f>
        <v>76.957499999999996</v>
      </c>
      <c r="D16" s="7">
        <f>AVERAGE(D4:D15)</f>
        <v>105.36222222222221</v>
      </c>
      <c r="E16" s="15">
        <f t="shared" ref="E16:F16" si="2">AVERAGE(E4:E15)</f>
        <v>84.595833333333317</v>
      </c>
      <c r="F16" s="15">
        <f t="shared" si="2"/>
        <v>91.743750000000006</v>
      </c>
      <c r="G16" s="15">
        <f t="shared" ref="G16:N16" si="3">AVERAGE(G4:G15)</f>
        <v>72.142500000000013</v>
      </c>
      <c r="H16" s="15">
        <f t="shared" si="3"/>
        <v>72.822857142857131</v>
      </c>
      <c r="I16" s="15">
        <f t="shared" si="3"/>
        <v>85.336666666666659</v>
      </c>
      <c r="J16" s="15">
        <f t="shared" si="3"/>
        <v>93.663333333333327</v>
      </c>
      <c r="K16" s="15">
        <f t="shared" si="3"/>
        <v>79.533333333333346</v>
      </c>
      <c r="L16" s="7">
        <f t="shared" si="3"/>
        <v>83.062222222222218</v>
      </c>
      <c r="M16" s="7">
        <f t="shared" si="3"/>
        <v>82.569166666666646</v>
      </c>
      <c r="N16" s="15">
        <f t="shared" si="3"/>
        <v>94.832222222222242</v>
      </c>
      <c r="Q16" s="33" t="s">
        <v>45</v>
      </c>
      <c r="R16" s="12" t="s">
        <v>46</v>
      </c>
      <c r="S16" s="11" t="s">
        <v>47</v>
      </c>
      <c r="T16" s="11">
        <v>100</v>
      </c>
      <c r="U16" s="11" t="s">
        <v>47</v>
      </c>
      <c r="V16" s="11">
        <v>100</v>
      </c>
      <c r="W16" s="11" t="s">
        <v>47</v>
      </c>
      <c r="X16" s="11">
        <v>100</v>
      </c>
      <c r="Y16" s="11" t="s">
        <v>47</v>
      </c>
      <c r="Z16" s="11">
        <v>100</v>
      </c>
    </row>
    <row r="17" spans="2:26" x14ac:dyDescent="0.15">
      <c r="B17" s="25"/>
      <c r="C17" s="26">
        <f>ROUND(AVERAGE(C16:D16),2)</f>
        <v>91.16</v>
      </c>
      <c r="D17" s="25"/>
      <c r="E17" s="26">
        <f>ROUND(AVERAGE(E16:F16),2)</f>
        <v>88.17</v>
      </c>
      <c r="F17" s="25"/>
      <c r="G17" s="26">
        <f>ROUND(AVERAGE(G16:H16),2)</f>
        <v>72.48</v>
      </c>
      <c r="H17" s="25"/>
      <c r="I17" s="26">
        <f>ROUND(AVERAGE(I16:J16),2)</f>
        <v>89.5</v>
      </c>
      <c r="J17" s="25"/>
      <c r="K17" s="26">
        <f>ROUND(AVERAGE(K16:L16),2)</f>
        <v>81.3</v>
      </c>
      <c r="L17" s="25"/>
      <c r="M17" s="26">
        <f>ROUND(AVERAGE(M16:N16),2)</f>
        <v>88.7</v>
      </c>
      <c r="N17" s="25"/>
      <c r="Q17" s="33"/>
      <c r="R17" s="12" t="s">
        <v>48</v>
      </c>
      <c r="S17" s="13" t="s">
        <v>76</v>
      </c>
      <c r="T17" s="11">
        <v>100</v>
      </c>
      <c r="U17" s="13" t="s">
        <v>76</v>
      </c>
      <c r="V17" s="11">
        <v>100</v>
      </c>
      <c r="W17" s="13" t="s">
        <v>76</v>
      </c>
      <c r="X17" s="11">
        <v>100</v>
      </c>
      <c r="Y17" s="13" t="s">
        <v>76</v>
      </c>
      <c r="Z17" s="11">
        <v>100</v>
      </c>
    </row>
    <row r="18" spans="2:26" x14ac:dyDescent="0.2">
      <c r="B18" s="22" t="str">
        <f>CONCATENATE("估价对象比较价值=(",TEXT(C17,"G/通用格式"),"+",TEXT(E17,"G/通用格式"),"+",TEXT(G17,"G/通用格式"),"+",TEXT(I17,"G/通用格式"),"+",TEXT(K17,"G/通用格式"),"+",TEXT(M17,"G/通用格式"),"）","/",6,"=",ROUND((C17+E17+G17+I17+K17+M17)/6,0))</f>
        <v>估价对象比较价值=(91.16+88.17+72.48+89.5+81.3+88.7）/6=85</v>
      </c>
      <c r="C18" s="22"/>
      <c r="D18" s="22"/>
      <c r="E18" s="22"/>
      <c r="F18" s="22"/>
      <c r="G18" s="22"/>
      <c r="H18" s="22"/>
      <c r="I18" s="22"/>
      <c r="Q18" s="33"/>
      <c r="R18" s="12" t="s">
        <v>49</v>
      </c>
      <c r="S18" s="11" t="s">
        <v>50</v>
      </c>
      <c r="T18" s="11">
        <v>100</v>
      </c>
      <c r="U18" s="11" t="s">
        <v>50</v>
      </c>
      <c r="V18" s="11">
        <v>100</v>
      </c>
      <c r="W18" s="11" t="s">
        <v>50</v>
      </c>
      <c r="X18" s="11">
        <v>100</v>
      </c>
      <c r="Y18" s="11" t="s">
        <v>50</v>
      </c>
      <c r="Z18" s="11">
        <v>100</v>
      </c>
    </row>
    <row r="19" spans="2:26" ht="36" x14ac:dyDescent="0.15">
      <c r="Q19" s="33"/>
      <c r="R19" s="12" t="s">
        <v>51</v>
      </c>
      <c r="S19" s="11" t="s">
        <v>52</v>
      </c>
      <c r="T19" s="11">
        <v>100</v>
      </c>
      <c r="U19" s="11" t="s">
        <v>53</v>
      </c>
      <c r="V19" s="11">
        <v>99</v>
      </c>
      <c r="W19" s="11" t="s">
        <v>53</v>
      </c>
      <c r="X19" s="11">
        <v>99</v>
      </c>
      <c r="Y19" s="11" t="s">
        <v>53</v>
      </c>
      <c r="Z19" s="11">
        <v>99</v>
      </c>
    </row>
    <row r="20" spans="2:26" ht="36" x14ac:dyDescent="0.15">
      <c r="C20">
        <v>77.05</v>
      </c>
      <c r="E20">
        <v>72.180000000000007</v>
      </c>
      <c r="G20">
        <v>67.98</v>
      </c>
      <c r="I20">
        <v>86.94</v>
      </c>
      <c r="K20">
        <v>77.650000000000006</v>
      </c>
      <c r="M20">
        <v>75.38</v>
      </c>
      <c r="Q20" s="33"/>
      <c r="R20" s="12" t="s">
        <v>54</v>
      </c>
      <c r="S20" s="11" t="s">
        <v>55</v>
      </c>
      <c r="T20" s="11">
        <v>100</v>
      </c>
      <c r="U20" s="11" t="s">
        <v>55</v>
      </c>
      <c r="V20" s="11">
        <v>100</v>
      </c>
      <c r="W20" s="11" t="s">
        <v>55</v>
      </c>
      <c r="X20" s="11">
        <v>100</v>
      </c>
      <c r="Y20" s="11" t="s">
        <v>56</v>
      </c>
      <c r="Z20" s="11">
        <v>100</v>
      </c>
    </row>
    <row r="21" spans="2:26" ht="24" x14ac:dyDescent="0.15">
      <c r="Q21" s="33"/>
      <c r="R21" s="12" t="s">
        <v>57</v>
      </c>
      <c r="S21" s="11" t="s">
        <v>58</v>
      </c>
      <c r="T21" s="11">
        <v>100</v>
      </c>
      <c r="U21" s="11" t="s">
        <v>58</v>
      </c>
      <c r="V21" s="11">
        <v>100</v>
      </c>
      <c r="W21" s="11" t="s">
        <v>58</v>
      </c>
      <c r="X21" s="11">
        <v>100</v>
      </c>
      <c r="Y21" s="11" t="s">
        <v>58</v>
      </c>
      <c r="Z21" s="11">
        <v>100</v>
      </c>
    </row>
    <row r="22" spans="2:26" ht="24" x14ac:dyDescent="0.15">
      <c r="Q22" s="33"/>
      <c r="R22" s="12" t="s">
        <v>59</v>
      </c>
      <c r="S22" s="11" t="s">
        <v>60</v>
      </c>
      <c r="T22" s="11">
        <v>100</v>
      </c>
      <c r="U22" s="11" t="s">
        <v>61</v>
      </c>
      <c r="V22" s="11">
        <v>99</v>
      </c>
      <c r="W22" s="11" t="s">
        <v>61</v>
      </c>
      <c r="X22" s="11">
        <v>99</v>
      </c>
      <c r="Y22" s="11" t="s">
        <v>61</v>
      </c>
      <c r="Z22" s="11">
        <v>99</v>
      </c>
    </row>
    <row r="23" spans="2:26" x14ac:dyDescent="0.15">
      <c r="Q23" s="20" t="s">
        <v>62</v>
      </c>
      <c r="R23" s="20"/>
      <c r="S23" s="21" t="s">
        <v>63</v>
      </c>
      <c r="T23" s="21"/>
      <c r="U23" s="23">
        <f>U3</f>
        <v>91.16</v>
      </c>
      <c r="V23" s="23"/>
      <c r="W23" s="23">
        <f>W3</f>
        <v>81.3</v>
      </c>
      <c r="X23" s="23"/>
      <c r="Y23" s="23">
        <f t="shared" ref="Y23" si="4">Y3</f>
        <v>88.7</v>
      </c>
      <c r="Z23" s="23"/>
    </row>
    <row r="24" spans="2:26" x14ac:dyDescent="0.15">
      <c r="Q24" s="20" t="s">
        <v>64</v>
      </c>
      <c r="R24" s="20"/>
      <c r="S24" s="21" t="s">
        <v>63</v>
      </c>
      <c r="T24" s="21"/>
      <c r="U24" s="24">
        <f>ROUND(U23*POWER(100,COUNT(V4:V22))/PRODUCT(V4:V22),2)</f>
        <v>81.34</v>
      </c>
      <c r="V24" s="24"/>
      <c r="W24" s="24">
        <f>ROUND(W23*POWER(100,COUNT(X4:X22))/PRODUCT(X4:X22),2)</f>
        <v>72.540000000000006</v>
      </c>
      <c r="X24" s="24"/>
      <c r="Y24" s="24">
        <f>ROUND(Y23*POWER(100,COUNT(Z4:Z22))/PRODUCT(Z4:Z22),2)</f>
        <v>79.150000000000006</v>
      </c>
      <c r="Z24" s="24"/>
    </row>
    <row r="25" spans="2:26" x14ac:dyDescent="0.2">
      <c r="Q25" s="22" t="str">
        <f>CONCATENATE("估价对象比较价值=(",TEXT(U24,"G/通用格式"),"+",TEXT(W24,"G/通用格式"),"+",TEXT(Y24,"G/通用格式"),")","/",3,"=",ROUND((U24+W24+Y24)/3,0))</f>
        <v>估价对象比较价值=(81.34+72.54+79.15)/3=78</v>
      </c>
      <c r="R25" s="22"/>
      <c r="S25" s="22"/>
      <c r="T25" s="22"/>
      <c r="U25" s="22"/>
      <c r="V25" s="22"/>
      <c r="W25" s="22"/>
      <c r="X25" s="22"/>
      <c r="Y25" s="22"/>
      <c r="Z25" s="22"/>
    </row>
  </sheetData>
  <mergeCells count="47">
    <mergeCell ref="E2:F2"/>
    <mergeCell ref="G2:H2"/>
    <mergeCell ref="I2:J2"/>
    <mergeCell ref="E17:F17"/>
    <mergeCell ref="S1:T1"/>
    <mergeCell ref="U1:V1"/>
    <mergeCell ref="W1:X1"/>
    <mergeCell ref="Q16:Q22"/>
    <mergeCell ref="B18:I18"/>
    <mergeCell ref="G17:H17"/>
    <mergeCell ref="I17:J17"/>
    <mergeCell ref="Q1:R1"/>
    <mergeCell ref="Q2:R2"/>
    <mergeCell ref="Q3:R3"/>
    <mergeCell ref="Q4:R4"/>
    <mergeCell ref="Q5:R5"/>
    <mergeCell ref="C1:N1"/>
    <mergeCell ref="C2:D2"/>
    <mergeCell ref="K2:L2"/>
    <mergeCell ref="M2:N2"/>
    <mergeCell ref="Y1:Z1"/>
    <mergeCell ref="B16:B17"/>
    <mergeCell ref="C17:D17"/>
    <mergeCell ref="K17:L17"/>
    <mergeCell ref="M17:N17"/>
    <mergeCell ref="B1:B3"/>
    <mergeCell ref="S3:T3"/>
    <mergeCell ref="U3:V3"/>
    <mergeCell ref="W3:X3"/>
    <mergeCell ref="Y3:Z3"/>
    <mergeCell ref="S2:T2"/>
    <mergeCell ref="U2:V2"/>
    <mergeCell ref="W2:X2"/>
    <mergeCell ref="Y2:Z2"/>
    <mergeCell ref="Q6:Q9"/>
    <mergeCell ref="Q10:Q15"/>
    <mergeCell ref="Q23:R23"/>
    <mergeCell ref="S23:T23"/>
    <mergeCell ref="Q25:Z25"/>
    <mergeCell ref="W23:X23"/>
    <mergeCell ref="Y23:Z23"/>
    <mergeCell ref="Q24:R24"/>
    <mergeCell ref="S24:T24"/>
    <mergeCell ref="U24:V24"/>
    <mergeCell ref="W24:X24"/>
    <mergeCell ref="Y24:Z24"/>
    <mergeCell ref="U23:V23"/>
  </mergeCells>
  <phoneticPr fontId="1" type="noConversion"/>
  <pageMargins left="0.7" right="0.7" top="0.75" bottom="0.75" header="0.3" footer="0.3"/>
  <ignoredErrors>
    <ignoredError sqref="L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A5" sqref="A5"/>
    </sheetView>
  </sheetViews>
  <sheetFormatPr defaultRowHeight="13.5" x14ac:dyDescent="0.15"/>
  <cols>
    <col min="12" max="12" width="17.75" customWidth="1"/>
  </cols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9"/>
  <sheetViews>
    <sheetView workbookViewId="0">
      <selection activeCell="C5" sqref="C5"/>
    </sheetView>
  </sheetViews>
  <sheetFormatPr defaultRowHeight="13.5" x14ac:dyDescent="0.15"/>
  <cols>
    <col min="1" max="1" width="11.625" bestFit="1" customWidth="1"/>
  </cols>
  <sheetData>
    <row r="1" spans="1:4" x14ac:dyDescent="0.15">
      <c r="A1" s="18">
        <v>43814</v>
      </c>
      <c r="B1">
        <v>143</v>
      </c>
      <c r="C1">
        <v>9000</v>
      </c>
      <c r="D1">
        <f>C1/B1</f>
        <v>62.93706293706294</v>
      </c>
    </row>
    <row r="2" spans="1:4" x14ac:dyDescent="0.15">
      <c r="A2" s="18">
        <v>43838</v>
      </c>
      <c r="B2">
        <v>145</v>
      </c>
      <c r="C2">
        <v>9000</v>
      </c>
      <c r="D2">
        <f>C2/B2</f>
        <v>62.068965517241381</v>
      </c>
    </row>
    <row r="3" spans="1:4" x14ac:dyDescent="0.15">
      <c r="A3" s="18">
        <v>43956</v>
      </c>
      <c r="B3">
        <v>144</v>
      </c>
      <c r="C3">
        <v>9300</v>
      </c>
      <c r="D3">
        <f t="shared" ref="D3:D9" si="0">C3/B3</f>
        <v>64.583333333333329</v>
      </c>
    </row>
    <row r="4" spans="1:4" x14ac:dyDescent="0.15">
      <c r="A4" s="19">
        <v>44086</v>
      </c>
      <c r="B4">
        <v>147</v>
      </c>
      <c r="C4">
        <v>11000</v>
      </c>
      <c r="D4">
        <f t="shared" si="0"/>
        <v>74.829931972789112</v>
      </c>
    </row>
    <row r="5" spans="1:4" x14ac:dyDescent="0.15">
      <c r="D5" t="e">
        <f t="shared" si="0"/>
        <v>#DIV/0!</v>
      </c>
    </row>
    <row r="6" spans="1:4" x14ac:dyDescent="0.15">
      <c r="D6" t="e">
        <f t="shared" si="0"/>
        <v>#DIV/0!</v>
      </c>
    </row>
    <row r="7" spans="1:4" x14ac:dyDescent="0.15">
      <c r="D7" t="e">
        <f t="shared" si="0"/>
        <v>#DIV/0!</v>
      </c>
    </row>
    <row r="8" spans="1:4" x14ac:dyDescent="0.15">
      <c r="D8" t="e">
        <f t="shared" si="0"/>
        <v>#DIV/0!</v>
      </c>
    </row>
    <row r="9" spans="1:4" x14ac:dyDescent="0.15">
      <c r="D9" t="e">
        <f t="shared" si="0"/>
        <v>#DIV/0!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360"/>
  <sheetViews>
    <sheetView topLeftCell="A31" workbookViewId="0">
      <selection activeCell="D33" sqref="D33:D44"/>
    </sheetView>
  </sheetViews>
  <sheetFormatPr defaultRowHeight="13.5" x14ac:dyDescent="0.15"/>
  <cols>
    <col min="1" max="1" width="9.25" bestFit="1" customWidth="1"/>
  </cols>
  <sheetData>
    <row r="1" spans="1:4" x14ac:dyDescent="0.15">
      <c r="A1" s="19">
        <v>43984</v>
      </c>
      <c r="B1">
        <v>115</v>
      </c>
      <c r="C1">
        <v>7200</v>
      </c>
      <c r="D1">
        <f>C1/B1</f>
        <v>62.608695652173914</v>
      </c>
    </row>
    <row r="2" spans="1:4" x14ac:dyDescent="0.15">
      <c r="B2">
        <v>72</v>
      </c>
      <c r="C2">
        <v>6500</v>
      </c>
      <c r="D2">
        <f t="shared" ref="D2:D65" si="0">C2/B2</f>
        <v>90.277777777777771</v>
      </c>
    </row>
    <row r="3" spans="1:4" x14ac:dyDescent="0.15">
      <c r="B3">
        <v>69</v>
      </c>
      <c r="C3">
        <v>6000</v>
      </c>
      <c r="D3">
        <f t="shared" si="0"/>
        <v>86.956521739130437</v>
      </c>
    </row>
    <row r="4" spans="1:4" x14ac:dyDescent="0.15">
      <c r="B4">
        <v>75</v>
      </c>
      <c r="C4">
        <v>5800</v>
      </c>
      <c r="D4">
        <f t="shared" si="0"/>
        <v>77.333333333333329</v>
      </c>
    </row>
    <row r="5" spans="1:4" x14ac:dyDescent="0.15">
      <c r="B5">
        <v>112</v>
      </c>
      <c r="C5">
        <v>8500</v>
      </c>
      <c r="D5">
        <f t="shared" si="0"/>
        <v>75.892857142857139</v>
      </c>
    </row>
    <row r="6" spans="1:4" x14ac:dyDescent="0.15">
      <c r="B6">
        <v>67</v>
      </c>
      <c r="C6">
        <v>5800</v>
      </c>
      <c r="D6">
        <f t="shared" si="0"/>
        <v>86.567164179104481</v>
      </c>
    </row>
    <row r="7" spans="1:4" x14ac:dyDescent="0.15">
      <c r="B7">
        <v>97</v>
      </c>
      <c r="C7">
        <v>7300</v>
      </c>
      <c r="D7">
        <f t="shared" si="0"/>
        <v>75.257731958762889</v>
      </c>
    </row>
    <row r="8" spans="1:4" x14ac:dyDescent="0.15">
      <c r="B8">
        <v>93</v>
      </c>
      <c r="C8">
        <v>6500</v>
      </c>
      <c r="D8">
        <f t="shared" si="0"/>
        <v>69.892473118279568</v>
      </c>
    </row>
    <row r="9" spans="1:4" x14ac:dyDescent="0.15">
      <c r="B9">
        <v>62</v>
      </c>
      <c r="C9">
        <v>5700</v>
      </c>
      <c r="D9">
        <f t="shared" si="0"/>
        <v>91.935483870967744</v>
      </c>
    </row>
    <row r="10" spans="1:4" x14ac:dyDescent="0.15">
      <c r="B10">
        <v>51</v>
      </c>
      <c r="C10">
        <v>4700</v>
      </c>
      <c r="D10">
        <f t="shared" si="0"/>
        <v>92.156862745098039</v>
      </c>
    </row>
    <row r="11" spans="1:4" x14ac:dyDescent="0.15">
      <c r="B11">
        <v>73</v>
      </c>
      <c r="C11">
        <v>6000</v>
      </c>
      <c r="D11">
        <f t="shared" si="0"/>
        <v>82.191780821917803</v>
      </c>
    </row>
    <row r="12" spans="1:4" x14ac:dyDescent="0.15">
      <c r="B12">
        <v>60</v>
      </c>
      <c r="C12">
        <v>5000</v>
      </c>
      <c r="D12">
        <f t="shared" si="0"/>
        <v>83.333333333333329</v>
      </c>
    </row>
    <row r="13" spans="1:4" x14ac:dyDescent="0.15">
      <c r="B13">
        <v>86</v>
      </c>
      <c r="C13">
        <v>6200</v>
      </c>
      <c r="D13">
        <f t="shared" si="0"/>
        <v>72.093023255813947</v>
      </c>
    </row>
    <row r="14" spans="1:4" x14ac:dyDescent="0.15">
      <c r="A14" s="19">
        <v>44016</v>
      </c>
      <c r="B14">
        <v>93</v>
      </c>
      <c r="C14">
        <v>6000</v>
      </c>
      <c r="D14">
        <f t="shared" si="0"/>
        <v>64.516129032258064</v>
      </c>
    </row>
    <row r="15" spans="1:4" x14ac:dyDescent="0.15">
      <c r="B15">
        <v>110</v>
      </c>
      <c r="C15">
        <v>7300</v>
      </c>
      <c r="D15">
        <f t="shared" si="0"/>
        <v>66.36363636363636</v>
      </c>
    </row>
    <row r="16" spans="1:4" x14ac:dyDescent="0.15">
      <c r="B16">
        <v>159</v>
      </c>
      <c r="C16">
        <v>9500</v>
      </c>
      <c r="D16">
        <f t="shared" si="0"/>
        <v>59.748427672955977</v>
      </c>
    </row>
    <row r="17" spans="1:4" x14ac:dyDescent="0.15">
      <c r="B17">
        <v>42</v>
      </c>
      <c r="C17">
        <v>4700</v>
      </c>
      <c r="D17">
        <f t="shared" si="0"/>
        <v>111.9047619047619</v>
      </c>
    </row>
    <row r="18" spans="1:4" x14ac:dyDescent="0.15">
      <c r="B18">
        <v>118</v>
      </c>
      <c r="C18">
        <v>8000</v>
      </c>
      <c r="D18">
        <f t="shared" si="0"/>
        <v>67.79661016949153</v>
      </c>
    </row>
    <row r="19" spans="1:4" x14ac:dyDescent="0.15">
      <c r="B19">
        <v>100</v>
      </c>
      <c r="C19">
        <v>6600</v>
      </c>
      <c r="D19">
        <f t="shared" si="0"/>
        <v>66</v>
      </c>
    </row>
    <row r="20" spans="1:4" x14ac:dyDescent="0.15">
      <c r="B20">
        <v>76</v>
      </c>
      <c r="C20">
        <v>5600</v>
      </c>
      <c r="D20">
        <f t="shared" si="0"/>
        <v>73.684210526315795</v>
      </c>
    </row>
    <row r="21" spans="1:4" x14ac:dyDescent="0.15">
      <c r="B21">
        <v>93</v>
      </c>
      <c r="C21">
        <v>7300</v>
      </c>
      <c r="D21">
        <f t="shared" si="0"/>
        <v>78.494623655913983</v>
      </c>
    </row>
    <row r="22" spans="1:4" x14ac:dyDescent="0.15">
      <c r="B22">
        <v>57</v>
      </c>
      <c r="C22">
        <v>5800</v>
      </c>
      <c r="D22">
        <f t="shared" si="0"/>
        <v>101.75438596491227</v>
      </c>
    </row>
    <row r="23" spans="1:4" x14ac:dyDescent="0.15">
      <c r="B23">
        <v>104</v>
      </c>
      <c r="C23">
        <v>7500</v>
      </c>
      <c r="D23">
        <f t="shared" si="0"/>
        <v>72.115384615384613</v>
      </c>
    </row>
    <row r="24" spans="1:4" x14ac:dyDescent="0.15">
      <c r="A24" s="19">
        <v>44045</v>
      </c>
      <c r="B24">
        <v>61</v>
      </c>
      <c r="C24">
        <v>5850</v>
      </c>
      <c r="D24">
        <f t="shared" si="0"/>
        <v>95.901639344262293</v>
      </c>
    </row>
    <row r="25" spans="1:4" x14ac:dyDescent="0.15">
      <c r="B25">
        <v>93</v>
      </c>
      <c r="C25">
        <v>7000</v>
      </c>
      <c r="D25">
        <f t="shared" si="0"/>
        <v>75.268817204301072</v>
      </c>
    </row>
    <row r="26" spans="1:4" x14ac:dyDescent="0.15">
      <c r="B26">
        <v>116</v>
      </c>
      <c r="C26">
        <v>7600</v>
      </c>
      <c r="D26">
        <f t="shared" si="0"/>
        <v>65.517241379310349</v>
      </c>
    </row>
    <row r="27" spans="1:4" x14ac:dyDescent="0.15">
      <c r="B27">
        <v>53</v>
      </c>
      <c r="C27">
        <v>5300</v>
      </c>
      <c r="D27">
        <f t="shared" si="0"/>
        <v>100</v>
      </c>
    </row>
    <row r="28" spans="1:4" x14ac:dyDescent="0.15">
      <c r="B28">
        <v>54</v>
      </c>
      <c r="C28">
        <v>5400</v>
      </c>
      <c r="D28">
        <f t="shared" si="0"/>
        <v>100</v>
      </c>
    </row>
    <row r="29" spans="1:4" x14ac:dyDescent="0.15">
      <c r="B29">
        <v>88</v>
      </c>
      <c r="C29">
        <v>6700</v>
      </c>
      <c r="D29">
        <f t="shared" si="0"/>
        <v>76.13636363636364</v>
      </c>
    </row>
    <row r="30" spans="1:4" x14ac:dyDescent="0.15">
      <c r="B30">
        <v>43</v>
      </c>
      <c r="C30">
        <v>3800</v>
      </c>
      <c r="D30">
        <f t="shared" si="0"/>
        <v>88.372093023255815</v>
      </c>
    </row>
    <row r="31" spans="1:4" x14ac:dyDescent="0.15">
      <c r="B31">
        <v>60</v>
      </c>
      <c r="C31">
        <v>5000</v>
      </c>
      <c r="D31">
        <f t="shared" si="0"/>
        <v>83.333333333333329</v>
      </c>
    </row>
    <row r="32" spans="1:4" x14ac:dyDescent="0.15">
      <c r="B32">
        <v>115</v>
      </c>
      <c r="C32">
        <v>7300</v>
      </c>
      <c r="D32">
        <f t="shared" si="0"/>
        <v>63.478260869565219</v>
      </c>
    </row>
    <row r="33" spans="1:4" x14ac:dyDescent="0.15">
      <c r="A33" s="19">
        <v>44075</v>
      </c>
      <c r="B33">
        <v>133</v>
      </c>
      <c r="C33">
        <v>9000</v>
      </c>
      <c r="D33">
        <f t="shared" si="0"/>
        <v>67.669172932330824</v>
      </c>
    </row>
    <row r="34" spans="1:4" x14ac:dyDescent="0.15">
      <c r="B34">
        <v>160</v>
      </c>
      <c r="C34">
        <v>8000</v>
      </c>
      <c r="D34">
        <f t="shared" si="0"/>
        <v>50</v>
      </c>
    </row>
    <row r="35" spans="1:4" x14ac:dyDescent="0.15">
      <c r="B35">
        <v>55</v>
      </c>
      <c r="C35">
        <v>4800</v>
      </c>
      <c r="D35">
        <f t="shared" si="0"/>
        <v>87.272727272727266</v>
      </c>
    </row>
    <row r="36" spans="1:4" x14ac:dyDescent="0.15">
      <c r="B36">
        <v>45</v>
      </c>
      <c r="C36">
        <v>4650</v>
      </c>
      <c r="D36">
        <f t="shared" si="0"/>
        <v>103.33333333333333</v>
      </c>
    </row>
    <row r="37" spans="1:4" x14ac:dyDescent="0.15">
      <c r="B37">
        <v>110</v>
      </c>
      <c r="C37">
        <v>7200</v>
      </c>
      <c r="D37">
        <f t="shared" si="0"/>
        <v>65.454545454545453</v>
      </c>
    </row>
    <row r="38" spans="1:4" x14ac:dyDescent="0.15">
      <c r="B38">
        <v>115</v>
      </c>
      <c r="C38">
        <v>7000</v>
      </c>
      <c r="D38">
        <f t="shared" si="0"/>
        <v>60.869565217391305</v>
      </c>
    </row>
    <row r="39" spans="1:4" x14ac:dyDescent="0.15">
      <c r="B39">
        <v>40</v>
      </c>
      <c r="C39">
        <v>4200</v>
      </c>
      <c r="D39">
        <f t="shared" si="0"/>
        <v>105</v>
      </c>
    </row>
    <row r="40" spans="1:4" x14ac:dyDescent="0.15">
      <c r="B40">
        <v>114</v>
      </c>
      <c r="C40">
        <v>7200</v>
      </c>
      <c r="D40">
        <f t="shared" si="0"/>
        <v>63.157894736842103</v>
      </c>
    </row>
    <row r="41" spans="1:4" x14ac:dyDescent="0.15">
      <c r="B41">
        <v>110</v>
      </c>
      <c r="C41">
        <v>7900</v>
      </c>
      <c r="D41">
        <f t="shared" si="0"/>
        <v>71.818181818181813</v>
      </c>
    </row>
    <row r="42" spans="1:4" x14ac:dyDescent="0.15">
      <c r="B42">
        <v>92</v>
      </c>
      <c r="C42">
        <v>7000</v>
      </c>
      <c r="D42">
        <f t="shared" si="0"/>
        <v>76.086956521739125</v>
      </c>
    </row>
    <row r="43" spans="1:4" x14ac:dyDescent="0.15">
      <c r="B43">
        <v>81</v>
      </c>
      <c r="C43">
        <v>7520</v>
      </c>
      <c r="D43">
        <f t="shared" si="0"/>
        <v>92.839506172839506</v>
      </c>
    </row>
    <row r="44" spans="1:4" x14ac:dyDescent="0.15">
      <c r="B44">
        <v>108</v>
      </c>
      <c r="C44">
        <v>6600</v>
      </c>
      <c r="D44">
        <f t="shared" si="0"/>
        <v>61.111111111111114</v>
      </c>
    </row>
    <row r="45" spans="1:4" x14ac:dyDescent="0.15">
      <c r="A45" s="19">
        <v>44114</v>
      </c>
      <c r="C45">
        <v>4500</v>
      </c>
      <c r="D45" t="e">
        <f t="shared" si="0"/>
        <v>#DIV/0!</v>
      </c>
    </row>
    <row r="46" spans="1:4" x14ac:dyDescent="0.15">
      <c r="C46">
        <v>7200</v>
      </c>
      <c r="D46" t="e">
        <f t="shared" si="0"/>
        <v>#DIV/0!</v>
      </c>
    </row>
    <row r="47" spans="1:4" x14ac:dyDescent="0.15">
      <c r="C47">
        <v>11666</v>
      </c>
      <c r="D47" t="e">
        <f t="shared" si="0"/>
        <v>#DIV/0!</v>
      </c>
    </row>
    <row r="48" spans="1:4" x14ac:dyDescent="0.15">
      <c r="D48" t="e">
        <f t="shared" si="0"/>
        <v>#DIV/0!</v>
      </c>
    </row>
    <row r="49" spans="4:4" x14ac:dyDescent="0.15">
      <c r="D49" t="e">
        <f t="shared" si="0"/>
        <v>#DIV/0!</v>
      </c>
    </row>
    <row r="50" spans="4:4" x14ac:dyDescent="0.15">
      <c r="D50" t="e">
        <f t="shared" si="0"/>
        <v>#DIV/0!</v>
      </c>
    </row>
    <row r="51" spans="4:4" x14ac:dyDescent="0.15">
      <c r="D51" t="e">
        <f t="shared" si="0"/>
        <v>#DIV/0!</v>
      </c>
    </row>
    <row r="52" spans="4:4" x14ac:dyDescent="0.15">
      <c r="D52" t="e">
        <f t="shared" si="0"/>
        <v>#DIV/0!</v>
      </c>
    </row>
    <row r="53" spans="4:4" x14ac:dyDescent="0.15">
      <c r="D53" t="e">
        <f t="shared" si="0"/>
        <v>#DIV/0!</v>
      </c>
    </row>
    <row r="54" spans="4:4" x14ac:dyDescent="0.15">
      <c r="D54" t="e">
        <f t="shared" si="0"/>
        <v>#DIV/0!</v>
      </c>
    </row>
    <row r="55" spans="4:4" x14ac:dyDescent="0.15">
      <c r="D55" t="e">
        <f t="shared" si="0"/>
        <v>#DIV/0!</v>
      </c>
    </row>
    <row r="56" spans="4:4" x14ac:dyDescent="0.15">
      <c r="D56" t="e">
        <f t="shared" si="0"/>
        <v>#DIV/0!</v>
      </c>
    </row>
    <row r="57" spans="4:4" x14ac:dyDescent="0.15">
      <c r="D57" t="e">
        <f t="shared" si="0"/>
        <v>#DIV/0!</v>
      </c>
    </row>
    <row r="58" spans="4:4" x14ac:dyDescent="0.15">
      <c r="D58" t="e">
        <f t="shared" si="0"/>
        <v>#DIV/0!</v>
      </c>
    </row>
    <row r="59" spans="4:4" x14ac:dyDescent="0.15">
      <c r="D59" t="e">
        <f t="shared" si="0"/>
        <v>#DIV/0!</v>
      </c>
    </row>
    <row r="60" spans="4:4" x14ac:dyDescent="0.15">
      <c r="D60" t="e">
        <f t="shared" si="0"/>
        <v>#DIV/0!</v>
      </c>
    </row>
    <row r="61" spans="4:4" x14ac:dyDescent="0.15">
      <c r="D61" t="e">
        <f t="shared" si="0"/>
        <v>#DIV/0!</v>
      </c>
    </row>
    <row r="62" spans="4:4" x14ac:dyDescent="0.15">
      <c r="D62" t="e">
        <f t="shared" si="0"/>
        <v>#DIV/0!</v>
      </c>
    </row>
    <row r="63" spans="4:4" x14ac:dyDescent="0.15">
      <c r="D63" t="e">
        <f t="shared" si="0"/>
        <v>#DIV/0!</v>
      </c>
    </row>
    <row r="64" spans="4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129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  <row r="69" spans="4:4" x14ac:dyDescent="0.15">
      <c r="D69" t="e">
        <f t="shared" si="1"/>
        <v>#DIV/0!</v>
      </c>
    </row>
    <row r="70" spans="4:4" x14ac:dyDescent="0.15">
      <c r="D70" t="e">
        <f t="shared" si="1"/>
        <v>#DIV/0!</v>
      </c>
    </row>
    <row r="71" spans="4:4" x14ac:dyDescent="0.15">
      <c r="D71" t="e">
        <f t="shared" si="1"/>
        <v>#DIV/0!</v>
      </c>
    </row>
    <row r="72" spans="4:4" x14ac:dyDescent="0.15">
      <c r="D72" t="e">
        <f t="shared" si="1"/>
        <v>#DIV/0!</v>
      </c>
    </row>
    <row r="73" spans="4:4" x14ac:dyDescent="0.15">
      <c r="D73" t="e">
        <f t="shared" si="1"/>
        <v>#DIV/0!</v>
      </c>
    </row>
    <row r="74" spans="4:4" x14ac:dyDescent="0.15">
      <c r="D74" t="e">
        <f t="shared" si="1"/>
        <v>#DIV/0!</v>
      </c>
    </row>
    <row r="75" spans="4:4" x14ac:dyDescent="0.15">
      <c r="D75" t="e">
        <f t="shared" si="1"/>
        <v>#DIV/0!</v>
      </c>
    </row>
    <row r="76" spans="4:4" x14ac:dyDescent="0.15">
      <c r="D76" t="e">
        <f t="shared" si="1"/>
        <v>#DIV/0!</v>
      </c>
    </row>
    <row r="77" spans="4:4" x14ac:dyDescent="0.15">
      <c r="D77" t="e">
        <f t="shared" si="1"/>
        <v>#DIV/0!</v>
      </c>
    </row>
    <row r="78" spans="4:4" x14ac:dyDescent="0.15">
      <c r="D78" t="e">
        <f t="shared" si="1"/>
        <v>#DIV/0!</v>
      </c>
    </row>
    <row r="79" spans="4:4" x14ac:dyDescent="0.15">
      <c r="D79" t="e">
        <f t="shared" si="1"/>
        <v>#DIV/0!</v>
      </c>
    </row>
    <row r="80" spans="4:4" x14ac:dyDescent="0.15">
      <c r="D80" t="e">
        <f t="shared" si="1"/>
        <v>#DIV/0!</v>
      </c>
    </row>
    <row r="81" spans="4:4" x14ac:dyDescent="0.15">
      <c r="D81" t="e">
        <f t="shared" si="1"/>
        <v>#DIV/0!</v>
      </c>
    </row>
    <row r="82" spans="4:4" x14ac:dyDescent="0.15">
      <c r="D82" t="e">
        <f t="shared" si="1"/>
        <v>#DIV/0!</v>
      </c>
    </row>
    <row r="83" spans="4:4" x14ac:dyDescent="0.15">
      <c r="D83" t="e">
        <f t="shared" si="1"/>
        <v>#DIV/0!</v>
      </c>
    </row>
    <row r="84" spans="4:4" x14ac:dyDescent="0.15">
      <c r="D84" t="e">
        <f t="shared" si="1"/>
        <v>#DIV/0!</v>
      </c>
    </row>
    <row r="85" spans="4:4" x14ac:dyDescent="0.15">
      <c r="D85" t="e">
        <f t="shared" si="1"/>
        <v>#DIV/0!</v>
      </c>
    </row>
    <row r="86" spans="4:4" x14ac:dyDescent="0.15">
      <c r="D86" t="e">
        <f t="shared" si="1"/>
        <v>#DIV/0!</v>
      </c>
    </row>
    <row r="87" spans="4:4" x14ac:dyDescent="0.15">
      <c r="D87" t="e">
        <f t="shared" si="1"/>
        <v>#DIV/0!</v>
      </c>
    </row>
    <row r="88" spans="4:4" x14ac:dyDescent="0.15">
      <c r="D88" t="e">
        <f t="shared" si="1"/>
        <v>#DIV/0!</v>
      </c>
    </row>
    <row r="89" spans="4:4" x14ac:dyDescent="0.15">
      <c r="D89" t="e">
        <f t="shared" si="1"/>
        <v>#DIV/0!</v>
      </c>
    </row>
    <row r="90" spans="4:4" x14ac:dyDescent="0.15">
      <c r="D90" t="e">
        <f t="shared" si="1"/>
        <v>#DIV/0!</v>
      </c>
    </row>
    <row r="91" spans="4:4" x14ac:dyDescent="0.15">
      <c r="D91" t="e">
        <f t="shared" si="1"/>
        <v>#DIV/0!</v>
      </c>
    </row>
    <row r="92" spans="4:4" x14ac:dyDescent="0.15">
      <c r="D92" t="e">
        <f t="shared" si="1"/>
        <v>#DIV/0!</v>
      </c>
    </row>
    <row r="93" spans="4:4" x14ac:dyDescent="0.15">
      <c r="D93" t="e">
        <f t="shared" si="1"/>
        <v>#DIV/0!</v>
      </c>
    </row>
    <row r="94" spans="4:4" x14ac:dyDescent="0.15">
      <c r="D94" t="e">
        <f t="shared" si="1"/>
        <v>#DIV/0!</v>
      </c>
    </row>
    <row r="95" spans="4:4" x14ac:dyDescent="0.15">
      <c r="D95" t="e">
        <f t="shared" si="1"/>
        <v>#DIV/0!</v>
      </c>
    </row>
    <row r="96" spans="4:4" x14ac:dyDescent="0.15">
      <c r="D96" t="e">
        <f t="shared" si="1"/>
        <v>#DIV/0!</v>
      </c>
    </row>
    <row r="97" spans="4:4" x14ac:dyDescent="0.15">
      <c r="D97" t="e">
        <f t="shared" si="1"/>
        <v>#DIV/0!</v>
      </c>
    </row>
    <row r="98" spans="4:4" x14ac:dyDescent="0.15">
      <c r="D98" t="e">
        <f t="shared" si="1"/>
        <v>#DIV/0!</v>
      </c>
    </row>
    <row r="99" spans="4:4" x14ac:dyDescent="0.15">
      <c r="D99" t="e">
        <f t="shared" si="1"/>
        <v>#DIV/0!</v>
      </c>
    </row>
    <row r="100" spans="4:4" x14ac:dyDescent="0.15">
      <c r="D100" t="e">
        <f t="shared" si="1"/>
        <v>#DIV/0!</v>
      </c>
    </row>
    <row r="101" spans="4:4" x14ac:dyDescent="0.15">
      <c r="D101" t="e">
        <f t="shared" si="1"/>
        <v>#DIV/0!</v>
      </c>
    </row>
    <row r="102" spans="4:4" x14ac:dyDescent="0.15">
      <c r="D102" t="e">
        <f t="shared" si="1"/>
        <v>#DIV/0!</v>
      </c>
    </row>
    <row r="103" spans="4:4" x14ac:dyDescent="0.15">
      <c r="D103" t="e">
        <f t="shared" si="1"/>
        <v>#DIV/0!</v>
      </c>
    </row>
    <row r="104" spans="4:4" x14ac:dyDescent="0.15">
      <c r="D104" t="e">
        <f t="shared" si="1"/>
        <v>#DIV/0!</v>
      </c>
    </row>
    <row r="105" spans="4:4" x14ac:dyDescent="0.15">
      <c r="D105" t="e">
        <f t="shared" si="1"/>
        <v>#DIV/0!</v>
      </c>
    </row>
    <row r="106" spans="4:4" x14ac:dyDescent="0.15">
      <c r="D106" t="e">
        <f t="shared" si="1"/>
        <v>#DIV/0!</v>
      </c>
    </row>
    <row r="107" spans="4:4" x14ac:dyDescent="0.15">
      <c r="D107" t="e">
        <f t="shared" si="1"/>
        <v>#DIV/0!</v>
      </c>
    </row>
    <row r="108" spans="4:4" x14ac:dyDescent="0.15">
      <c r="D108" t="e">
        <f t="shared" si="1"/>
        <v>#DIV/0!</v>
      </c>
    </row>
    <row r="109" spans="4:4" x14ac:dyDescent="0.15">
      <c r="D109" t="e">
        <f t="shared" si="1"/>
        <v>#DIV/0!</v>
      </c>
    </row>
    <row r="110" spans="4:4" x14ac:dyDescent="0.15">
      <c r="D110" t="e">
        <f t="shared" si="1"/>
        <v>#DIV/0!</v>
      </c>
    </row>
    <row r="111" spans="4:4" x14ac:dyDescent="0.15">
      <c r="D111" t="e">
        <f t="shared" si="1"/>
        <v>#DIV/0!</v>
      </c>
    </row>
    <row r="112" spans="4:4" x14ac:dyDescent="0.15">
      <c r="D112" t="e">
        <f t="shared" si="1"/>
        <v>#DIV/0!</v>
      </c>
    </row>
    <row r="113" spans="4:4" x14ac:dyDescent="0.15">
      <c r="D113" t="e">
        <f t="shared" si="1"/>
        <v>#DIV/0!</v>
      </c>
    </row>
    <row r="114" spans="4:4" x14ac:dyDescent="0.15">
      <c r="D114" t="e">
        <f t="shared" si="1"/>
        <v>#DIV/0!</v>
      </c>
    </row>
    <row r="115" spans="4:4" x14ac:dyDescent="0.15">
      <c r="D115" t="e">
        <f t="shared" si="1"/>
        <v>#DIV/0!</v>
      </c>
    </row>
    <row r="116" spans="4:4" x14ac:dyDescent="0.15">
      <c r="D116" t="e">
        <f t="shared" si="1"/>
        <v>#DIV/0!</v>
      </c>
    </row>
    <row r="117" spans="4:4" x14ac:dyDescent="0.15">
      <c r="D117" t="e">
        <f t="shared" si="1"/>
        <v>#DIV/0!</v>
      </c>
    </row>
    <row r="118" spans="4:4" x14ac:dyDescent="0.15">
      <c r="D118" t="e">
        <f t="shared" si="1"/>
        <v>#DIV/0!</v>
      </c>
    </row>
    <row r="119" spans="4:4" x14ac:dyDescent="0.15">
      <c r="D119" t="e">
        <f t="shared" si="1"/>
        <v>#DIV/0!</v>
      </c>
    </row>
    <row r="120" spans="4:4" x14ac:dyDescent="0.15">
      <c r="D120" t="e">
        <f t="shared" si="1"/>
        <v>#DIV/0!</v>
      </c>
    </row>
    <row r="121" spans="4:4" x14ac:dyDescent="0.15">
      <c r="D121" t="e">
        <f t="shared" si="1"/>
        <v>#DIV/0!</v>
      </c>
    </row>
    <row r="122" spans="4:4" x14ac:dyDescent="0.15">
      <c r="D122" t="e">
        <f t="shared" si="1"/>
        <v>#DIV/0!</v>
      </c>
    </row>
    <row r="123" spans="4:4" x14ac:dyDescent="0.15">
      <c r="D123" t="e">
        <f t="shared" si="1"/>
        <v>#DIV/0!</v>
      </c>
    </row>
    <row r="124" spans="4:4" x14ac:dyDescent="0.15">
      <c r="D124" t="e">
        <f t="shared" si="1"/>
        <v>#DIV/0!</v>
      </c>
    </row>
    <row r="125" spans="4:4" x14ac:dyDescent="0.15">
      <c r="D125" t="e">
        <f t="shared" si="1"/>
        <v>#DIV/0!</v>
      </c>
    </row>
    <row r="126" spans="4:4" x14ac:dyDescent="0.15">
      <c r="D126" t="e">
        <f t="shared" si="1"/>
        <v>#DIV/0!</v>
      </c>
    </row>
    <row r="127" spans="4:4" x14ac:dyDescent="0.15">
      <c r="D127" t="e">
        <f t="shared" si="1"/>
        <v>#DIV/0!</v>
      </c>
    </row>
    <row r="128" spans="4:4" x14ac:dyDescent="0.15">
      <c r="D128" t="e">
        <f t="shared" si="1"/>
        <v>#DIV/0!</v>
      </c>
    </row>
    <row r="129" spans="4:4" x14ac:dyDescent="0.15">
      <c r="D129" t="e">
        <f t="shared" si="1"/>
        <v>#DIV/0!</v>
      </c>
    </row>
    <row r="130" spans="4:4" x14ac:dyDescent="0.15">
      <c r="D130" t="e">
        <f t="shared" ref="D130:D193" si="2">C130/B130</f>
        <v>#DIV/0!</v>
      </c>
    </row>
    <row r="131" spans="4:4" x14ac:dyDescent="0.15">
      <c r="D131" t="e">
        <f t="shared" si="2"/>
        <v>#DIV/0!</v>
      </c>
    </row>
    <row r="132" spans="4:4" x14ac:dyDescent="0.15">
      <c r="D132" t="e">
        <f t="shared" si="2"/>
        <v>#DIV/0!</v>
      </c>
    </row>
    <row r="133" spans="4:4" x14ac:dyDescent="0.15">
      <c r="D133" t="e">
        <f t="shared" si="2"/>
        <v>#DIV/0!</v>
      </c>
    </row>
    <row r="134" spans="4:4" x14ac:dyDescent="0.15">
      <c r="D134" t="e">
        <f t="shared" si="2"/>
        <v>#DIV/0!</v>
      </c>
    </row>
    <row r="135" spans="4:4" x14ac:dyDescent="0.15">
      <c r="D135" t="e">
        <f t="shared" si="2"/>
        <v>#DIV/0!</v>
      </c>
    </row>
    <row r="136" spans="4:4" x14ac:dyDescent="0.15">
      <c r="D136" t="e">
        <f t="shared" si="2"/>
        <v>#DIV/0!</v>
      </c>
    </row>
    <row r="137" spans="4:4" x14ac:dyDescent="0.15">
      <c r="D137" t="e">
        <f t="shared" si="2"/>
        <v>#DIV/0!</v>
      </c>
    </row>
    <row r="138" spans="4:4" x14ac:dyDescent="0.15">
      <c r="D138" t="e">
        <f t="shared" si="2"/>
        <v>#DIV/0!</v>
      </c>
    </row>
    <row r="139" spans="4:4" x14ac:dyDescent="0.15">
      <c r="D139" t="e">
        <f t="shared" si="2"/>
        <v>#DIV/0!</v>
      </c>
    </row>
    <row r="140" spans="4:4" x14ac:dyDescent="0.15">
      <c r="D140" t="e">
        <f t="shared" si="2"/>
        <v>#DIV/0!</v>
      </c>
    </row>
    <row r="141" spans="4:4" x14ac:dyDescent="0.15">
      <c r="D141" t="e">
        <f t="shared" si="2"/>
        <v>#DIV/0!</v>
      </c>
    </row>
    <row r="142" spans="4:4" x14ac:dyDescent="0.15">
      <c r="D142" t="e">
        <f t="shared" si="2"/>
        <v>#DIV/0!</v>
      </c>
    </row>
    <row r="143" spans="4:4" x14ac:dyDescent="0.15">
      <c r="D143" t="e">
        <f t="shared" si="2"/>
        <v>#DIV/0!</v>
      </c>
    </row>
    <row r="144" spans="4:4" x14ac:dyDescent="0.15">
      <c r="D144" t="e">
        <f t="shared" si="2"/>
        <v>#DIV/0!</v>
      </c>
    </row>
    <row r="145" spans="4:4" x14ac:dyDescent="0.15">
      <c r="D145" t="e">
        <f t="shared" si="2"/>
        <v>#DIV/0!</v>
      </c>
    </row>
    <row r="146" spans="4:4" x14ac:dyDescent="0.15">
      <c r="D146" t="e">
        <f t="shared" si="2"/>
        <v>#DIV/0!</v>
      </c>
    </row>
    <row r="147" spans="4:4" x14ac:dyDescent="0.15">
      <c r="D147" t="e">
        <f t="shared" si="2"/>
        <v>#DIV/0!</v>
      </c>
    </row>
    <row r="148" spans="4:4" x14ac:dyDescent="0.15">
      <c r="D148" t="e">
        <f t="shared" si="2"/>
        <v>#DIV/0!</v>
      </c>
    </row>
    <row r="149" spans="4:4" x14ac:dyDescent="0.15">
      <c r="D149" t="e">
        <f t="shared" si="2"/>
        <v>#DIV/0!</v>
      </c>
    </row>
    <row r="150" spans="4:4" x14ac:dyDescent="0.15">
      <c r="D150" t="e">
        <f t="shared" si="2"/>
        <v>#DIV/0!</v>
      </c>
    </row>
    <row r="151" spans="4:4" x14ac:dyDescent="0.15">
      <c r="D151" t="e">
        <f t="shared" si="2"/>
        <v>#DIV/0!</v>
      </c>
    </row>
    <row r="152" spans="4:4" x14ac:dyDescent="0.15">
      <c r="D152" t="e">
        <f t="shared" si="2"/>
        <v>#DIV/0!</v>
      </c>
    </row>
    <row r="153" spans="4:4" x14ac:dyDescent="0.15">
      <c r="D153" t="e">
        <f t="shared" si="2"/>
        <v>#DIV/0!</v>
      </c>
    </row>
    <row r="154" spans="4:4" x14ac:dyDescent="0.15">
      <c r="D154" t="e">
        <f t="shared" si="2"/>
        <v>#DIV/0!</v>
      </c>
    </row>
    <row r="155" spans="4:4" x14ac:dyDescent="0.15">
      <c r="D155" t="e">
        <f t="shared" si="2"/>
        <v>#DIV/0!</v>
      </c>
    </row>
    <row r="156" spans="4:4" x14ac:dyDescent="0.15">
      <c r="D156" t="e">
        <f t="shared" si="2"/>
        <v>#DIV/0!</v>
      </c>
    </row>
    <row r="157" spans="4:4" x14ac:dyDescent="0.15">
      <c r="D157" t="e">
        <f t="shared" si="2"/>
        <v>#DIV/0!</v>
      </c>
    </row>
    <row r="158" spans="4:4" x14ac:dyDescent="0.15">
      <c r="D158" t="e">
        <f t="shared" si="2"/>
        <v>#DIV/0!</v>
      </c>
    </row>
    <row r="159" spans="4:4" x14ac:dyDescent="0.15">
      <c r="D159" t="e">
        <f t="shared" si="2"/>
        <v>#DIV/0!</v>
      </c>
    </row>
    <row r="160" spans="4:4" x14ac:dyDescent="0.15">
      <c r="D160" t="e">
        <f t="shared" si="2"/>
        <v>#DIV/0!</v>
      </c>
    </row>
    <row r="161" spans="4:4" x14ac:dyDescent="0.15">
      <c r="D161" t="e">
        <f t="shared" si="2"/>
        <v>#DIV/0!</v>
      </c>
    </row>
    <row r="162" spans="4:4" x14ac:dyDescent="0.15">
      <c r="D162" t="e">
        <f t="shared" si="2"/>
        <v>#DIV/0!</v>
      </c>
    </row>
    <row r="163" spans="4:4" x14ac:dyDescent="0.15">
      <c r="D163" t="e">
        <f t="shared" si="2"/>
        <v>#DIV/0!</v>
      </c>
    </row>
    <row r="164" spans="4:4" x14ac:dyDescent="0.15">
      <c r="D164" t="e">
        <f t="shared" si="2"/>
        <v>#DIV/0!</v>
      </c>
    </row>
    <row r="165" spans="4:4" x14ac:dyDescent="0.15">
      <c r="D165" t="e">
        <f t="shared" si="2"/>
        <v>#DIV/0!</v>
      </c>
    </row>
    <row r="166" spans="4:4" x14ac:dyDescent="0.15">
      <c r="D166" t="e">
        <f t="shared" si="2"/>
        <v>#DIV/0!</v>
      </c>
    </row>
    <row r="167" spans="4:4" x14ac:dyDescent="0.15">
      <c r="D167" t="e">
        <f t="shared" si="2"/>
        <v>#DIV/0!</v>
      </c>
    </row>
    <row r="168" spans="4:4" x14ac:dyDescent="0.15">
      <c r="D168" t="e">
        <f t="shared" si="2"/>
        <v>#DIV/0!</v>
      </c>
    </row>
    <row r="169" spans="4:4" x14ac:dyDescent="0.15">
      <c r="D169" t="e">
        <f t="shared" si="2"/>
        <v>#DIV/0!</v>
      </c>
    </row>
    <row r="170" spans="4:4" x14ac:dyDescent="0.15">
      <c r="D170" t="e">
        <f t="shared" si="2"/>
        <v>#DIV/0!</v>
      </c>
    </row>
    <row r="171" spans="4:4" x14ac:dyDescent="0.15">
      <c r="D171" t="e">
        <f t="shared" si="2"/>
        <v>#DIV/0!</v>
      </c>
    </row>
    <row r="172" spans="4:4" x14ac:dyDescent="0.15">
      <c r="D172" t="e">
        <f t="shared" si="2"/>
        <v>#DIV/0!</v>
      </c>
    </row>
    <row r="173" spans="4:4" x14ac:dyDescent="0.15">
      <c r="D173" t="e">
        <f t="shared" si="2"/>
        <v>#DIV/0!</v>
      </c>
    </row>
    <row r="174" spans="4:4" x14ac:dyDescent="0.15">
      <c r="D174" t="e">
        <f t="shared" si="2"/>
        <v>#DIV/0!</v>
      </c>
    </row>
    <row r="175" spans="4:4" x14ac:dyDescent="0.15">
      <c r="D175" t="e">
        <f t="shared" si="2"/>
        <v>#DIV/0!</v>
      </c>
    </row>
    <row r="176" spans="4:4" x14ac:dyDescent="0.15">
      <c r="D176" t="e">
        <f t="shared" si="2"/>
        <v>#DIV/0!</v>
      </c>
    </row>
    <row r="177" spans="4:4" x14ac:dyDescent="0.15">
      <c r="D177" t="e">
        <f t="shared" si="2"/>
        <v>#DIV/0!</v>
      </c>
    </row>
    <row r="178" spans="4:4" x14ac:dyDescent="0.15">
      <c r="D178" t="e">
        <f t="shared" si="2"/>
        <v>#DIV/0!</v>
      </c>
    </row>
    <row r="179" spans="4:4" x14ac:dyDescent="0.15">
      <c r="D179" t="e">
        <f t="shared" si="2"/>
        <v>#DIV/0!</v>
      </c>
    </row>
    <row r="180" spans="4:4" x14ac:dyDescent="0.15">
      <c r="D180" t="e">
        <f t="shared" si="2"/>
        <v>#DIV/0!</v>
      </c>
    </row>
    <row r="181" spans="4:4" x14ac:dyDescent="0.15">
      <c r="D181" t="e">
        <f t="shared" si="2"/>
        <v>#DIV/0!</v>
      </c>
    </row>
    <row r="182" spans="4:4" x14ac:dyDescent="0.15">
      <c r="D182" t="e">
        <f t="shared" si="2"/>
        <v>#DIV/0!</v>
      </c>
    </row>
    <row r="183" spans="4:4" x14ac:dyDescent="0.15">
      <c r="D183" t="e">
        <f t="shared" si="2"/>
        <v>#DIV/0!</v>
      </c>
    </row>
    <row r="184" spans="4:4" x14ac:dyDescent="0.15">
      <c r="D184" t="e">
        <f t="shared" si="2"/>
        <v>#DIV/0!</v>
      </c>
    </row>
    <row r="185" spans="4:4" x14ac:dyDescent="0.15">
      <c r="D185" t="e">
        <f t="shared" si="2"/>
        <v>#DIV/0!</v>
      </c>
    </row>
    <row r="186" spans="4:4" x14ac:dyDescent="0.15">
      <c r="D186" t="e">
        <f t="shared" si="2"/>
        <v>#DIV/0!</v>
      </c>
    </row>
    <row r="187" spans="4:4" x14ac:dyDescent="0.15">
      <c r="D187" t="e">
        <f t="shared" si="2"/>
        <v>#DIV/0!</v>
      </c>
    </row>
    <row r="188" spans="4:4" x14ac:dyDescent="0.15">
      <c r="D188" t="e">
        <f t="shared" si="2"/>
        <v>#DIV/0!</v>
      </c>
    </row>
    <row r="189" spans="4:4" x14ac:dyDescent="0.15">
      <c r="D189" t="e">
        <f t="shared" si="2"/>
        <v>#DIV/0!</v>
      </c>
    </row>
    <row r="190" spans="4:4" x14ac:dyDescent="0.15">
      <c r="D190" t="e">
        <f t="shared" si="2"/>
        <v>#DIV/0!</v>
      </c>
    </row>
    <row r="191" spans="4:4" x14ac:dyDescent="0.15">
      <c r="D191" t="e">
        <f t="shared" si="2"/>
        <v>#DIV/0!</v>
      </c>
    </row>
    <row r="192" spans="4:4" x14ac:dyDescent="0.15">
      <c r="D192" t="e">
        <f t="shared" si="2"/>
        <v>#DIV/0!</v>
      </c>
    </row>
    <row r="193" spans="4:4" x14ac:dyDescent="0.15">
      <c r="D193" t="e">
        <f t="shared" si="2"/>
        <v>#DIV/0!</v>
      </c>
    </row>
    <row r="194" spans="4:4" x14ac:dyDescent="0.15">
      <c r="D194" t="e">
        <f t="shared" ref="D194:D257" si="3">C194/B194</f>
        <v>#DIV/0!</v>
      </c>
    </row>
    <row r="195" spans="4:4" x14ac:dyDescent="0.15">
      <c r="D195" t="e">
        <f t="shared" si="3"/>
        <v>#DIV/0!</v>
      </c>
    </row>
    <row r="196" spans="4:4" x14ac:dyDescent="0.15">
      <c r="D196" t="e">
        <f t="shared" si="3"/>
        <v>#DIV/0!</v>
      </c>
    </row>
    <row r="197" spans="4:4" x14ac:dyDescent="0.15">
      <c r="D197" t="e">
        <f t="shared" si="3"/>
        <v>#DIV/0!</v>
      </c>
    </row>
    <row r="198" spans="4:4" x14ac:dyDescent="0.15">
      <c r="D198" t="e">
        <f t="shared" si="3"/>
        <v>#DIV/0!</v>
      </c>
    </row>
    <row r="199" spans="4:4" x14ac:dyDescent="0.15">
      <c r="D199" t="e">
        <f t="shared" si="3"/>
        <v>#DIV/0!</v>
      </c>
    </row>
    <row r="200" spans="4:4" x14ac:dyDescent="0.15">
      <c r="D200" t="e">
        <f t="shared" si="3"/>
        <v>#DIV/0!</v>
      </c>
    </row>
    <row r="201" spans="4:4" x14ac:dyDescent="0.15">
      <c r="D201" t="e">
        <f t="shared" si="3"/>
        <v>#DIV/0!</v>
      </c>
    </row>
    <row r="202" spans="4:4" x14ac:dyDescent="0.15">
      <c r="D202" t="e">
        <f t="shared" si="3"/>
        <v>#DIV/0!</v>
      </c>
    </row>
    <row r="203" spans="4:4" x14ac:dyDescent="0.15">
      <c r="D203" t="e">
        <f t="shared" si="3"/>
        <v>#DIV/0!</v>
      </c>
    </row>
    <row r="204" spans="4:4" x14ac:dyDescent="0.15">
      <c r="D204" t="e">
        <f t="shared" si="3"/>
        <v>#DIV/0!</v>
      </c>
    </row>
    <row r="205" spans="4:4" x14ac:dyDescent="0.15">
      <c r="D205" t="e">
        <f t="shared" si="3"/>
        <v>#DIV/0!</v>
      </c>
    </row>
    <row r="206" spans="4:4" x14ac:dyDescent="0.15">
      <c r="D206" t="e">
        <f t="shared" si="3"/>
        <v>#DIV/0!</v>
      </c>
    </row>
    <row r="207" spans="4:4" x14ac:dyDescent="0.15">
      <c r="D207" t="e">
        <f t="shared" si="3"/>
        <v>#DIV/0!</v>
      </c>
    </row>
    <row r="208" spans="4:4" x14ac:dyDescent="0.15">
      <c r="D208" t="e">
        <f t="shared" si="3"/>
        <v>#DIV/0!</v>
      </c>
    </row>
    <row r="209" spans="4:4" x14ac:dyDescent="0.15">
      <c r="D209" t="e">
        <f t="shared" si="3"/>
        <v>#DIV/0!</v>
      </c>
    </row>
    <row r="210" spans="4:4" x14ac:dyDescent="0.15">
      <c r="D210" t="e">
        <f t="shared" si="3"/>
        <v>#DIV/0!</v>
      </c>
    </row>
    <row r="211" spans="4:4" x14ac:dyDescent="0.15">
      <c r="D211" t="e">
        <f t="shared" si="3"/>
        <v>#DIV/0!</v>
      </c>
    </row>
    <row r="212" spans="4:4" x14ac:dyDescent="0.15">
      <c r="D212" t="e">
        <f t="shared" si="3"/>
        <v>#DIV/0!</v>
      </c>
    </row>
    <row r="213" spans="4:4" x14ac:dyDescent="0.15">
      <c r="D213" t="e">
        <f t="shared" si="3"/>
        <v>#DIV/0!</v>
      </c>
    </row>
    <row r="214" spans="4:4" x14ac:dyDescent="0.15">
      <c r="D214" t="e">
        <f t="shared" si="3"/>
        <v>#DIV/0!</v>
      </c>
    </row>
    <row r="215" spans="4:4" x14ac:dyDescent="0.15">
      <c r="D215" t="e">
        <f t="shared" si="3"/>
        <v>#DIV/0!</v>
      </c>
    </row>
    <row r="216" spans="4:4" x14ac:dyDescent="0.15">
      <c r="D216" t="e">
        <f t="shared" si="3"/>
        <v>#DIV/0!</v>
      </c>
    </row>
    <row r="217" spans="4:4" x14ac:dyDescent="0.15">
      <c r="D217" t="e">
        <f t="shared" si="3"/>
        <v>#DIV/0!</v>
      </c>
    </row>
    <row r="218" spans="4:4" x14ac:dyDescent="0.15">
      <c r="D218" t="e">
        <f t="shared" si="3"/>
        <v>#DIV/0!</v>
      </c>
    </row>
    <row r="219" spans="4:4" x14ac:dyDescent="0.15">
      <c r="D219" t="e">
        <f t="shared" si="3"/>
        <v>#DIV/0!</v>
      </c>
    </row>
    <row r="220" spans="4:4" x14ac:dyDescent="0.15">
      <c r="D220" t="e">
        <f t="shared" si="3"/>
        <v>#DIV/0!</v>
      </c>
    </row>
    <row r="221" spans="4:4" x14ac:dyDescent="0.15">
      <c r="D221" t="e">
        <f t="shared" si="3"/>
        <v>#DIV/0!</v>
      </c>
    </row>
    <row r="222" spans="4:4" x14ac:dyDescent="0.15">
      <c r="D222" t="e">
        <f t="shared" si="3"/>
        <v>#DIV/0!</v>
      </c>
    </row>
    <row r="223" spans="4:4" x14ac:dyDescent="0.15">
      <c r="D223" t="e">
        <f t="shared" si="3"/>
        <v>#DIV/0!</v>
      </c>
    </row>
    <row r="224" spans="4:4" x14ac:dyDescent="0.15">
      <c r="D224" t="e">
        <f t="shared" si="3"/>
        <v>#DIV/0!</v>
      </c>
    </row>
    <row r="225" spans="4:4" x14ac:dyDescent="0.15">
      <c r="D225" t="e">
        <f t="shared" si="3"/>
        <v>#DIV/0!</v>
      </c>
    </row>
    <row r="226" spans="4:4" x14ac:dyDescent="0.15">
      <c r="D226" t="e">
        <f t="shared" si="3"/>
        <v>#DIV/0!</v>
      </c>
    </row>
    <row r="227" spans="4:4" x14ac:dyDescent="0.15">
      <c r="D227" t="e">
        <f t="shared" si="3"/>
        <v>#DIV/0!</v>
      </c>
    </row>
    <row r="228" spans="4:4" x14ac:dyDescent="0.15">
      <c r="D228" t="e">
        <f t="shared" si="3"/>
        <v>#DIV/0!</v>
      </c>
    </row>
    <row r="229" spans="4:4" x14ac:dyDescent="0.15">
      <c r="D229" t="e">
        <f t="shared" si="3"/>
        <v>#DIV/0!</v>
      </c>
    </row>
    <row r="230" spans="4:4" x14ac:dyDescent="0.15">
      <c r="D230" t="e">
        <f t="shared" si="3"/>
        <v>#DIV/0!</v>
      </c>
    </row>
    <row r="231" spans="4:4" x14ac:dyDescent="0.15">
      <c r="D231" t="e">
        <f t="shared" si="3"/>
        <v>#DIV/0!</v>
      </c>
    </row>
    <row r="232" spans="4:4" x14ac:dyDescent="0.15">
      <c r="D232" t="e">
        <f t="shared" si="3"/>
        <v>#DIV/0!</v>
      </c>
    </row>
    <row r="233" spans="4:4" x14ac:dyDescent="0.15">
      <c r="D233" t="e">
        <f t="shared" si="3"/>
        <v>#DIV/0!</v>
      </c>
    </row>
    <row r="234" spans="4:4" x14ac:dyDescent="0.15">
      <c r="D234" t="e">
        <f t="shared" si="3"/>
        <v>#DIV/0!</v>
      </c>
    </row>
    <row r="235" spans="4:4" x14ac:dyDescent="0.15">
      <c r="D235" t="e">
        <f t="shared" si="3"/>
        <v>#DIV/0!</v>
      </c>
    </row>
    <row r="236" spans="4:4" x14ac:dyDescent="0.15">
      <c r="D236" t="e">
        <f t="shared" si="3"/>
        <v>#DIV/0!</v>
      </c>
    </row>
    <row r="237" spans="4:4" x14ac:dyDescent="0.15">
      <c r="D237" t="e">
        <f t="shared" si="3"/>
        <v>#DIV/0!</v>
      </c>
    </row>
    <row r="238" spans="4:4" x14ac:dyDescent="0.15">
      <c r="D238" t="e">
        <f t="shared" si="3"/>
        <v>#DIV/0!</v>
      </c>
    </row>
    <row r="239" spans="4:4" x14ac:dyDescent="0.15">
      <c r="D239" t="e">
        <f t="shared" si="3"/>
        <v>#DIV/0!</v>
      </c>
    </row>
    <row r="240" spans="4:4" x14ac:dyDescent="0.15">
      <c r="D240" t="e">
        <f t="shared" si="3"/>
        <v>#DIV/0!</v>
      </c>
    </row>
    <row r="241" spans="4:4" x14ac:dyDescent="0.15">
      <c r="D241" t="e">
        <f t="shared" si="3"/>
        <v>#DIV/0!</v>
      </c>
    </row>
    <row r="242" spans="4:4" x14ac:dyDescent="0.15">
      <c r="D242" t="e">
        <f t="shared" si="3"/>
        <v>#DIV/0!</v>
      </c>
    </row>
    <row r="243" spans="4:4" x14ac:dyDescent="0.15">
      <c r="D243" t="e">
        <f t="shared" si="3"/>
        <v>#DIV/0!</v>
      </c>
    </row>
    <row r="244" spans="4:4" x14ac:dyDescent="0.15">
      <c r="D244" t="e">
        <f t="shared" si="3"/>
        <v>#DIV/0!</v>
      </c>
    </row>
    <row r="245" spans="4:4" x14ac:dyDescent="0.15">
      <c r="D245" t="e">
        <f t="shared" si="3"/>
        <v>#DIV/0!</v>
      </c>
    </row>
    <row r="246" spans="4:4" x14ac:dyDescent="0.15">
      <c r="D246" t="e">
        <f t="shared" si="3"/>
        <v>#DIV/0!</v>
      </c>
    </row>
    <row r="247" spans="4:4" x14ac:dyDescent="0.15">
      <c r="D247" t="e">
        <f t="shared" si="3"/>
        <v>#DIV/0!</v>
      </c>
    </row>
    <row r="248" spans="4:4" x14ac:dyDescent="0.15">
      <c r="D248" t="e">
        <f t="shared" si="3"/>
        <v>#DIV/0!</v>
      </c>
    </row>
    <row r="249" spans="4:4" x14ac:dyDescent="0.15">
      <c r="D249" t="e">
        <f t="shared" si="3"/>
        <v>#DIV/0!</v>
      </c>
    </row>
    <row r="250" spans="4:4" x14ac:dyDescent="0.15">
      <c r="D250" t="e">
        <f t="shared" si="3"/>
        <v>#DIV/0!</v>
      </c>
    </row>
    <row r="251" spans="4:4" x14ac:dyDescent="0.15">
      <c r="D251" t="e">
        <f t="shared" si="3"/>
        <v>#DIV/0!</v>
      </c>
    </row>
    <row r="252" spans="4:4" x14ac:dyDescent="0.15">
      <c r="D252" t="e">
        <f t="shared" si="3"/>
        <v>#DIV/0!</v>
      </c>
    </row>
    <row r="253" spans="4:4" x14ac:dyDescent="0.15">
      <c r="D253" t="e">
        <f t="shared" si="3"/>
        <v>#DIV/0!</v>
      </c>
    </row>
    <row r="254" spans="4:4" x14ac:dyDescent="0.15">
      <c r="D254" t="e">
        <f t="shared" si="3"/>
        <v>#DIV/0!</v>
      </c>
    </row>
    <row r="255" spans="4:4" x14ac:dyDescent="0.15">
      <c r="D255" t="e">
        <f t="shared" si="3"/>
        <v>#DIV/0!</v>
      </c>
    </row>
    <row r="256" spans="4:4" x14ac:dyDescent="0.15">
      <c r="D256" t="e">
        <f t="shared" si="3"/>
        <v>#DIV/0!</v>
      </c>
    </row>
    <row r="257" spans="4:4" x14ac:dyDescent="0.15">
      <c r="D257" t="e">
        <f t="shared" si="3"/>
        <v>#DIV/0!</v>
      </c>
    </row>
    <row r="258" spans="4:4" x14ac:dyDescent="0.15">
      <c r="D258" t="e">
        <f t="shared" ref="D258:D321" si="4">C258/B258</f>
        <v>#DIV/0!</v>
      </c>
    </row>
    <row r="259" spans="4:4" x14ac:dyDescent="0.15">
      <c r="D259" t="e">
        <f t="shared" si="4"/>
        <v>#DIV/0!</v>
      </c>
    </row>
    <row r="260" spans="4:4" x14ac:dyDescent="0.15">
      <c r="D260" t="e">
        <f t="shared" si="4"/>
        <v>#DIV/0!</v>
      </c>
    </row>
    <row r="261" spans="4:4" x14ac:dyDescent="0.15">
      <c r="D261" t="e">
        <f t="shared" si="4"/>
        <v>#DIV/0!</v>
      </c>
    </row>
    <row r="262" spans="4:4" x14ac:dyDescent="0.15">
      <c r="D262" t="e">
        <f t="shared" si="4"/>
        <v>#DIV/0!</v>
      </c>
    </row>
    <row r="263" spans="4:4" x14ac:dyDescent="0.15">
      <c r="D263" t="e">
        <f t="shared" si="4"/>
        <v>#DIV/0!</v>
      </c>
    </row>
    <row r="264" spans="4:4" x14ac:dyDescent="0.15">
      <c r="D264" t="e">
        <f t="shared" si="4"/>
        <v>#DIV/0!</v>
      </c>
    </row>
    <row r="265" spans="4:4" x14ac:dyDescent="0.15">
      <c r="D265" t="e">
        <f t="shared" si="4"/>
        <v>#DIV/0!</v>
      </c>
    </row>
    <row r="266" spans="4:4" x14ac:dyDescent="0.15">
      <c r="D266" t="e">
        <f t="shared" si="4"/>
        <v>#DIV/0!</v>
      </c>
    </row>
    <row r="267" spans="4:4" x14ac:dyDescent="0.15">
      <c r="D267" t="e">
        <f t="shared" si="4"/>
        <v>#DIV/0!</v>
      </c>
    </row>
    <row r="268" spans="4:4" x14ac:dyDescent="0.15">
      <c r="D268" t="e">
        <f t="shared" si="4"/>
        <v>#DIV/0!</v>
      </c>
    </row>
    <row r="269" spans="4:4" x14ac:dyDescent="0.15">
      <c r="D269" t="e">
        <f t="shared" si="4"/>
        <v>#DIV/0!</v>
      </c>
    </row>
    <row r="270" spans="4:4" x14ac:dyDescent="0.15">
      <c r="D270" t="e">
        <f t="shared" si="4"/>
        <v>#DIV/0!</v>
      </c>
    </row>
    <row r="271" spans="4:4" x14ac:dyDescent="0.15">
      <c r="D271" t="e">
        <f t="shared" si="4"/>
        <v>#DIV/0!</v>
      </c>
    </row>
    <row r="272" spans="4:4" x14ac:dyDescent="0.15">
      <c r="D272" t="e">
        <f t="shared" si="4"/>
        <v>#DIV/0!</v>
      </c>
    </row>
    <row r="273" spans="4:4" x14ac:dyDescent="0.15">
      <c r="D273" t="e">
        <f t="shared" si="4"/>
        <v>#DIV/0!</v>
      </c>
    </row>
    <row r="274" spans="4:4" x14ac:dyDescent="0.15">
      <c r="D274" t="e">
        <f t="shared" si="4"/>
        <v>#DIV/0!</v>
      </c>
    </row>
    <row r="275" spans="4:4" x14ac:dyDescent="0.15">
      <c r="D275" t="e">
        <f t="shared" si="4"/>
        <v>#DIV/0!</v>
      </c>
    </row>
    <row r="276" spans="4:4" x14ac:dyDescent="0.15">
      <c r="D276" t="e">
        <f t="shared" si="4"/>
        <v>#DIV/0!</v>
      </c>
    </row>
    <row r="277" spans="4:4" x14ac:dyDescent="0.15">
      <c r="D277" t="e">
        <f t="shared" si="4"/>
        <v>#DIV/0!</v>
      </c>
    </row>
    <row r="278" spans="4:4" x14ac:dyDescent="0.15">
      <c r="D278" t="e">
        <f t="shared" si="4"/>
        <v>#DIV/0!</v>
      </c>
    </row>
    <row r="279" spans="4:4" x14ac:dyDescent="0.15">
      <c r="D279" t="e">
        <f t="shared" si="4"/>
        <v>#DIV/0!</v>
      </c>
    </row>
    <row r="280" spans="4:4" x14ac:dyDescent="0.15">
      <c r="D280" t="e">
        <f t="shared" si="4"/>
        <v>#DIV/0!</v>
      </c>
    </row>
    <row r="281" spans="4:4" x14ac:dyDescent="0.15">
      <c r="D281" t="e">
        <f t="shared" si="4"/>
        <v>#DIV/0!</v>
      </c>
    </row>
    <row r="282" spans="4:4" x14ac:dyDescent="0.15">
      <c r="D282" t="e">
        <f t="shared" si="4"/>
        <v>#DIV/0!</v>
      </c>
    </row>
    <row r="283" spans="4:4" x14ac:dyDescent="0.15">
      <c r="D283" t="e">
        <f t="shared" si="4"/>
        <v>#DIV/0!</v>
      </c>
    </row>
    <row r="284" spans="4:4" x14ac:dyDescent="0.15">
      <c r="D284" t="e">
        <f t="shared" si="4"/>
        <v>#DIV/0!</v>
      </c>
    </row>
    <row r="285" spans="4:4" x14ac:dyDescent="0.15">
      <c r="D285" t="e">
        <f t="shared" si="4"/>
        <v>#DIV/0!</v>
      </c>
    </row>
    <row r="286" spans="4:4" x14ac:dyDescent="0.15">
      <c r="D286" t="e">
        <f t="shared" si="4"/>
        <v>#DIV/0!</v>
      </c>
    </row>
    <row r="287" spans="4:4" x14ac:dyDescent="0.15">
      <c r="D287" t="e">
        <f t="shared" si="4"/>
        <v>#DIV/0!</v>
      </c>
    </row>
    <row r="288" spans="4:4" x14ac:dyDescent="0.15">
      <c r="D288" t="e">
        <f t="shared" si="4"/>
        <v>#DIV/0!</v>
      </c>
    </row>
    <row r="289" spans="4:4" x14ac:dyDescent="0.15">
      <c r="D289" t="e">
        <f t="shared" si="4"/>
        <v>#DIV/0!</v>
      </c>
    </row>
    <row r="290" spans="4:4" x14ac:dyDescent="0.15">
      <c r="D290" t="e">
        <f t="shared" si="4"/>
        <v>#DIV/0!</v>
      </c>
    </row>
    <row r="291" spans="4:4" x14ac:dyDescent="0.15">
      <c r="D291" t="e">
        <f t="shared" si="4"/>
        <v>#DIV/0!</v>
      </c>
    </row>
    <row r="292" spans="4:4" x14ac:dyDescent="0.15">
      <c r="D292" t="e">
        <f t="shared" si="4"/>
        <v>#DIV/0!</v>
      </c>
    </row>
    <row r="293" spans="4:4" x14ac:dyDescent="0.15">
      <c r="D293" t="e">
        <f t="shared" si="4"/>
        <v>#DIV/0!</v>
      </c>
    </row>
    <row r="294" spans="4:4" x14ac:dyDescent="0.15">
      <c r="D294" t="e">
        <f t="shared" si="4"/>
        <v>#DIV/0!</v>
      </c>
    </row>
    <row r="295" spans="4:4" x14ac:dyDescent="0.15">
      <c r="D295" t="e">
        <f t="shared" si="4"/>
        <v>#DIV/0!</v>
      </c>
    </row>
    <row r="296" spans="4:4" x14ac:dyDescent="0.15">
      <c r="D296" t="e">
        <f t="shared" si="4"/>
        <v>#DIV/0!</v>
      </c>
    </row>
    <row r="297" spans="4:4" x14ac:dyDescent="0.15">
      <c r="D297" t="e">
        <f t="shared" si="4"/>
        <v>#DIV/0!</v>
      </c>
    </row>
    <row r="298" spans="4:4" x14ac:dyDescent="0.15">
      <c r="D298" t="e">
        <f t="shared" si="4"/>
        <v>#DIV/0!</v>
      </c>
    </row>
    <row r="299" spans="4:4" x14ac:dyDescent="0.15">
      <c r="D299" t="e">
        <f t="shared" si="4"/>
        <v>#DIV/0!</v>
      </c>
    </row>
    <row r="300" spans="4:4" x14ac:dyDescent="0.15">
      <c r="D300" t="e">
        <f t="shared" si="4"/>
        <v>#DIV/0!</v>
      </c>
    </row>
    <row r="301" spans="4:4" x14ac:dyDescent="0.15">
      <c r="D301" t="e">
        <f t="shared" si="4"/>
        <v>#DIV/0!</v>
      </c>
    </row>
    <row r="302" spans="4:4" x14ac:dyDescent="0.15">
      <c r="D302" t="e">
        <f t="shared" si="4"/>
        <v>#DIV/0!</v>
      </c>
    </row>
    <row r="303" spans="4:4" x14ac:dyDescent="0.15">
      <c r="D303" t="e">
        <f t="shared" si="4"/>
        <v>#DIV/0!</v>
      </c>
    </row>
    <row r="304" spans="4:4" x14ac:dyDescent="0.15">
      <c r="D304" t="e">
        <f t="shared" si="4"/>
        <v>#DIV/0!</v>
      </c>
    </row>
    <row r="305" spans="4:4" x14ac:dyDescent="0.15">
      <c r="D305" t="e">
        <f t="shared" si="4"/>
        <v>#DIV/0!</v>
      </c>
    </row>
    <row r="306" spans="4:4" x14ac:dyDescent="0.15">
      <c r="D306" t="e">
        <f t="shared" si="4"/>
        <v>#DIV/0!</v>
      </c>
    </row>
    <row r="307" spans="4:4" x14ac:dyDescent="0.15">
      <c r="D307" t="e">
        <f t="shared" si="4"/>
        <v>#DIV/0!</v>
      </c>
    </row>
    <row r="308" spans="4:4" x14ac:dyDescent="0.15">
      <c r="D308" t="e">
        <f t="shared" si="4"/>
        <v>#DIV/0!</v>
      </c>
    </row>
    <row r="309" spans="4:4" x14ac:dyDescent="0.15">
      <c r="D309" t="e">
        <f t="shared" si="4"/>
        <v>#DIV/0!</v>
      </c>
    </row>
    <row r="310" spans="4:4" x14ac:dyDescent="0.15">
      <c r="D310" t="e">
        <f t="shared" si="4"/>
        <v>#DIV/0!</v>
      </c>
    </row>
    <row r="311" spans="4:4" x14ac:dyDescent="0.15">
      <c r="D311" t="e">
        <f t="shared" si="4"/>
        <v>#DIV/0!</v>
      </c>
    </row>
    <row r="312" spans="4:4" x14ac:dyDescent="0.15">
      <c r="D312" t="e">
        <f t="shared" si="4"/>
        <v>#DIV/0!</v>
      </c>
    </row>
    <row r="313" spans="4:4" x14ac:dyDescent="0.15">
      <c r="D313" t="e">
        <f t="shared" si="4"/>
        <v>#DIV/0!</v>
      </c>
    </row>
    <row r="314" spans="4:4" x14ac:dyDescent="0.15">
      <c r="D314" t="e">
        <f t="shared" si="4"/>
        <v>#DIV/0!</v>
      </c>
    </row>
    <row r="315" spans="4:4" x14ac:dyDescent="0.15">
      <c r="D315" t="e">
        <f t="shared" si="4"/>
        <v>#DIV/0!</v>
      </c>
    </row>
    <row r="316" spans="4:4" x14ac:dyDescent="0.15">
      <c r="D316" t="e">
        <f t="shared" si="4"/>
        <v>#DIV/0!</v>
      </c>
    </row>
    <row r="317" spans="4:4" x14ac:dyDescent="0.15">
      <c r="D317" t="e">
        <f t="shared" si="4"/>
        <v>#DIV/0!</v>
      </c>
    </row>
    <row r="318" spans="4:4" x14ac:dyDescent="0.15">
      <c r="D318" t="e">
        <f t="shared" si="4"/>
        <v>#DIV/0!</v>
      </c>
    </row>
    <row r="319" spans="4:4" x14ac:dyDescent="0.15">
      <c r="D319" t="e">
        <f t="shared" si="4"/>
        <v>#DIV/0!</v>
      </c>
    </row>
    <row r="320" spans="4:4" x14ac:dyDescent="0.15">
      <c r="D320" t="e">
        <f t="shared" si="4"/>
        <v>#DIV/0!</v>
      </c>
    </row>
    <row r="321" spans="4:4" x14ac:dyDescent="0.15">
      <c r="D321" t="e">
        <f t="shared" si="4"/>
        <v>#DIV/0!</v>
      </c>
    </row>
    <row r="322" spans="4:4" x14ac:dyDescent="0.15">
      <c r="D322" t="e">
        <f t="shared" ref="D322:D360" si="5">C322/B322</f>
        <v>#DIV/0!</v>
      </c>
    </row>
    <row r="323" spans="4:4" x14ac:dyDescent="0.15">
      <c r="D323" t="e">
        <f t="shared" si="5"/>
        <v>#DIV/0!</v>
      </c>
    </row>
    <row r="324" spans="4:4" x14ac:dyDescent="0.15">
      <c r="D324" t="e">
        <f t="shared" si="5"/>
        <v>#DIV/0!</v>
      </c>
    </row>
    <row r="325" spans="4:4" x14ac:dyDescent="0.15">
      <c r="D325" t="e">
        <f t="shared" si="5"/>
        <v>#DIV/0!</v>
      </c>
    </row>
    <row r="326" spans="4:4" x14ac:dyDescent="0.15">
      <c r="D326" t="e">
        <f t="shared" si="5"/>
        <v>#DIV/0!</v>
      </c>
    </row>
    <row r="327" spans="4:4" x14ac:dyDescent="0.15">
      <c r="D327" t="e">
        <f t="shared" si="5"/>
        <v>#DIV/0!</v>
      </c>
    </row>
    <row r="328" spans="4:4" x14ac:dyDescent="0.15">
      <c r="D328" t="e">
        <f t="shared" si="5"/>
        <v>#DIV/0!</v>
      </c>
    </row>
    <row r="329" spans="4:4" x14ac:dyDescent="0.15">
      <c r="D329" t="e">
        <f t="shared" si="5"/>
        <v>#DIV/0!</v>
      </c>
    </row>
    <row r="330" spans="4:4" x14ac:dyDescent="0.15">
      <c r="D330" t="e">
        <f t="shared" si="5"/>
        <v>#DIV/0!</v>
      </c>
    </row>
    <row r="331" spans="4:4" x14ac:dyDescent="0.15">
      <c r="D331" t="e">
        <f t="shared" si="5"/>
        <v>#DIV/0!</v>
      </c>
    </row>
    <row r="332" spans="4:4" x14ac:dyDescent="0.15">
      <c r="D332" t="e">
        <f t="shared" si="5"/>
        <v>#DIV/0!</v>
      </c>
    </row>
    <row r="333" spans="4:4" x14ac:dyDescent="0.15">
      <c r="D333" t="e">
        <f t="shared" si="5"/>
        <v>#DIV/0!</v>
      </c>
    </row>
    <row r="334" spans="4:4" x14ac:dyDescent="0.15">
      <c r="D334" t="e">
        <f t="shared" si="5"/>
        <v>#DIV/0!</v>
      </c>
    </row>
    <row r="335" spans="4:4" x14ac:dyDescent="0.15">
      <c r="D335" t="e">
        <f t="shared" si="5"/>
        <v>#DIV/0!</v>
      </c>
    </row>
    <row r="336" spans="4:4" x14ac:dyDescent="0.15">
      <c r="D336" t="e">
        <f t="shared" si="5"/>
        <v>#DIV/0!</v>
      </c>
    </row>
    <row r="337" spans="4:4" x14ac:dyDescent="0.15">
      <c r="D337" t="e">
        <f t="shared" si="5"/>
        <v>#DIV/0!</v>
      </c>
    </row>
    <row r="338" spans="4:4" x14ac:dyDescent="0.15">
      <c r="D338" t="e">
        <f t="shared" si="5"/>
        <v>#DIV/0!</v>
      </c>
    </row>
    <row r="339" spans="4:4" x14ac:dyDescent="0.15">
      <c r="D339" t="e">
        <f t="shared" si="5"/>
        <v>#DIV/0!</v>
      </c>
    </row>
    <row r="340" spans="4:4" x14ac:dyDescent="0.15">
      <c r="D340" t="e">
        <f t="shared" si="5"/>
        <v>#DIV/0!</v>
      </c>
    </row>
    <row r="341" spans="4:4" x14ac:dyDescent="0.15">
      <c r="D341" t="e">
        <f t="shared" si="5"/>
        <v>#DIV/0!</v>
      </c>
    </row>
    <row r="342" spans="4:4" x14ac:dyDescent="0.15">
      <c r="D342" t="e">
        <f t="shared" si="5"/>
        <v>#DIV/0!</v>
      </c>
    </row>
    <row r="343" spans="4:4" x14ac:dyDescent="0.15">
      <c r="D343" t="e">
        <f t="shared" si="5"/>
        <v>#DIV/0!</v>
      </c>
    </row>
    <row r="344" spans="4:4" x14ac:dyDescent="0.15">
      <c r="D344" t="e">
        <f t="shared" si="5"/>
        <v>#DIV/0!</v>
      </c>
    </row>
    <row r="345" spans="4:4" x14ac:dyDescent="0.15">
      <c r="D345" t="e">
        <f t="shared" si="5"/>
        <v>#DIV/0!</v>
      </c>
    </row>
    <row r="346" spans="4:4" x14ac:dyDescent="0.15">
      <c r="D346" t="e">
        <f t="shared" si="5"/>
        <v>#DIV/0!</v>
      </c>
    </row>
    <row r="347" spans="4:4" x14ac:dyDescent="0.15">
      <c r="D347" t="e">
        <f t="shared" si="5"/>
        <v>#DIV/0!</v>
      </c>
    </row>
    <row r="348" spans="4:4" x14ac:dyDescent="0.15">
      <c r="D348" t="e">
        <f t="shared" si="5"/>
        <v>#DIV/0!</v>
      </c>
    </row>
    <row r="349" spans="4:4" x14ac:dyDescent="0.15">
      <c r="D349" t="e">
        <f t="shared" si="5"/>
        <v>#DIV/0!</v>
      </c>
    </row>
    <row r="350" spans="4:4" x14ac:dyDescent="0.15">
      <c r="D350" t="e">
        <f t="shared" si="5"/>
        <v>#DIV/0!</v>
      </c>
    </row>
    <row r="351" spans="4:4" x14ac:dyDescent="0.15">
      <c r="D351" t="e">
        <f t="shared" si="5"/>
        <v>#DIV/0!</v>
      </c>
    </row>
    <row r="352" spans="4:4" x14ac:dyDescent="0.15">
      <c r="D352" t="e">
        <f t="shared" si="5"/>
        <v>#DIV/0!</v>
      </c>
    </row>
    <row r="353" spans="4:4" x14ac:dyDescent="0.15">
      <c r="D353" t="e">
        <f t="shared" si="5"/>
        <v>#DIV/0!</v>
      </c>
    </row>
    <row r="354" spans="4:4" x14ac:dyDescent="0.15">
      <c r="D354" t="e">
        <f t="shared" si="5"/>
        <v>#DIV/0!</v>
      </c>
    </row>
    <row r="355" spans="4:4" x14ac:dyDescent="0.15">
      <c r="D355" t="e">
        <f t="shared" si="5"/>
        <v>#DIV/0!</v>
      </c>
    </row>
    <row r="356" spans="4:4" x14ac:dyDescent="0.15">
      <c r="D356" t="e">
        <f t="shared" si="5"/>
        <v>#DIV/0!</v>
      </c>
    </row>
    <row r="357" spans="4:4" x14ac:dyDescent="0.15">
      <c r="D357" t="e">
        <f t="shared" si="5"/>
        <v>#DIV/0!</v>
      </c>
    </row>
    <row r="358" spans="4:4" x14ac:dyDescent="0.15">
      <c r="D358" t="e">
        <f t="shared" si="5"/>
        <v>#DIV/0!</v>
      </c>
    </row>
    <row r="359" spans="4:4" x14ac:dyDescent="0.15">
      <c r="D359" t="e">
        <f t="shared" si="5"/>
        <v>#DIV/0!</v>
      </c>
    </row>
    <row r="360" spans="4:4" x14ac:dyDescent="0.15">
      <c r="D360" t="e">
        <f t="shared" si="5"/>
        <v>#DIV/0!</v>
      </c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43" customWidth="1"/>
    <col min="2" max="9" width="15.75" style="43" customWidth="1"/>
    <col min="10" max="16384" width="9" style="43"/>
  </cols>
  <sheetData>
    <row r="1" spans="1:11" ht="16.5" x14ac:dyDescent="0.15">
      <c r="A1" s="39" t="s">
        <v>85</v>
      </c>
      <c r="B1" s="39">
        <v>1</v>
      </c>
      <c r="C1" s="40"/>
      <c r="D1" s="40"/>
      <c r="E1" s="40"/>
      <c r="F1" s="40"/>
      <c r="G1" s="41"/>
      <c r="H1" s="42"/>
      <c r="I1" s="42"/>
      <c r="J1" s="42"/>
      <c r="K1" s="42"/>
    </row>
    <row r="2" spans="1:11" ht="16.5" x14ac:dyDescent="0.15">
      <c r="A2" s="39" t="s">
        <v>86</v>
      </c>
      <c r="B2" s="39">
        <f>SUM(C14:C23)</f>
        <v>0</v>
      </c>
      <c r="C2" s="40"/>
      <c r="D2" s="40"/>
      <c r="E2" s="40"/>
      <c r="F2" s="40"/>
      <c r="G2" s="41"/>
      <c r="H2" s="42"/>
      <c r="I2" s="42"/>
      <c r="J2" s="42"/>
      <c r="K2" s="42"/>
    </row>
    <row r="3" spans="1:11" ht="16.5" x14ac:dyDescent="0.15">
      <c r="A3" s="39" t="s">
        <v>87</v>
      </c>
      <c r="B3" s="44">
        <v>44075</v>
      </c>
      <c r="C3" s="40"/>
      <c r="D3" s="40"/>
      <c r="E3" s="40"/>
      <c r="F3" s="40"/>
      <c r="G3" s="41"/>
      <c r="H3" s="42"/>
      <c r="I3" s="42"/>
      <c r="J3" s="42"/>
      <c r="K3" s="42"/>
    </row>
    <row r="4" spans="1:11" ht="33" x14ac:dyDescent="0.15">
      <c r="A4" s="39" t="s">
        <v>88</v>
      </c>
      <c r="B4" s="39" t="s">
        <v>89</v>
      </c>
      <c r="C4" s="39" t="s">
        <v>90</v>
      </c>
      <c r="D4" s="39" t="s">
        <v>91</v>
      </c>
      <c r="E4" s="40"/>
      <c r="F4" s="41"/>
      <c r="G4" s="41"/>
      <c r="H4" s="42"/>
      <c r="I4" s="42"/>
      <c r="J4" s="42"/>
      <c r="K4" s="42"/>
    </row>
    <row r="5" spans="1:11" ht="16.5" x14ac:dyDescent="0.15">
      <c r="A5" s="39" t="s">
        <v>92</v>
      </c>
      <c r="B5" s="39">
        <f>SUM(D14:D23)</f>
        <v>3.5</v>
      </c>
      <c r="C5" s="39">
        <f>ROUND(B5*10000/$B$1,0)</f>
        <v>35000</v>
      </c>
      <c r="D5" s="39" t="e">
        <f>ROUND(B5*10000/$B$2,0)</f>
        <v>#DIV/0!</v>
      </c>
      <c r="E5" s="40"/>
      <c r="F5" s="41"/>
      <c r="G5" s="41"/>
      <c r="H5" s="42"/>
      <c r="I5" s="42"/>
      <c r="J5" s="42"/>
      <c r="K5" s="42"/>
    </row>
    <row r="6" spans="1:11" ht="16.5" x14ac:dyDescent="0.15">
      <c r="A6" s="39" t="s">
        <v>93</v>
      </c>
      <c r="B6" s="39">
        <v>0</v>
      </c>
      <c r="C6" s="39">
        <f>ROUND(B6*10000/$B$1,0)</f>
        <v>0</v>
      </c>
      <c r="D6" s="39" t="e">
        <f>ROUND(B6*10000/$B$2,0)</f>
        <v>#DIV/0!</v>
      </c>
      <c r="E6" s="40"/>
      <c r="F6" s="41"/>
      <c r="G6" s="41"/>
      <c r="H6" s="42"/>
      <c r="I6" s="42"/>
      <c r="J6" s="42"/>
      <c r="K6" s="42"/>
    </row>
    <row r="7" spans="1:11" ht="16.5" x14ac:dyDescent="0.15">
      <c r="A7" s="39" t="s">
        <v>94</v>
      </c>
      <c r="B7" s="39">
        <f>SUM(H14:H23)</f>
        <v>0</v>
      </c>
      <c r="C7" s="39">
        <f>ROUND(B7*10000/$B$1,0)</f>
        <v>0</v>
      </c>
      <c r="D7" s="39" t="e">
        <f>ROUND(B7*10000/$B$2,0)</f>
        <v>#DIV/0!</v>
      </c>
      <c r="E7" s="40"/>
      <c r="F7" s="41"/>
      <c r="G7" s="41"/>
      <c r="H7" s="42"/>
      <c r="I7" s="42"/>
      <c r="J7" s="42"/>
      <c r="K7" s="42"/>
    </row>
    <row r="8" spans="1:11" ht="16.5" x14ac:dyDescent="0.15">
      <c r="A8" s="39" t="s">
        <v>95</v>
      </c>
      <c r="B8" s="39">
        <f>SUM(I14:I23)</f>
        <v>0</v>
      </c>
      <c r="C8" s="39">
        <f>ROUND(B8*10000/$B$1,0)</f>
        <v>0</v>
      </c>
      <c r="D8" s="39" t="e">
        <f>ROUND(B8*10000/$B$2,0)</f>
        <v>#DIV/0!</v>
      </c>
      <c r="E8" s="40"/>
      <c r="F8" s="41"/>
      <c r="G8" s="41"/>
      <c r="H8" s="42"/>
      <c r="I8" s="42"/>
      <c r="J8" s="42"/>
      <c r="K8" s="42"/>
    </row>
    <row r="9" spans="1:11" ht="16.5" x14ac:dyDescent="0.15">
      <c r="A9" s="39" t="s">
        <v>96</v>
      </c>
      <c r="B9" s="45"/>
      <c r="C9" s="40"/>
      <c r="D9" s="40"/>
      <c r="E9" s="40"/>
      <c r="F9" s="41"/>
      <c r="G9" s="41"/>
      <c r="H9" s="42"/>
      <c r="I9" s="42"/>
      <c r="J9" s="42"/>
      <c r="K9" s="42"/>
    </row>
    <row r="10" spans="1:11" ht="16.5" x14ac:dyDescent="0.15">
      <c r="A10" s="39" t="s">
        <v>97</v>
      </c>
      <c r="B10" s="46">
        <f>AVERAGE(测算表!C17:N17)/30</f>
        <v>2.840611111111111</v>
      </c>
      <c r="C10" s="40"/>
      <c r="D10" s="40"/>
      <c r="E10" s="40"/>
      <c r="F10" s="41"/>
      <c r="G10" s="41"/>
      <c r="H10" s="42"/>
      <c r="I10" s="42"/>
      <c r="J10" s="42"/>
      <c r="K10" s="42"/>
    </row>
    <row r="11" spans="1:11" ht="16.5" x14ac:dyDescent="0.15">
      <c r="A11" s="39" t="s">
        <v>98</v>
      </c>
      <c r="B11" s="45"/>
      <c r="C11" s="40"/>
      <c r="D11" s="40"/>
      <c r="E11" s="40"/>
      <c r="F11" s="41"/>
      <c r="G11" s="41"/>
      <c r="H11" s="42"/>
      <c r="I11" s="42"/>
      <c r="J11" s="42"/>
      <c r="K11" s="42"/>
    </row>
    <row r="12" spans="1:11" ht="16.5" x14ac:dyDescent="0.15">
      <c r="A12" s="40"/>
      <c r="B12" s="40"/>
      <c r="C12" s="40"/>
      <c r="D12" s="40"/>
      <c r="E12" s="40"/>
      <c r="F12" s="41"/>
      <c r="G12" s="41"/>
      <c r="H12" s="42"/>
      <c r="I12" s="42"/>
      <c r="J12" s="42"/>
      <c r="K12" s="42"/>
    </row>
    <row r="13" spans="1:11" ht="33" x14ac:dyDescent="0.15">
      <c r="A13" s="47" t="s">
        <v>99</v>
      </c>
      <c r="B13" s="48" t="s">
        <v>85</v>
      </c>
      <c r="C13" s="48" t="s">
        <v>86</v>
      </c>
      <c r="D13" s="48" t="s">
        <v>100</v>
      </c>
      <c r="E13" s="39" t="s">
        <v>90</v>
      </c>
      <c r="F13" s="39" t="s">
        <v>91</v>
      </c>
      <c r="G13" s="48" t="s">
        <v>101</v>
      </c>
      <c r="H13" s="48" t="s">
        <v>102</v>
      </c>
      <c r="I13" s="48" t="s">
        <v>103</v>
      </c>
      <c r="J13" s="41"/>
      <c r="K13" s="42"/>
    </row>
    <row r="14" spans="1:11" ht="16.5" x14ac:dyDescent="0.15">
      <c r="A14" s="49" t="s">
        <v>104</v>
      </c>
      <c r="B14" s="50">
        <f>B1</f>
        <v>1</v>
      </c>
      <c r="C14" s="50">
        <f>[1]结果表!C118</f>
        <v>0</v>
      </c>
      <c r="D14" s="50">
        <f>B14*E14/10000</f>
        <v>3.5</v>
      </c>
      <c r="E14" s="50">
        <v>35000</v>
      </c>
      <c r="F14" s="50" t="e">
        <f>ROUND(D14*10000/C14,0)</f>
        <v>#DIV/0!</v>
      </c>
      <c r="G14" s="50">
        <v>0</v>
      </c>
      <c r="H14" s="50" t="str">
        <f>[1]结果表!D124</f>
        <v>——</v>
      </c>
      <c r="I14" s="50" t="str">
        <f>[1]结果表!D126</f>
        <v>——</v>
      </c>
      <c r="J14" s="41"/>
      <c r="K14" s="42"/>
    </row>
    <row r="15" spans="1:11" ht="16.5" x14ac:dyDescent="0.15">
      <c r="A15" s="49" t="s">
        <v>105</v>
      </c>
      <c r="B15" s="51"/>
      <c r="C15" s="51"/>
      <c r="D15" s="51"/>
      <c r="E15" s="50" t="e">
        <f t="shared" ref="E15:E23" si="0">ROUND(D15*10000/B15,0)</f>
        <v>#DIV/0!</v>
      </c>
      <c r="F15" s="50" t="e">
        <f t="shared" ref="F15:F23" si="1">ROUND(D15*10000/C15,0)</f>
        <v>#DIV/0!</v>
      </c>
      <c r="G15" s="52"/>
      <c r="H15" s="52"/>
      <c r="I15" s="51"/>
      <c r="J15" s="41"/>
      <c r="K15" s="42"/>
    </row>
    <row r="16" spans="1:11" ht="16.5" x14ac:dyDescent="0.15">
      <c r="A16" s="49" t="s">
        <v>106</v>
      </c>
      <c r="B16" s="51"/>
      <c r="C16" s="51"/>
      <c r="D16" s="51"/>
      <c r="E16" s="50" t="e">
        <f t="shared" si="0"/>
        <v>#DIV/0!</v>
      </c>
      <c r="F16" s="50" t="e">
        <f t="shared" si="1"/>
        <v>#DIV/0!</v>
      </c>
      <c r="G16" s="52"/>
      <c r="H16" s="52"/>
      <c r="I16" s="51"/>
      <c r="J16" s="42"/>
      <c r="K16" s="42"/>
    </row>
    <row r="17" spans="1:11" ht="16.5" x14ac:dyDescent="0.15">
      <c r="A17" s="49" t="s">
        <v>107</v>
      </c>
      <c r="B17" s="51"/>
      <c r="C17" s="51"/>
      <c r="D17" s="51"/>
      <c r="E17" s="50" t="e">
        <f t="shared" si="0"/>
        <v>#DIV/0!</v>
      </c>
      <c r="F17" s="50" t="e">
        <f t="shared" si="1"/>
        <v>#DIV/0!</v>
      </c>
      <c r="G17" s="52"/>
      <c r="H17" s="52"/>
      <c r="I17" s="51"/>
      <c r="J17" s="42"/>
      <c r="K17" s="42"/>
    </row>
    <row r="18" spans="1:11" ht="16.5" x14ac:dyDescent="0.15">
      <c r="A18" s="49" t="s">
        <v>108</v>
      </c>
      <c r="B18" s="51"/>
      <c r="C18" s="51"/>
      <c r="D18" s="51"/>
      <c r="E18" s="50" t="e">
        <f t="shared" si="0"/>
        <v>#DIV/0!</v>
      </c>
      <c r="F18" s="50" t="e">
        <f t="shared" si="1"/>
        <v>#DIV/0!</v>
      </c>
      <c r="G18" s="51"/>
      <c r="H18" s="51"/>
      <c r="I18" s="51"/>
      <c r="J18" s="42"/>
      <c r="K18" s="42"/>
    </row>
    <row r="19" spans="1:11" ht="16.5" x14ac:dyDescent="0.15">
      <c r="A19" s="49" t="s">
        <v>109</v>
      </c>
      <c r="B19" s="51"/>
      <c r="C19" s="51"/>
      <c r="D19" s="51"/>
      <c r="E19" s="50" t="e">
        <f t="shared" si="0"/>
        <v>#DIV/0!</v>
      </c>
      <c r="F19" s="50" t="e">
        <f t="shared" si="1"/>
        <v>#DIV/0!</v>
      </c>
      <c r="G19" s="51"/>
      <c r="H19" s="51"/>
      <c r="I19" s="51"/>
      <c r="J19" s="42"/>
      <c r="K19" s="42"/>
    </row>
    <row r="20" spans="1:11" ht="16.5" x14ac:dyDescent="0.15">
      <c r="A20" s="49" t="s">
        <v>110</v>
      </c>
      <c r="B20" s="51"/>
      <c r="C20" s="51"/>
      <c r="D20" s="51"/>
      <c r="E20" s="50" t="e">
        <f t="shared" si="0"/>
        <v>#DIV/0!</v>
      </c>
      <c r="F20" s="50" t="e">
        <f t="shared" si="1"/>
        <v>#DIV/0!</v>
      </c>
      <c r="G20" s="51"/>
      <c r="H20" s="51"/>
      <c r="I20" s="51"/>
      <c r="J20" s="42"/>
      <c r="K20" s="42"/>
    </row>
    <row r="21" spans="1:11" ht="16.5" x14ac:dyDescent="0.15">
      <c r="A21" s="49" t="s">
        <v>111</v>
      </c>
      <c r="B21" s="51"/>
      <c r="C21" s="51"/>
      <c r="D21" s="51"/>
      <c r="E21" s="50" t="e">
        <f t="shared" si="0"/>
        <v>#DIV/0!</v>
      </c>
      <c r="F21" s="50" t="e">
        <f t="shared" si="1"/>
        <v>#DIV/0!</v>
      </c>
      <c r="G21" s="51"/>
      <c r="H21" s="51"/>
      <c r="I21" s="51"/>
      <c r="J21" s="42"/>
      <c r="K21" s="42"/>
    </row>
    <row r="22" spans="1:11" ht="16.5" x14ac:dyDescent="0.15">
      <c r="A22" s="49" t="s">
        <v>112</v>
      </c>
      <c r="B22" s="51"/>
      <c r="C22" s="51"/>
      <c r="D22" s="51"/>
      <c r="E22" s="50" t="e">
        <f t="shared" si="0"/>
        <v>#DIV/0!</v>
      </c>
      <c r="F22" s="50" t="e">
        <f t="shared" si="1"/>
        <v>#DIV/0!</v>
      </c>
      <c r="G22" s="51"/>
      <c r="H22" s="51"/>
      <c r="I22" s="51"/>
      <c r="J22" s="42"/>
      <c r="K22" s="42"/>
    </row>
    <row r="23" spans="1:11" ht="16.5" x14ac:dyDescent="0.15">
      <c r="A23" s="49" t="s">
        <v>113</v>
      </c>
      <c r="B23" s="51"/>
      <c r="C23" s="51"/>
      <c r="D23" s="51"/>
      <c r="E23" s="45" t="e">
        <f t="shared" si="0"/>
        <v>#DIV/0!</v>
      </c>
      <c r="F23" s="45" t="e">
        <f t="shared" si="1"/>
        <v>#DIV/0!</v>
      </c>
      <c r="G23" s="51"/>
      <c r="H23" s="51"/>
      <c r="I23" s="51"/>
      <c r="J23" s="42"/>
      <c r="K23" s="42"/>
    </row>
    <row r="24" spans="1:11" x14ac:dyDescent="0.1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spans="1:11" x14ac:dyDescent="0.1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spans="1:11" x14ac:dyDescent="0.1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城研厂洼</vt:lpstr>
      <vt:lpstr>城研崇文门东大街</vt:lpstr>
      <vt:lpstr>测算表</vt:lpstr>
      <vt:lpstr>位置图</vt:lpstr>
      <vt:lpstr>君安家园</vt:lpstr>
      <vt:lpstr>永泰园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