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博大新元-X17、X31\"/>
    </mc:Choice>
  </mc:AlternateContent>
  <xr:revisionPtr revIDLastSave="0" documentId="13_ncr:1_{3207BDD6-8D87-4847-91EC-16C06A93032C}" xr6:coauthVersionLast="47" xr6:coauthVersionMax="47" xr10:uidLastSave="{00000000-0000-0000-0000-000000000000}"/>
  <bookViews>
    <workbookView xWindow="-120" yWindow="-120" windowWidth="38640" windowHeight="21240" tabRatio="829" xr2:uid="{00000000-000D-0000-FFFF-FFFF00000000}"/>
  </bookViews>
  <sheets>
    <sheet name="比较法-X17、31" sheetId="1" r:id="rId1"/>
    <sheet name="成本（静态）" sheetId="5" state="hidden" r:id="rId2"/>
    <sheet name="比较法 (2)" sheetId="40" state="hidden" r:id="rId3"/>
    <sheet name="各小区租金" sheetId="30" state="hidden" r:id="rId4"/>
    <sheet name="各小区租金结果-X17、31" sheetId="39" r:id="rId5"/>
    <sheet name="汇总" sheetId="34" r:id="rId6"/>
    <sheet name="城研租金数据" sheetId="22" r:id="rId7"/>
    <sheet name="链家案例整理" sheetId="29" r:id="rId8"/>
    <sheet name="中指成交数据" sheetId="17" r:id="rId9"/>
    <sheet name="悦廷" sheetId="6" state="hidden" r:id="rId10"/>
    <sheet name="鹿海园五里" sheetId="11" state="hidden" r:id="rId11"/>
    <sheet name="鹿海园" sheetId="19" state="hidden" r:id="rId12"/>
    <sheet name="南海家园三里" sheetId="21" state="hidden" r:id="rId13"/>
    <sheet name="城研数据" sheetId="8" state="hidden" r:id="rId14"/>
    <sheet name="房源表-X17" sheetId="35" r:id="rId15"/>
    <sheet name="房源表-X31" sheetId="36" r:id="rId16"/>
    <sheet name="X17等房产信息" sheetId="37" r:id="rId17"/>
    <sheet name="京城捷信结果" sheetId="38" r:id="rId18"/>
    <sheet name="X13海棠苑房源明细" sheetId="33" r:id="rId19"/>
    <sheet name="X38鹿海园五里房源明细" sheetId="32" state="hidden" r:id="rId20"/>
    <sheet name="房产信息" sheetId="31" state="hidden" r:id="rId21"/>
    <sheet name="系统读取表" sheetId="4"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18" hidden="1">X13海棠苑房源明细!$A$2:$F$2225</definedName>
    <definedName name="_xlnm._FilterDatabase" localSheetId="19" hidden="1">X38鹿海园五里房源明细!$A$2:$F$2355</definedName>
    <definedName name="_xlnm._FilterDatabase" localSheetId="14" hidden="1">'房源表-X17'!$A$2:$F$2355</definedName>
    <definedName name="_xlnm._FilterDatabase" localSheetId="15" hidden="1">'房源表-X31'!$A$2:$F$2225</definedName>
    <definedName name="d" localSheetId="14">'[7]4（补充）'!$D$17:$D$2351</definedName>
    <definedName name="d" localSheetId="15">'[8]4（补充）'!$D$17:$D$2354</definedName>
    <definedName name="d">'[1]4（补充）'!$D$17:$D$2351</definedName>
    <definedName name="K" localSheetId="14">'[8]2（处理）'!A1</definedName>
    <definedName name="K">'[2]2（处理）'!A1</definedName>
    <definedName name="NO.1" localSheetId="14">'[7]4（补充）'!$D$2:$D$16</definedName>
    <definedName name="NO.1" localSheetId="15">'[8]4（补充）'!$D$2:$D$16</definedName>
    <definedName name="NO.1">'[1]4（补充）'!$D$2:$D$16</definedName>
    <definedName name="八级">#REF!</definedName>
    <definedName name="产别">#REF!</definedName>
    <definedName name="产权性质">#REF!</definedName>
    <definedName name="朝向">#REF!</definedName>
    <definedName name="成本分析">#REF!</definedName>
    <definedName name="成本分析1">#REF!</definedName>
    <definedName name="单元" localSheetId="11">#REF!</definedName>
    <definedName name="单元" localSheetId="12">#REF!</definedName>
    <definedName name="单元">#REF!</definedName>
    <definedName name="抵押状况">#REF!</definedName>
    <definedName name="独立使用性分析">#REF!</definedName>
    <definedName name="二级">#REF!</definedName>
    <definedName name="发证日期">#REF!</definedName>
    <definedName name="法定最高土地使用年限">#REF!</definedName>
    <definedName name="房号" localSheetId="11">#REF!</definedName>
    <definedName name="房号" localSheetId="12">#REF!</definedName>
    <definedName name="房号">#REF!</definedName>
    <definedName name="房间" localSheetId="11">#REF!</definedName>
    <definedName name="房间" localSheetId="12">#REF!</definedName>
    <definedName name="房间">#REF!</definedName>
    <definedName name="房间号" localSheetId="11">#REF!</definedName>
    <definedName name="房间号" localSheetId="12">#REF!</definedName>
    <definedName name="房间号">#REF!</definedName>
    <definedName name="房屋产权性质" localSheetId="16">[13]楼层测算!$N$2:$N$9</definedName>
    <definedName name="房屋产权性质" localSheetId="4">[13]楼层测算!$N$2:$N$9</definedName>
    <definedName name="房屋产权性质">[3]楼层测算!$N$2:$N$9</definedName>
    <definedName name="房屋朝向" localSheetId="16">[13]楼层测算!$A$117:$A$126</definedName>
    <definedName name="房屋朝向" localSheetId="4">[13]楼层测算!$A$117:$A$126</definedName>
    <definedName name="房屋朝向">[3]楼层测算!$A$117:$A$126</definedName>
    <definedName name="房屋装修" localSheetId="16">[13]楼层测算!$K$2:$K$5</definedName>
    <definedName name="房屋装修" localSheetId="4">[13]楼层测算!$K$2:$K$5</definedName>
    <definedName name="房屋装修">[3]楼层测算!$K$2:$K$5</definedName>
    <definedName name="估价对象是否为半地下室">#REF!</definedName>
    <definedName name="估价对象所在区县">#REF!</definedName>
    <definedName name="户内部分特殊说明">#REF!</definedName>
    <definedName name="基准地价土地级别">#REF!</definedName>
    <definedName name="季度">[10]基准地价修正!$O$19:$Z$19</definedName>
    <definedName name="建筑结构">[11]楼层测算!$J$2:$J$3</definedName>
    <definedName name="教委" localSheetId="11">#REF!</definedName>
    <definedName name="教委" localSheetId="12">#REF!</definedName>
    <definedName name="教委">#REF!</definedName>
    <definedName name="结构">#REF!</definedName>
    <definedName name="经济寿命">#REF!</definedName>
    <definedName name="九级">#REF!</definedName>
    <definedName name="客商信息">[12]条件!$A:$A</definedName>
    <definedName name="扣缴日期" localSheetId="11">#REF!</definedName>
    <definedName name="扣缴日期" localSheetId="12">#REF!</definedName>
    <definedName name="扣缴日期">#REF!</definedName>
    <definedName name="六级">#REF!</definedName>
    <definedName name="楼栋" localSheetId="11">#REF!</definedName>
    <definedName name="楼栋" localSheetId="12">#REF!</definedName>
    <definedName name="楼栋">#REF!</definedName>
    <definedName name="楼号" localSheetId="11">#REF!</definedName>
    <definedName name="楼号" localSheetId="12">#REF!</definedName>
    <definedName name="楼号">#REF!</definedName>
    <definedName name="配备电梯">[11]楼层测算!$M$2:$M$3</definedName>
    <definedName name="评估方法1">#REF!</definedName>
    <definedName name="评估方法2">#REF!</definedName>
    <definedName name="七级">#REF!</definedName>
    <definedName name="其他权利">#REF!</definedName>
    <definedName name="区县">#REF!</definedName>
    <definedName name="区域成熟度" localSheetId="1">#REF!</definedName>
    <definedName name="区域成熟度" localSheetId="11">#REF!</definedName>
    <definedName name="区域成熟度" localSheetId="10">#REF!</definedName>
    <definedName name="区域成熟度" localSheetId="12">#REF!</definedName>
    <definedName name="区域成熟度" localSheetId="9">#REF!</definedName>
    <definedName name="区域成熟度">#REF!</definedName>
    <definedName name="取值">#REF!</definedName>
    <definedName name="权属特殊说明">#REF!</definedName>
    <definedName name="三级">#REF!</definedName>
    <definedName name="身份证号码" localSheetId="11">#REF!</definedName>
    <definedName name="身份证号码" localSheetId="12">#REF!</definedName>
    <definedName name="身份证号码">#REF!</definedName>
    <definedName name="十二级">#REF!</definedName>
    <definedName name="十级">#REF!</definedName>
    <definedName name="十一级">#REF!</definedName>
    <definedName name="四级">#REF!</definedName>
    <definedName name="所在楼层" localSheetId="16">[13]楼层测算!$L$2:$L$6</definedName>
    <definedName name="所在楼层" localSheetId="4">[13]楼层测算!$L$2:$L$6</definedName>
    <definedName name="所在楼层">[3]楼层测算!$L$2:$L$6</definedName>
    <definedName name="土地用途">#REF!</definedName>
    <definedName name="五级">#REF!</definedName>
    <definedName name="物理结构是否变化">#REF!</definedName>
    <definedName name="小区临近道路级别">#REF!</definedName>
    <definedName name="一级">#REF!</definedName>
    <definedName name="银行">#REF!</definedName>
    <definedName name="优先受偿">#REF!</definedName>
    <definedName name="原件">#REF!</definedName>
    <definedName name="资料来源">#REF!</definedName>
    <definedName name="租户名称" localSheetId="11">#REF!</definedName>
    <definedName name="租户名称" localSheetId="12">#REF!</definedName>
    <definedName name="租户名称">#REF!</definedName>
    <definedName name="租户银行账户" localSheetId="11">#REF!</definedName>
    <definedName name="租户银行账户" localSheetId="12">#REF!</definedName>
    <definedName name="租户银行账户">#REF!</definedName>
  </definedNames>
  <calcPr calcId="181029"/>
</workbook>
</file>

<file path=xl/calcChain.xml><?xml version="1.0" encoding="utf-8"?>
<calcChain xmlns="http://schemas.openxmlformats.org/spreadsheetml/2006/main">
  <c r="K24" i="40" l="1"/>
  <c r="E24" i="40"/>
  <c r="E25" i="40" s="1"/>
  <c r="L22" i="40"/>
  <c r="F22" i="40"/>
  <c r="H22" i="40" s="1"/>
  <c r="L21" i="40"/>
  <c r="H21" i="40"/>
  <c r="F21" i="40"/>
  <c r="K20" i="40"/>
  <c r="H20" i="40"/>
  <c r="L20" i="40" s="1"/>
  <c r="G20" i="40"/>
  <c r="H17" i="40"/>
  <c r="G17" i="40"/>
  <c r="L16" i="40"/>
  <c r="H16" i="40"/>
  <c r="L7" i="40"/>
  <c r="J7" i="40"/>
  <c r="H7" i="40"/>
  <c r="K5" i="40"/>
  <c r="I5" i="40"/>
  <c r="I24" i="40" s="1"/>
  <c r="I25" i="40" s="1"/>
  <c r="G5" i="40"/>
  <c r="G24" i="40" s="1"/>
  <c r="E5" i="40"/>
  <c r="O5" i="40" s="1"/>
  <c r="K4" i="40"/>
  <c r="I4" i="40"/>
  <c r="G4" i="40"/>
  <c r="E4" i="40"/>
  <c r="O1" i="40"/>
  <c r="I64" i="34"/>
  <c r="I62" i="34"/>
  <c r="C10" i="39"/>
  <c r="C13" i="39"/>
  <c r="C14" i="39"/>
  <c r="C15" i="39"/>
  <c r="C16" i="39"/>
  <c r="C17" i="39"/>
  <c r="C18" i="39"/>
  <c r="C19" i="39"/>
  <c r="C20" i="39"/>
  <c r="Z8" i="39"/>
  <c r="X9" i="39"/>
  <c r="X8" i="39"/>
  <c r="W9" i="39"/>
  <c r="W8" i="39"/>
  <c r="P3" i="36"/>
  <c r="T9" i="39"/>
  <c r="T8" i="39"/>
  <c r="S9" i="39"/>
  <c r="S8" i="39"/>
  <c r="O9" i="39"/>
  <c r="O10" i="39"/>
  <c r="O11" i="39"/>
  <c r="O12" i="39"/>
  <c r="O13" i="39"/>
  <c r="O14" i="39"/>
  <c r="O15" i="39"/>
  <c r="O16" i="39"/>
  <c r="O17" i="39"/>
  <c r="O18" i="39"/>
  <c r="O19" i="39"/>
  <c r="O20" i="39"/>
  <c r="O8" i="39"/>
  <c r="C9" i="39"/>
  <c r="C11" i="39"/>
  <c r="C12" i="39"/>
  <c r="C8" i="39"/>
  <c r="I8" i="39" s="1"/>
  <c r="H20" i="1"/>
  <c r="L20" i="1" s="1"/>
  <c r="L16" i="1"/>
  <c r="H16" i="1"/>
  <c r="L19" i="39"/>
  <c r="H19" i="39"/>
  <c r="N19" i="39" s="1"/>
  <c r="L18" i="39"/>
  <c r="N14" i="39"/>
  <c r="H14" i="39"/>
  <c r="L14" i="39" s="1"/>
  <c r="L10" i="39"/>
  <c r="N10" i="39" s="1"/>
  <c r="H10" i="39"/>
  <c r="AB9" i="39"/>
  <c r="Z9" i="39"/>
  <c r="L9" i="39"/>
  <c r="N9" i="39" s="1"/>
  <c r="AB8" i="39"/>
  <c r="L8" i="39"/>
  <c r="H8" i="39"/>
  <c r="N8" i="39" s="1"/>
  <c r="N7" i="39"/>
  <c r="L7" i="39"/>
  <c r="J7" i="39"/>
  <c r="H7" i="39"/>
  <c r="G5" i="39"/>
  <c r="K5" i="39" s="1"/>
  <c r="M4" i="39"/>
  <c r="K4" i="39"/>
  <c r="I4" i="39"/>
  <c r="G4" i="39"/>
  <c r="E4" i="39"/>
  <c r="C4" i="39"/>
  <c r="E28" i="40" l="1"/>
  <c r="E30" i="40" s="1"/>
  <c r="G25" i="40"/>
  <c r="G28" i="40" s="1"/>
  <c r="G30" i="40" s="1"/>
  <c r="N24" i="40"/>
  <c r="K25" i="40"/>
  <c r="K28" i="40" s="1"/>
  <c r="K30" i="40" s="1"/>
  <c r="X10" i="39"/>
  <c r="W10" i="39"/>
  <c r="M8" i="39"/>
  <c r="K21" i="39"/>
  <c r="M5" i="39"/>
  <c r="M21" i="39" s="1"/>
  <c r="K8" i="39"/>
  <c r="H18" i="39"/>
  <c r="G21" i="39"/>
  <c r="I5" i="39"/>
  <c r="I21" i="39" s="1"/>
  <c r="G8" i="39"/>
  <c r="J18" i="39"/>
  <c r="N25" i="40" l="1"/>
  <c r="C28" i="40"/>
  <c r="C29" i="40" s="1"/>
  <c r="A26" i="40"/>
  <c r="I22" i="39"/>
  <c r="I25" i="39" s="1"/>
  <c r="I27" i="39" s="1"/>
  <c r="M22" i="39"/>
  <c r="M25" i="39" s="1"/>
  <c r="M27" i="39" s="1"/>
  <c r="G22" i="39"/>
  <c r="G25" i="39" s="1"/>
  <c r="G27" i="39" s="1"/>
  <c r="K22" i="39"/>
  <c r="K25" i="39" s="1"/>
  <c r="K27" i="39" s="1"/>
  <c r="J11" i="37" l="1"/>
  <c r="I11" i="37"/>
  <c r="H11" i="37"/>
  <c r="M5" i="36"/>
  <c r="K5" i="36"/>
  <c r="M4" i="36"/>
  <c r="K4" i="36"/>
  <c r="K6" i="36" s="1"/>
  <c r="I4" i="36"/>
  <c r="G4" i="36"/>
  <c r="G3" i="36"/>
  <c r="N8" i="35"/>
  <c r="L8" i="35"/>
  <c r="N7" i="35"/>
  <c r="L7" i="35"/>
  <c r="J7" i="35"/>
  <c r="N6" i="35"/>
  <c r="L6" i="35"/>
  <c r="N5" i="35"/>
  <c r="L5" i="35"/>
  <c r="N4" i="35"/>
  <c r="L4" i="35"/>
  <c r="N3" i="35"/>
  <c r="N9" i="35" s="1"/>
  <c r="L3" i="35"/>
  <c r="L9" i="35" s="1"/>
  <c r="J3" i="35"/>
  <c r="J9" i="35" s="1"/>
  <c r="H3" i="35"/>
  <c r="H2" i="35"/>
  <c r="M6" i="36" l="1"/>
  <c r="F23" i="4"/>
  <c r="E23" i="4"/>
  <c r="F22" i="4"/>
  <c r="E22" i="4"/>
  <c r="F21" i="4"/>
  <c r="E21" i="4"/>
  <c r="F20" i="4"/>
  <c r="E20" i="4"/>
  <c r="F19" i="4"/>
  <c r="E19" i="4"/>
  <c r="F18" i="4"/>
  <c r="E18" i="4"/>
  <c r="F17" i="4"/>
  <c r="E17" i="4"/>
  <c r="F16" i="4"/>
  <c r="E16" i="4"/>
  <c r="F15" i="4"/>
  <c r="E15" i="4"/>
  <c r="F14" i="4"/>
  <c r="B14" i="4"/>
  <c r="B11" i="4"/>
  <c r="B10" i="4"/>
  <c r="B9" i="4"/>
  <c r="D8" i="4"/>
  <c r="C8" i="4"/>
  <c r="B8" i="4"/>
  <c r="D7" i="4"/>
  <c r="C7" i="4"/>
  <c r="B7" i="4"/>
  <c r="D6" i="4"/>
  <c r="C6" i="4"/>
  <c r="B6" i="4"/>
  <c r="D5" i="4"/>
  <c r="C5" i="4"/>
  <c r="B5" i="4"/>
  <c r="B2" i="4"/>
  <c r="B1" i="4"/>
  <c r="J5" i="31"/>
  <c r="I5" i="31"/>
  <c r="H5" i="31"/>
  <c r="M12" i="32"/>
  <c r="N10" i="32"/>
  <c r="M10" i="32"/>
  <c r="K10" i="32"/>
  <c r="I10" i="32"/>
  <c r="M9" i="32"/>
  <c r="K9" i="32"/>
  <c r="I9" i="32"/>
  <c r="M8" i="32"/>
  <c r="K8" i="32"/>
  <c r="M7" i="32"/>
  <c r="K7" i="32"/>
  <c r="P6" i="32"/>
  <c r="M6" i="32"/>
  <c r="K6" i="32"/>
  <c r="I6" i="32"/>
  <c r="M5" i="32"/>
  <c r="K5" i="32"/>
  <c r="M4" i="32"/>
  <c r="K4" i="32"/>
  <c r="M3" i="32"/>
  <c r="K3" i="32"/>
  <c r="I3" i="32"/>
  <c r="F3" i="32"/>
  <c r="H1" i="32"/>
  <c r="M12" i="33"/>
  <c r="K11" i="33"/>
  <c r="M9" i="33"/>
  <c r="K9" i="33"/>
  <c r="I9" i="33"/>
  <c r="M8" i="33"/>
  <c r="K8" i="33"/>
  <c r="M7" i="33"/>
  <c r="K7" i="33"/>
  <c r="I7" i="33"/>
  <c r="M6" i="33"/>
  <c r="K6" i="33"/>
  <c r="M5" i="33"/>
  <c r="K5" i="33"/>
  <c r="M4" i="33"/>
  <c r="K4" i="33" a="1"/>
  <c r="K4" i="33"/>
  <c r="I4" i="33"/>
  <c r="M3" i="33"/>
  <c r="K3" i="33"/>
  <c r="I3" i="33"/>
  <c r="F3" i="33"/>
  <c r="H1" i="33"/>
  <c r="E140" i="21"/>
  <c r="E139" i="21"/>
  <c r="E133" i="21"/>
  <c r="D123" i="21"/>
  <c r="E122" i="21"/>
  <c r="D122" i="21"/>
  <c r="D121" i="21"/>
  <c r="D120" i="21"/>
  <c r="D119" i="21"/>
  <c r="K118" i="21"/>
  <c r="D118" i="21"/>
  <c r="D117" i="21"/>
  <c r="D116" i="21"/>
  <c r="E115" i="21"/>
  <c r="D115" i="21"/>
  <c r="D114" i="21"/>
  <c r="D113" i="21"/>
  <c r="D112" i="21"/>
  <c r="K111" i="21"/>
  <c r="D111" i="21"/>
  <c r="D110" i="21"/>
  <c r="D109" i="21"/>
  <c r="E108" i="21"/>
  <c r="D108" i="21"/>
  <c r="D107" i="21"/>
  <c r="D106" i="21"/>
  <c r="K105" i="21"/>
  <c r="D105" i="21"/>
  <c r="D104" i="21"/>
  <c r="D103" i="21"/>
  <c r="D102" i="21"/>
  <c r="D101" i="21"/>
  <c r="K100" i="21"/>
  <c r="D100" i="21"/>
  <c r="D99" i="21"/>
  <c r="D98" i="21"/>
  <c r="D97" i="21"/>
  <c r="K96" i="21"/>
  <c r="D96" i="21"/>
  <c r="D95" i="21"/>
  <c r="D94" i="21"/>
  <c r="D93" i="21"/>
  <c r="D92" i="21"/>
  <c r="K91" i="21"/>
  <c r="D91" i="21"/>
  <c r="D90" i="21"/>
  <c r="D89" i="21"/>
  <c r="D88" i="21"/>
  <c r="K87" i="21"/>
  <c r="D87" i="21"/>
  <c r="D86" i="21"/>
  <c r="K85" i="21"/>
  <c r="E85" i="21"/>
  <c r="D85" i="21"/>
  <c r="E84" i="21"/>
  <c r="D84" i="21"/>
  <c r="D83" i="21"/>
  <c r="D82" i="21"/>
  <c r="D81" i="21"/>
  <c r="D80" i="21"/>
  <c r="D79" i="21"/>
  <c r="K78" i="21"/>
  <c r="E78" i="21"/>
  <c r="D78" i="21"/>
  <c r="D77" i="21"/>
  <c r="D76" i="21"/>
  <c r="D75" i="21"/>
  <c r="D74" i="21"/>
  <c r="K73" i="21"/>
  <c r="D73" i="21"/>
  <c r="D72" i="21"/>
  <c r="D71" i="21"/>
  <c r="D70" i="21"/>
  <c r="D69" i="21"/>
  <c r="D68" i="21"/>
  <c r="E67" i="21"/>
  <c r="D67" i="21"/>
  <c r="D66" i="21"/>
  <c r="D65" i="21"/>
  <c r="D64" i="21"/>
  <c r="D63" i="21"/>
  <c r="K62" i="21"/>
  <c r="D62" i="21"/>
  <c r="D61" i="21"/>
  <c r="E60" i="21"/>
  <c r="D60" i="21"/>
  <c r="D59" i="21"/>
  <c r="D58" i="21"/>
  <c r="D57" i="21"/>
  <c r="D56" i="21"/>
  <c r="D55" i="21"/>
  <c r="D54" i="21"/>
  <c r="K53" i="21"/>
  <c r="E53" i="21"/>
  <c r="D53" i="21"/>
  <c r="H50" i="21"/>
  <c r="G50" i="21"/>
  <c r="H49" i="21"/>
  <c r="G49" i="21"/>
  <c r="F49" i="21"/>
  <c r="E49" i="21"/>
  <c r="D49" i="21"/>
  <c r="E48" i="21"/>
  <c r="D48" i="21"/>
  <c r="G47" i="21"/>
  <c r="E47" i="21"/>
  <c r="D47" i="21"/>
  <c r="J46" i="21"/>
  <c r="H46" i="21"/>
  <c r="G46" i="21"/>
  <c r="F46" i="21"/>
  <c r="E46" i="21"/>
  <c r="D46" i="21"/>
  <c r="E45" i="21"/>
  <c r="D45" i="21"/>
  <c r="G44" i="21"/>
  <c r="E44" i="21"/>
  <c r="D44" i="21"/>
  <c r="H43" i="21"/>
  <c r="G43" i="21"/>
  <c r="F43" i="21"/>
  <c r="E43" i="21"/>
  <c r="D43" i="21"/>
  <c r="E42" i="21"/>
  <c r="D42" i="21"/>
  <c r="G41" i="21"/>
  <c r="E41" i="21"/>
  <c r="D41" i="21"/>
  <c r="H40" i="21"/>
  <c r="G40" i="21"/>
  <c r="F40" i="21"/>
  <c r="E40" i="21"/>
  <c r="D40" i="21"/>
  <c r="E39" i="21"/>
  <c r="D39" i="21"/>
  <c r="G38" i="21"/>
  <c r="E38" i="21"/>
  <c r="D38" i="21"/>
  <c r="H37" i="21"/>
  <c r="G37" i="21"/>
  <c r="F37" i="21"/>
  <c r="H36" i="21"/>
  <c r="G36" i="21"/>
  <c r="D36" i="21"/>
  <c r="A36" i="21"/>
  <c r="H33" i="21"/>
  <c r="G33" i="21"/>
  <c r="H32" i="21"/>
  <c r="G32" i="21"/>
  <c r="E32" i="21"/>
  <c r="D32" i="21"/>
  <c r="E31" i="21"/>
  <c r="D31" i="21"/>
  <c r="G30" i="21"/>
  <c r="E30" i="21"/>
  <c r="D30" i="21"/>
  <c r="H29" i="21"/>
  <c r="G29" i="21"/>
  <c r="F29" i="21"/>
  <c r="E29" i="21"/>
  <c r="D29" i="21"/>
  <c r="E28" i="21"/>
  <c r="D28" i="21"/>
  <c r="G27" i="21"/>
  <c r="H26" i="21"/>
  <c r="G26" i="21"/>
  <c r="F26" i="21"/>
  <c r="E26" i="21"/>
  <c r="D26" i="21"/>
  <c r="E25" i="21"/>
  <c r="G24" i="21"/>
  <c r="E24" i="21"/>
  <c r="D24" i="21"/>
  <c r="H23" i="21"/>
  <c r="G23" i="21"/>
  <c r="F23" i="21"/>
  <c r="E23" i="21"/>
  <c r="D23" i="21"/>
  <c r="E22" i="21"/>
  <c r="G21" i="21"/>
  <c r="E21" i="21"/>
  <c r="D21" i="21"/>
  <c r="H20" i="21"/>
  <c r="G20" i="21"/>
  <c r="F20" i="21"/>
  <c r="H19" i="21"/>
  <c r="G19" i="21"/>
  <c r="D19" i="21"/>
  <c r="A19" i="21"/>
  <c r="H15" i="21"/>
  <c r="E15" i="21"/>
  <c r="D14" i="21"/>
  <c r="E14" i="21" s="1"/>
  <c r="D13" i="21"/>
  <c r="G13" i="21" s="1"/>
  <c r="D12" i="21"/>
  <c r="E12" i="21" s="1"/>
  <c r="D11" i="21"/>
  <c r="E11" i="21" s="1"/>
  <c r="D10" i="21"/>
  <c r="G9" i="21" s="1"/>
  <c r="E9" i="21"/>
  <c r="D9" i="21"/>
  <c r="D8" i="21"/>
  <c r="E8" i="21" s="1"/>
  <c r="D7" i="21"/>
  <c r="E7" i="21" s="1"/>
  <c r="J6" i="21"/>
  <c r="D6" i="21"/>
  <c r="G6" i="21" s="1"/>
  <c r="J5" i="21"/>
  <c r="D5" i="21"/>
  <c r="E5" i="21" s="1"/>
  <c r="D4" i="21"/>
  <c r="E4" i="21" s="1"/>
  <c r="M3" i="21"/>
  <c r="H2" i="21"/>
  <c r="G2" i="21"/>
  <c r="F2" i="21"/>
  <c r="F36" i="21" s="1"/>
  <c r="D90" i="19"/>
  <c r="D89" i="19"/>
  <c r="D88" i="19"/>
  <c r="E87" i="19"/>
  <c r="D87" i="19"/>
  <c r="D86" i="19"/>
  <c r="D85" i="19"/>
  <c r="D84" i="19"/>
  <c r="E83" i="19"/>
  <c r="D83" i="19"/>
  <c r="E82" i="19"/>
  <c r="D82" i="19"/>
  <c r="D81" i="19"/>
  <c r="D80" i="19"/>
  <c r="D79" i="19"/>
  <c r="E78" i="19"/>
  <c r="D78" i="19"/>
  <c r="E77" i="19"/>
  <c r="D77" i="19"/>
  <c r="E76" i="19"/>
  <c r="D76" i="19"/>
  <c r="E75" i="19"/>
  <c r="D75" i="19"/>
  <c r="D74" i="19"/>
  <c r="D73" i="19"/>
  <c r="D72" i="19"/>
  <c r="D71" i="19"/>
  <c r="D70" i="19"/>
  <c r="E69" i="19"/>
  <c r="D69" i="19"/>
  <c r="D68" i="19"/>
  <c r="D67" i="19"/>
  <c r="E66" i="19"/>
  <c r="D66" i="19"/>
  <c r="D65" i="19"/>
  <c r="D64" i="19"/>
  <c r="D63" i="19"/>
  <c r="E62" i="19"/>
  <c r="D62" i="19"/>
  <c r="E61" i="19"/>
  <c r="D61" i="19"/>
  <c r="D60" i="19"/>
  <c r="D59" i="19"/>
  <c r="D58" i="19"/>
  <c r="E57" i="19"/>
  <c r="D57" i="19"/>
  <c r="F53" i="19"/>
  <c r="F52" i="19"/>
  <c r="E52" i="19"/>
  <c r="D52" i="19"/>
  <c r="D51" i="19"/>
  <c r="D50" i="19"/>
  <c r="F49" i="19"/>
  <c r="E49" i="19"/>
  <c r="D49" i="19"/>
  <c r="D48" i="19"/>
  <c r="D47" i="19"/>
  <c r="F46" i="19"/>
  <c r="E46" i="19"/>
  <c r="D46" i="19"/>
  <c r="D45" i="19"/>
  <c r="D44" i="19"/>
  <c r="I43" i="19"/>
  <c r="F43" i="19"/>
  <c r="E43" i="19"/>
  <c r="D43" i="19"/>
  <c r="D42" i="19"/>
  <c r="D41" i="19"/>
  <c r="F40" i="19"/>
  <c r="E40" i="19"/>
  <c r="E39" i="19"/>
  <c r="F36" i="19"/>
  <c r="F35" i="19"/>
  <c r="E35" i="19"/>
  <c r="D35" i="19"/>
  <c r="F32" i="19"/>
  <c r="D31" i="19"/>
  <c r="D30" i="19"/>
  <c r="F29" i="19"/>
  <c r="E29" i="19"/>
  <c r="D29" i="19"/>
  <c r="D28" i="19"/>
  <c r="D27" i="19"/>
  <c r="F26" i="19"/>
  <c r="E26" i="19"/>
  <c r="D26" i="19"/>
  <c r="D25" i="19"/>
  <c r="F23" i="19"/>
  <c r="E23" i="19"/>
  <c r="D22" i="19"/>
  <c r="D21" i="19"/>
  <c r="F20" i="19"/>
  <c r="E20" i="19"/>
  <c r="E19" i="19"/>
  <c r="D14" i="19"/>
  <c r="D13" i="19"/>
  <c r="D12" i="19"/>
  <c r="F12" i="19" s="1"/>
  <c r="D11" i="19"/>
  <c r="D10" i="19"/>
  <c r="D9" i="19"/>
  <c r="F9" i="19" s="1"/>
  <c r="D8" i="19"/>
  <c r="D7" i="19"/>
  <c r="H6" i="19"/>
  <c r="D6" i="19"/>
  <c r="F6" i="19" s="1"/>
  <c r="D5" i="19"/>
  <c r="D4" i="19"/>
  <c r="D3" i="19"/>
  <c r="F3" i="19" s="1"/>
  <c r="F16" i="19" s="1"/>
  <c r="H4" i="19" s="1"/>
  <c r="E2" i="19"/>
  <c r="D2" i="19"/>
  <c r="A2" i="19"/>
  <c r="A39" i="19" s="1"/>
  <c r="D86" i="11"/>
  <c r="E85" i="11"/>
  <c r="D85" i="11"/>
  <c r="K84" i="11"/>
  <c r="D84" i="11"/>
  <c r="D83" i="11"/>
  <c r="D82" i="11"/>
  <c r="E81" i="11"/>
  <c r="D81" i="11"/>
  <c r="K80" i="11"/>
  <c r="D80" i="11"/>
  <c r="E79" i="11"/>
  <c r="D79" i="11"/>
  <c r="D78" i="11"/>
  <c r="K77" i="11"/>
  <c r="D77" i="11"/>
  <c r="D76" i="11"/>
  <c r="D75" i="11"/>
  <c r="K74" i="11"/>
  <c r="D74" i="11"/>
  <c r="D73" i="11"/>
  <c r="K72" i="11"/>
  <c r="E72" i="11"/>
  <c r="D72" i="11"/>
  <c r="D71" i="11"/>
  <c r="D70" i="11"/>
  <c r="K69" i="11"/>
  <c r="E69" i="11"/>
  <c r="D69" i="11"/>
  <c r="D68" i="11"/>
  <c r="E67" i="11"/>
  <c r="D67" i="11"/>
  <c r="E66" i="11"/>
  <c r="D66" i="11"/>
  <c r="D65" i="11"/>
  <c r="D64" i="11"/>
  <c r="D63" i="11"/>
  <c r="K62" i="11"/>
  <c r="D62" i="11"/>
  <c r="D61" i="11"/>
  <c r="K60" i="11"/>
  <c r="D60" i="11"/>
  <c r="E59" i="11"/>
  <c r="D59" i="11"/>
  <c r="D58" i="11"/>
  <c r="D57" i="11"/>
  <c r="E56" i="11"/>
  <c r="D56" i="11"/>
  <c r="K55" i="11"/>
  <c r="D55" i="11"/>
  <c r="K54" i="11"/>
  <c r="E54" i="11"/>
  <c r="D54" i="11"/>
  <c r="H50" i="11"/>
  <c r="G50" i="11"/>
  <c r="H49" i="11"/>
  <c r="G49" i="11"/>
  <c r="F49" i="11"/>
  <c r="E49" i="11"/>
  <c r="D49" i="11"/>
  <c r="E48" i="11"/>
  <c r="D48" i="11"/>
  <c r="G47" i="11"/>
  <c r="E47" i="11"/>
  <c r="H46" i="11"/>
  <c r="G46" i="11"/>
  <c r="F46" i="11"/>
  <c r="E46" i="11"/>
  <c r="D46" i="11"/>
  <c r="J45" i="11"/>
  <c r="E45" i="11"/>
  <c r="D45" i="11"/>
  <c r="J44" i="11"/>
  <c r="G44" i="11"/>
  <c r="E44" i="11"/>
  <c r="D44" i="11"/>
  <c r="H43" i="11"/>
  <c r="G43" i="11"/>
  <c r="F43" i="11"/>
  <c r="E43" i="11"/>
  <c r="D43" i="11"/>
  <c r="E42" i="11"/>
  <c r="G41" i="11"/>
  <c r="E41" i="11"/>
  <c r="D41" i="11"/>
  <c r="K40" i="11"/>
  <c r="H40" i="11"/>
  <c r="G40" i="11"/>
  <c r="F40" i="11"/>
  <c r="E40" i="11"/>
  <c r="D40" i="11"/>
  <c r="E39" i="11"/>
  <c r="D39" i="11"/>
  <c r="G38" i="11"/>
  <c r="E38" i="11"/>
  <c r="D38" i="11"/>
  <c r="H37" i="11"/>
  <c r="G37" i="11"/>
  <c r="F37" i="11"/>
  <c r="H36" i="11"/>
  <c r="G36" i="11"/>
  <c r="A36" i="11"/>
  <c r="H33" i="11"/>
  <c r="G33" i="11"/>
  <c r="H32" i="11"/>
  <c r="G32" i="11"/>
  <c r="E32" i="11"/>
  <c r="D32" i="11"/>
  <c r="E31" i="11"/>
  <c r="D31" i="11"/>
  <c r="G30" i="11"/>
  <c r="E30" i="11"/>
  <c r="H29" i="11"/>
  <c r="G29" i="11"/>
  <c r="F29" i="11"/>
  <c r="E29" i="11"/>
  <c r="D29" i="11"/>
  <c r="E28" i="11"/>
  <c r="D28" i="11"/>
  <c r="G27" i="11"/>
  <c r="E27" i="11"/>
  <c r="D27" i="11"/>
  <c r="H26" i="11"/>
  <c r="G26" i="11"/>
  <c r="F26" i="11"/>
  <c r="E26" i="11"/>
  <c r="D26" i="11"/>
  <c r="E25" i="11"/>
  <c r="D25" i="11"/>
  <c r="G24" i="11"/>
  <c r="E24" i="11"/>
  <c r="D24" i="11"/>
  <c r="H23" i="11"/>
  <c r="G23" i="11"/>
  <c r="F23" i="11"/>
  <c r="E23" i="11"/>
  <c r="E22" i="11"/>
  <c r="G21" i="11"/>
  <c r="H20" i="11"/>
  <c r="F20" i="11"/>
  <c r="H19" i="11"/>
  <c r="G19" i="11"/>
  <c r="D19" i="11"/>
  <c r="A19" i="11"/>
  <c r="D14" i="11"/>
  <c r="G13" i="11"/>
  <c r="E13" i="11"/>
  <c r="D13" i="11"/>
  <c r="G12" i="11"/>
  <c r="E12" i="11"/>
  <c r="H12" i="11" s="1"/>
  <c r="D12" i="11"/>
  <c r="D11" i="11"/>
  <c r="E11" i="11" s="1"/>
  <c r="D10" i="11"/>
  <c r="D9" i="11"/>
  <c r="G9" i="11" s="1"/>
  <c r="D8" i="11"/>
  <c r="E8" i="11" s="1"/>
  <c r="D7" i="11"/>
  <c r="J6" i="11"/>
  <c r="D6" i="11"/>
  <c r="E6" i="11" s="1"/>
  <c r="J5" i="11"/>
  <c r="D5" i="11"/>
  <c r="E5" i="11" s="1"/>
  <c r="E4" i="11"/>
  <c r="H3" i="11" s="1"/>
  <c r="H16" i="11" s="1"/>
  <c r="D4" i="11"/>
  <c r="G4" i="11" s="1"/>
  <c r="M3" i="11"/>
  <c r="H2" i="11"/>
  <c r="G2" i="11"/>
  <c r="F2" i="11"/>
  <c r="F36" i="11" s="1"/>
  <c r="A2" i="11"/>
  <c r="C127" i="6"/>
  <c r="C126" i="6"/>
  <c r="B126" i="6"/>
  <c r="C125" i="6"/>
  <c r="B125" i="6"/>
  <c r="C124" i="6"/>
  <c r="B124" i="6"/>
  <c r="C123" i="6"/>
  <c r="B123" i="6"/>
  <c r="C122" i="6"/>
  <c r="B122" i="6"/>
  <c r="C119" i="6"/>
  <c r="C118" i="6"/>
  <c r="C117" i="6"/>
  <c r="C116" i="6"/>
  <c r="C115" i="6"/>
  <c r="C114" i="6"/>
  <c r="D69" i="6"/>
  <c r="D68" i="6"/>
  <c r="E67" i="6"/>
  <c r="D67" i="6"/>
  <c r="D66" i="6"/>
  <c r="E65" i="6"/>
  <c r="D65" i="6"/>
  <c r="K64" i="6"/>
  <c r="D64" i="6"/>
  <c r="K63" i="6"/>
  <c r="E63" i="6"/>
  <c r="D63" i="6"/>
  <c r="K62" i="6"/>
  <c r="D62" i="6"/>
  <c r="D61" i="6"/>
  <c r="K60" i="6"/>
  <c r="D60" i="6"/>
  <c r="E59" i="6"/>
  <c r="D59" i="6"/>
  <c r="K58" i="6"/>
  <c r="D58" i="6"/>
  <c r="D57" i="6"/>
  <c r="K56" i="6"/>
  <c r="D56" i="6"/>
  <c r="K55" i="6"/>
  <c r="D55" i="6"/>
  <c r="K54" i="6"/>
  <c r="D54" i="6"/>
  <c r="K53" i="6"/>
  <c r="E53" i="6"/>
  <c r="D53" i="6"/>
  <c r="H50" i="6"/>
  <c r="G50" i="6"/>
  <c r="H49" i="6"/>
  <c r="G49" i="6"/>
  <c r="E49" i="6"/>
  <c r="D49" i="6"/>
  <c r="G47" i="6"/>
  <c r="E47" i="6"/>
  <c r="D47" i="6"/>
  <c r="J46" i="6"/>
  <c r="H46" i="6"/>
  <c r="G46" i="6"/>
  <c r="F46" i="6"/>
  <c r="E46" i="6"/>
  <c r="D46" i="6"/>
  <c r="E45" i="6"/>
  <c r="D45" i="6"/>
  <c r="G44" i="6"/>
  <c r="E44" i="6"/>
  <c r="D44" i="6"/>
  <c r="H43" i="6"/>
  <c r="G43" i="6"/>
  <c r="F43" i="6"/>
  <c r="E43" i="6"/>
  <c r="E42" i="6"/>
  <c r="G41" i="6"/>
  <c r="D41" i="6"/>
  <c r="H40" i="6"/>
  <c r="G40" i="6"/>
  <c r="F40" i="6"/>
  <c r="E40" i="6"/>
  <c r="I39" i="6"/>
  <c r="E39" i="6"/>
  <c r="D39" i="6"/>
  <c r="I38" i="6"/>
  <c r="G38" i="6"/>
  <c r="E38" i="6"/>
  <c r="D38" i="6"/>
  <c r="H37" i="6"/>
  <c r="G37" i="6"/>
  <c r="F37" i="6"/>
  <c r="G36" i="6"/>
  <c r="F36" i="6"/>
  <c r="D36" i="6"/>
  <c r="A36" i="6"/>
  <c r="H33" i="6"/>
  <c r="G33" i="6"/>
  <c r="H32" i="6"/>
  <c r="E32" i="6"/>
  <c r="D31" i="6"/>
  <c r="G30" i="6"/>
  <c r="H29" i="6"/>
  <c r="G29" i="6"/>
  <c r="F29" i="6"/>
  <c r="E29" i="6"/>
  <c r="D29" i="6"/>
  <c r="D28" i="6"/>
  <c r="G27" i="6"/>
  <c r="E27" i="6"/>
  <c r="H26" i="6"/>
  <c r="G26" i="6"/>
  <c r="F26" i="6"/>
  <c r="E26" i="6"/>
  <c r="G24" i="6"/>
  <c r="D24" i="6"/>
  <c r="H23" i="6"/>
  <c r="G23" i="6"/>
  <c r="F23" i="6"/>
  <c r="E23" i="6"/>
  <c r="D23" i="6"/>
  <c r="G21" i="6"/>
  <c r="D21" i="6"/>
  <c r="I20" i="6"/>
  <c r="G20" i="6"/>
  <c r="F20" i="6"/>
  <c r="I19" i="6"/>
  <c r="G19" i="6"/>
  <c r="A19" i="6"/>
  <c r="M17" i="6"/>
  <c r="D14" i="6"/>
  <c r="E14" i="6" s="1"/>
  <c r="D13" i="6"/>
  <c r="F12" i="6"/>
  <c r="D12" i="6"/>
  <c r="E12" i="6" s="1"/>
  <c r="H12" i="6" s="1"/>
  <c r="C108" i="6" s="1"/>
  <c r="E11" i="6"/>
  <c r="D11" i="6"/>
  <c r="D10" i="6"/>
  <c r="E10" i="6" s="1"/>
  <c r="F9" i="6"/>
  <c r="E9" i="6"/>
  <c r="D9" i="6"/>
  <c r="D8" i="6"/>
  <c r="E8" i="6" s="1"/>
  <c r="E7" i="6"/>
  <c r="D7" i="6"/>
  <c r="J6" i="6"/>
  <c r="F6" i="6"/>
  <c r="D6" i="6"/>
  <c r="J5" i="6"/>
  <c r="D5" i="6"/>
  <c r="E5" i="6" s="1"/>
  <c r="H3" i="6" s="1"/>
  <c r="D4" i="6"/>
  <c r="F3" i="6"/>
  <c r="G2" i="6"/>
  <c r="F2" i="6"/>
  <c r="F19" i="6" s="1"/>
  <c r="G131" i="17"/>
  <c r="G130" i="17"/>
  <c r="G129" i="17"/>
  <c r="Q54" i="34" s="1"/>
  <c r="G128" i="17"/>
  <c r="G127" i="17"/>
  <c r="G126" i="17"/>
  <c r="G125" i="17"/>
  <c r="Q50" i="34" s="1"/>
  <c r="G124" i="17"/>
  <c r="G123" i="17"/>
  <c r="G122" i="17"/>
  <c r="G121" i="17"/>
  <c r="Q46" i="34" s="1"/>
  <c r="G120" i="17"/>
  <c r="G132" i="17" s="1"/>
  <c r="G118" i="17"/>
  <c r="Q42" i="34" s="1"/>
  <c r="G117" i="17"/>
  <c r="Q41" i="34" s="1"/>
  <c r="G116" i="17"/>
  <c r="G115" i="17"/>
  <c r="G114" i="17"/>
  <c r="Q38" i="34" s="1"/>
  <c r="G113" i="17"/>
  <c r="Q37" i="34" s="1"/>
  <c r="G112" i="17"/>
  <c r="G111" i="17"/>
  <c r="G110" i="17"/>
  <c r="Q34" i="34" s="1"/>
  <c r="G109" i="17"/>
  <c r="Q33" i="34" s="1"/>
  <c r="G108" i="17"/>
  <c r="G107" i="17"/>
  <c r="G119" i="17" s="1"/>
  <c r="G105" i="17"/>
  <c r="G104" i="17"/>
  <c r="G103" i="17"/>
  <c r="G102" i="17"/>
  <c r="Q25" i="34" s="1"/>
  <c r="G101" i="17"/>
  <c r="G100" i="17"/>
  <c r="G99" i="17"/>
  <c r="G98" i="17"/>
  <c r="Q21" i="34" s="1"/>
  <c r="G97" i="17"/>
  <c r="G96" i="17"/>
  <c r="G95" i="17"/>
  <c r="G94" i="17"/>
  <c r="Q17" i="34" s="1"/>
  <c r="Q29" i="34" s="1"/>
  <c r="E63" i="34" s="1"/>
  <c r="G92" i="17"/>
  <c r="G91" i="17"/>
  <c r="G90" i="17"/>
  <c r="Q12" i="34" s="1"/>
  <c r="G89" i="17"/>
  <c r="Q11" i="34" s="1"/>
  <c r="G88" i="17"/>
  <c r="G87" i="17"/>
  <c r="G86" i="17"/>
  <c r="Q8" i="34" s="1"/>
  <c r="G85" i="17"/>
  <c r="Q7" i="34" s="1"/>
  <c r="G84" i="17"/>
  <c r="G83" i="17"/>
  <c r="G82" i="17"/>
  <c r="Q4" i="34" s="1"/>
  <c r="G81" i="17"/>
  <c r="Q3" i="34" s="1"/>
  <c r="Q15" i="34" s="1"/>
  <c r="E62" i="34" s="1"/>
  <c r="F62" i="34" s="1"/>
  <c r="AG308" i="29"/>
  <c r="AG307" i="29"/>
  <c r="AG306" i="29"/>
  <c r="AG305" i="29"/>
  <c r="AG303" i="29"/>
  <c r="Z303" i="29"/>
  <c r="AG302" i="29"/>
  <c r="Z302" i="29"/>
  <c r="Z301" i="29"/>
  <c r="AG300" i="29"/>
  <c r="Z300" i="29"/>
  <c r="AG299" i="29"/>
  <c r="Z299" i="29"/>
  <c r="Z298" i="29"/>
  <c r="AG297" i="29"/>
  <c r="Z297" i="29"/>
  <c r="AG296" i="29"/>
  <c r="Z296" i="29"/>
  <c r="AG295" i="29"/>
  <c r="Z295" i="29"/>
  <c r="AG294" i="29"/>
  <c r="Z294" i="29"/>
  <c r="AG293" i="29"/>
  <c r="S293" i="29"/>
  <c r="AG292" i="29"/>
  <c r="AG291" i="29"/>
  <c r="Z291" i="29"/>
  <c r="AG290" i="29"/>
  <c r="Z290" i="29"/>
  <c r="Z289" i="29"/>
  <c r="AG288" i="29"/>
  <c r="Z288" i="29"/>
  <c r="AG287" i="29"/>
  <c r="Z287" i="29"/>
  <c r="Z286" i="29"/>
  <c r="AG285" i="29"/>
  <c r="Z285" i="29"/>
  <c r="AG284" i="29"/>
  <c r="Z284" i="29"/>
  <c r="AG283" i="29"/>
  <c r="Z283" i="29"/>
  <c r="AG282" i="29"/>
  <c r="Z282" i="29"/>
  <c r="AG281" i="29"/>
  <c r="Z281" i="29"/>
  <c r="AG280" i="29"/>
  <c r="Z280" i="29"/>
  <c r="AG279" i="29"/>
  <c r="Z279" i="29"/>
  <c r="AG278" i="29"/>
  <c r="Z276" i="29"/>
  <c r="AG275" i="29"/>
  <c r="Z275" i="29"/>
  <c r="Z274" i="29"/>
  <c r="AG273" i="29"/>
  <c r="Z273" i="29"/>
  <c r="Z272" i="29"/>
  <c r="AG271" i="29"/>
  <c r="Z271" i="29"/>
  <c r="AG270" i="29"/>
  <c r="Z270" i="29"/>
  <c r="AG269" i="29"/>
  <c r="Z269" i="29"/>
  <c r="Z268" i="29"/>
  <c r="AG267" i="29"/>
  <c r="Z267" i="29"/>
  <c r="AG266" i="29"/>
  <c r="AG265" i="29"/>
  <c r="Z264" i="29"/>
  <c r="AG263" i="29"/>
  <c r="Z263" i="29"/>
  <c r="Z262" i="29"/>
  <c r="AG261" i="29"/>
  <c r="Z261" i="29"/>
  <c r="AG260" i="29"/>
  <c r="Z260" i="29"/>
  <c r="Z259" i="29"/>
  <c r="Z258" i="29"/>
  <c r="Z247" i="29"/>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Q200" i="29"/>
  <c r="Z199" i="29"/>
  <c r="Q199" i="29"/>
  <c r="Z198" i="29"/>
  <c r="Q198" i="29"/>
  <c r="Z197" i="29"/>
  <c r="Q197" i="29"/>
  <c r="Z196" i="29"/>
  <c r="Q196" i="29"/>
  <c r="Z195" i="29"/>
  <c r="Q195" i="29"/>
  <c r="Z194" i="29"/>
  <c r="Q194" i="29"/>
  <c r="Z193" i="29"/>
  <c r="Q193" i="29"/>
  <c r="Z192" i="29"/>
  <c r="Q192" i="29"/>
  <c r="Z191" i="29"/>
  <c r="Q191" i="29"/>
  <c r="Z190" i="29"/>
  <c r="Q190" i="29"/>
  <c r="Z189" i="29"/>
  <c r="Q189" i="29"/>
  <c r="Z188" i="29"/>
  <c r="Q188" i="29"/>
  <c r="AK187" i="29"/>
  <c r="Z187" i="29"/>
  <c r="Q187" i="29"/>
  <c r="AK186" i="29"/>
  <c r="Z186" i="29"/>
  <c r="Q186" i="29"/>
  <c r="AK185" i="29"/>
  <c r="Z185" i="29"/>
  <c r="Q185" i="29"/>
  <c r="AK184" i="29"/>
  <c r="Z184" i="29"/>
  <c r="Q184" i="29"/>
  <c r="AK183" i="29"/>
  <c r="Z183" i="29"/>
  <c r="Q183" i="29"/>
  <c r="AK182" i="29"/>
  <c r="Z182" i="29"/>
  <c r="Q182" i="29"/>
  <c r="AK181" i="29"/>
  <c r="Z181" i="29"/>
  <c r="Q181" i="29"/>
  <c r="AK180" i="29"/>
  <c r="Z180" i="29"/>
  <c r="Q180" i="29"/>
  <c r="AK179" i="29"/>
  <c r="Z179" i="29"/>
  <c r="Q179" i="29"/>
  <c r="AK178" i="29"/>
  <c r="Z178" i="29"/>
  <c r="Q178" i="29"/>
  <c r="AK177" i="29"/>
  <c r="Z177" i="29"/>
  <c r="Q177" i="29"/>
  <c r="AK176" i="29"/>
  <c r="Z176" i="29"/>
  <c r="Q176" i="29"/>
  <c r="AK175" i="29"/>
  <c r="Z175" i="29"/>
  <c r="Q175" i="29"/>
  <c r="AK174" i="29"/>
  <c r="Z174" i="29"/>
  <c r="Q174" i="29"/>
  <c r="AK173" i="29"/>
  <c r="Z173" i="29"/>
  <c r="Q173" i="29"/>
  <c r="AK172" i="29"/>
  <c r="Z172" i="29"/>
  <c r="Q172" i="29"/>
  <c r="AK171" i="29"/>
  <c r="Z171" i="29"/>
  <c r="Q171" i="29"/>
  <c r="AK170" i="29"/>
  <c r="Z170" i="29"/>
  <c r="Q170" i="29"/>
  <c r="AK169" i="29"/>
  <c r="Z169" i="29"/>
  <c r="Q169" i="29"/>
  <c r="AK168" i="29"/>
  <c r="Z168" i="29"/>
  <c r="Q168" i="29"/>
  <c r="AK167" i="29"/>
  <c r="Z167" i="29"/>
  <c r="Q167" i="29"/>
  <c r="AK166" i="29"/>
  <c r="Z166" i="29"/>
  <c r="Q166" i="29"/>
  <c r="Q165" i="29"/>
  <c r="Q164" i="29"/>
  <c r="H164" i="29"/>
  <c r="Q163" i="29"/>
  <c r="H163" i="29"/>
  <c r="Z162" i="29"/>
  <c r="Q162" i="29"/>
  <c r="H162" i="29"/>
  <c r="Z161" i="29"/>
  <c r="Q161" i="29"/>
  <c r="H161" i="29"/>
  <c r="Z160" i="29"/>
  <c r="Q160" i="29"/>
  <c r="H160" i="29"/>
  <c r="Z159" i="29"/>
  <c r="Q159" i="29"/>
  <c r="H159" i="29"/>
  <c r="Z158" i="29"/>
  <c r="Q158" i="29"/>
  <c r="H158" i="29"/>
  <c r="Z157" i="29"/>
  <c r="Q157" i="29"/>
  <c r="H157" i="29"/>
  <c r="Z156" i="29"/>
  <c r="Q156" i="29"/>
  <c r="H156" i="29"/>
  <c r="Z155" i="29"/>
  <c r="Q155" i="29"/>
  <c r="H155" i="29"/>
  <c r="Z154" i="29"/>
  <c r="Q154" i="29"/>
  <c r="H154" i="29"/>
  <c r="Z153" i="29"/>
  <c r="Q153" i="29"/>
  <c r="H153" i="29"/>
  <c r="Z152" i="29"/>
  <c r="Q152" i="29"/>
  <c r="H152" i="29"/>
  <c r="Z151" i="29"/>
  <c r="Q151" i="29"/>
  <c r="H151" i="29"/>
  <c r="Z150" i="29"/>
  <c r="Q150" i="29"/>
  <c r="H150" i="29"/>
  <c r="Z149" i="29"/>
  <c r="Q149" i="29"/>
  <c r="H149" i="29"/>
  <c r="Z148" i="29"/>
  <c r="Q148" i="29"/>
  <c r="H148" i="29"/>
  <c r="Z147" i="29"/>
  <c r="Q147" i="29"/>
  <c r="H147" i="29"/>
  <c r="Z146" i="29"/>
  <c r="Q146" i="29"/>
  <c r="H146" i="29"/>
  <c r="Z145" i="29"/>
  <c r="Q145" i="29"/>
  <c r="H145" i="29"/>
  <c r="Z144" i="29"/>
  <c r="Q144" i="29"/>
  <c r="H144" i="29"/>
  <c r="Z143" i="29"/>
  <c r="Q143" i="29"/>
  <c r="H143" i="29"/>
  <c r="Z142" i="29"/>
  <c r="Q142" i="29"/>
  <c r="H142" i="29"/>
  <c r="Z141" i="29"/>
  <c r="Q141" i="29"/>
  <c r="H141" i="29"/>
  <c r="Z140" i="29"/>
  <c r="Q140" i="29"/>
  <c r="H140" i="29"/>
  <c r="Z139" i="29"/>
  <c r="Q139" i="29"/>
  <c r="H139" i="29"/>
  <c r="Z138" i="29"/>
  <c r="Q138" i="29"/>
  <c r="H138" i="29"/>
  <c r="Z137" i="29"/>
  <c r="Q137" i="29"/>
  <c r="H137" i="29"/>
  <c r="Z136" i="29"/>
  <c r="Q136" i="29"/>
  <c r="H136" i="29"/>
  <c r="Z135" i="29"/>
  <c r="Q135" i="29"/>
  <c r="H135" i="29"/>
  <c r="Z134" i="29"/>
  <c r="Q134" i="29"/>
  <c r="H134" i="29"/>
  <c r="Z133" i="29"/>
  <c r="Q133" i="29"/>
  <c r="H133" i="29"/>
  <c r="Z132" i="29"/>
  <c r="Q132" i="29"/>
  <c r="H132" i="29"/>
  <c r="Z131" i="29"/>
  <c r="Q131" i="29"/>
  <c r="H131" i="29"/>
  <c r="Z130" i="29"/>
  <c r="Q130" i="29"/>
  <c r="H130" i="29"/>
  <c r="Z129" i="29"/>
  <c r="Q129" i="29"/>
  <c r="H129" i="29"/>
  <c r="Z128" i="29"/>
  <c r="H128" i="29"/>
  <c r="Z127" i="29"/>
  <c r="H127" i="29"/>
  <c r="Z126" i="29"/>
  <c r="H126" i="29"/>
  <c r="Z125" i="29"/>
  <c r="H125" i="29"/>
  <c r="Z124" i="29"/>
  <c r="Q124" i="29"/>
  <c r="H124" i="29"/>
  <c r="Z123" i="29"/>
  <c r="Q123" i="29"/>
  <c r="H123" i="29"/>
  <c r="Z122" i="29"/>
  <c r="Q122" i="29"/>
  <c r="H122" i="29"/>
  <c r="Z121" i="29"/>
  <c r="Q121" i="29"/>
  <c r="H121" i="29"/>
  <c r="Z120" i="29"/>
  <c r="Q120" i="29"/>
  <c r="H120" i="29"/>
  <c r="Z119" i="29"/>
  <c r="Q119" i="29"/>
  <c r="H119" i="29"/>
  <c r="Z118" i="29"/>
  <c r="Q118" i="29"/>
  <c r="H118" i="29"/>
  <c r="Z117" i="29"/>
  <c r="Q117" i="29"/>
  <c r="H117" i="29"/>
  <c r="Z116" i="29"/>
  <c r="Q116" i="29"/>
  <c r="H116" i="29"/>
  <c r="Z115" i="29"/>
  <c r="H115" i="29"/>
  <c r="Z114" i="29"/>
  <c r="H114" i="29"/>
  <c r="Z113" i="29"/>
  <c r="H113" i="29"/>
  <c r="Z112" i="29"/>
  <c r="Q112" i="29"/>
  <c r="H112" i="29"/>
  <c r="Z111" i="29"/>
  <c r="Q111" i="29"/>
  <c r="H111" i="29"/>
  <c r="Z110" i="29"/>
  <c r="Q110" i="29"/>
  <c r="H110" i="29"/>
  <c r="Z109" i="29"/>
  <c r="Q109" i="29"/>
  <c r="H109" i="29"/>
  <c r="Z108" i="29"/>
  <c r="Q108" i="29"/>
  <c r="H108" i="29"/>
  <c r="Z107" i="29"/>
  <c r="Q107" i="29"/>
  <c r="H107" i="29"/>
  <c r="Z106" i="29"/>
  <c r="Q106" i="29"/>
  <c r="H106" i="29"/>
  <c r="Z105" i="29"/>
  <c r="Q105" i="29"/>
  <c r="H105" i="29"/>
  <c r="Z104" i="29"/>
  <c r="Q104" i="29"/>
  <c r="H104" i="29"/>
  <c r="Z103" i="29"/>
  <c r="Q103" i="29"/>
  <c r="H103" i="29"/>
  <c r="Z102" i="29"/>
  <c r="Q102" i="29"/>
  <c r="H102" i="29"/>
  <c r="Z101" i="29"/>
  <c r="Q101" i="29"/>
  <c r="H101" i="29"/>
  <c r="Z100" i="29"/>
  <c r="Q100" i="29"/>
  <c r="H100" i="29"/>
  <c r="Z99" i="29"/>
  <c r="Q99" i="29"/>
  <c r="H99" i="29"/>
  <c r="Z98" i="29"/>
  <c r="Q98" i="29"/>
  <c r="H98" i="29"/>
  <c r="Z97" i="29"/>
  <c r="Q97" i="29"/>
  <c r="H97" i="29"/>
  <c r="Z96" i="29"/>
  <c r="Q96" i="29"/>
  <c r="H96" i="29"/>
  <c r="Z95" i="29"/>
  <c r="Q95" i="29"/>
  <c r="H95" i="29"/>
  <c r="Z94" i="29"/>
  <c r="Q94" i="29"/>
  <c r="H94" i="29"/>
  <c r="Z93" i="29"/>
  <c r="Q93" i="29"/>
  <c r="H93" i="29"/>
  <c r="Z92" i="29"/>
  <c r="Q92" i="29"/>
  <c r="Z91" i="29"/>
  <c r="Q91" i="29"/>
  <c r="Z90" i="29"/>
  <c r="Q90" i="29"/>
  <c r="Z89" i="29"/>
  <c r="Q89" i="29"/>
  <c r="Z88" i="29"/>
  <c r="Q88" i="29"/>
  <c r="H88" i="29"/>
  <c r="Z87" i="29"/>
  <c r="Q87" i="29"/>
  <c r="H87" i="29"/>
  <c r="Z86" i="29"/>
  <c r="Q86" i="29"/>
  <c r="H86" i="29"/>
  <c r="Z85" i="29"/>
  <c r="Q85" i="29"/>
  <c r="H85" i="29"/>
  <c r="Z84" i="29"/>
  <c r="Q84" i="29"/>
  <c r="H84" i="29"/>
  <c r="Z83" i="29"/>
  <c r="Q83" i="29"/>
  <c r="H83" i="29"/>
  <c r="Z82" i="29"/>
  <c r="Q82" i="29"/>
  <c r="H82" i="29"/>
  <c r="Z81" i="29"/>
  <c r="Q81" i="29"/>
  <c r="H81" i="29"/>
  <c r="Q80" i="29"/>
  <c r="H80" i="29"/>
  <c r="Q79" i="29"/>
  <c r="H79" i="29"/>
  <c r="Q78" i="29"/>
  <c r="H78" i="29"/>
  <c r="Z77" i="29"/>
  <c r="Q77" i="29"/>
  <c r="H77" i="29"/>
  <c r="Z76" i="29"/>
  <c r="Q76" i="29"/>
  <c r="H76" i="29"/>
  <c r="Z75" i="29"/>
  <c r="Q75" i="29"/>
  <c r="H75" i="29"/>
  <c r="Z74" i="29"/>
  <c r="Q74" i="29"/>
  <c r="H74" i="29"/>
  <c r="Z73" i="29"/>
  <c r="Q73" i="29"/>
  <c r="H73" i="29"/>
  <c r="Z72" i="29"/>
  <c r="Q72" i="29"/>
  <c r="H72" i="29"/>
  <c r="Z71" i="29"/>
  <c r="Q71" i="29"/>
  <c r="H71" i="29"/>
  <c r="Z70" i="29"/>
  <c r="Q70" i="29"/>
  <c r="H70" i="29"/>
  <c r="Z69" i="29"/>
  <c r="Q69" i="29"/>
  <c r="H69" i="29"/>
  <c r="Z68" i="29"/>
  <c r="Q68" i="29"/>
  <c r="H68" i="29"/>
  <c r="Z67" i="29"/>
  <c r="Q67" i="29"/>
  <c r="H67" i="29"/>
  <c r="Z66" i="29"/>
  <c r="Q66" i="29"/>
  <c r="H66" i="29"/>
  <c r="Z65" i="29"/>
  <c r="Q65" i="29"/>
  <c r="H65" i="29"/>
  <c r="Z64" i="29"/>
  <c r="Q64" i="29"/>
  <c r="H64" i="29"/>
  <c r="Z63" i="29"/>
  <c r="Q63" i="29"/>
  <c r="H63" i="29"/>
  <c r="Z62" i="29"/>
  <c r="Q62" i="29"/>
  <c r="H62" i="29"/>
  <c r="Z61" i="29"/>
  <c r="Q61" i="29"/>
  <c r="H61" i="29"/>
  <c r="Z60" i="29"/>
  <c r="Q60" i="29"/>
  <c r="H60" i="29"/>
  <c r="Z59" i="29"/>
  <c r="Q59" i="29"/>
  <c r="H59" i="29"/>
  <c r="Z58" i="29"/>
  <c r="Q58" i="29"/>
  <c r="H58" i="29"/>
  <c r="Q57" i="29"/>
  <c r="H57" i="29"/>
  <c r="Q56" i="29"/>
  <c r="H56" i="29"/>
  <c r="Q55" i="29"/>
  <c r="H55" i="29"/>
  <c r="Q54" i="29"/>
  <c r="H54" i="29"/>
  <c r="Z53" i="29"/>
  <c r="Q53" i="29"/>
  <c r="H53" i="29"/>
  <c r="Z52" i="29"/>
  <c r="Q52" i="29"/>
  <c r="H52" i="29"/>
  <c r="Z51" i="29"/>
  <c r="Q51" i="29"/>
  <c r="H51" i="29"/>
  <c r="Z50" i="29"/>
  <c r="Q50" i="29"/>
  <c r="H50" i="29"/>
  <c r="Z49" i="29"/>
  <c r="Q49" i="29"/>
  <c r="H49" i="29"/>
  <c r="Z48" i="29"/>
  <c r="Q48" i="29"/>
  <c r="H48" i="29"/>
  <c r="Z47" i="29"/>
  <c r="Q47" i="29"/>
  <c r="H47" i="29"/>
  <c r="Z46" i="29"/>
  <c r="Q46" i="29"/>
  <c r="H46" i="29"/>
  <c r="Z45" i="29"/>
  <c r="Q45" i="29"/>
  <c r="H45" i="29"/>
  <c r="Z44" i="29"/>
  <c r="Q44" i="29"/>
  <c r="H44" i="29"/>
  <c r="Z43" i="29"/>
  <c r="Q43" i="29"/>
  <c r="H43" i="29"/>
  <c r="H42" i="29"/>
  <c r="H41" i="29"/>
  <c r="H40" i="29"/>
  <c r="Z39" i="29"/>
  <c r="H39" i="29"/>
  <c r="AK38" i="29"/>
  <c r="Z38" i="29"/>
  <c r="Q38" i="29"/>
  <c r="H38" i="29"/>
  <c r="AK37" i="29"/>
  <c r="Z37" i="29"/>
  <c r="Q37" i="29"/>
  <c r="H37" i="29"/>
  <c r="AK36" i="29"/>
  <c r="Z36" i="29"/>
  <c r="Q36" i="29"/>
  <c r="H36" i="29"/>
  <c r="AK35" i="29"/>
  <c r="Z35" i="29"/>
  <c r="Q35" i="29"/>
  <c r="H35" i="29"/>
  <c r="AK34" i="29"/>
  <c r="Z34" i="29"/>
  <c r="Q34" i="29"/>
  <c r="H34" i="29"/>
  <c r="AK33" i="29"/>
  <c r="Z33" i="29"/>
  <c r="Q33" i="29"/>
  <c r="H33" i="29"/>
  <c r="AK32" i="29"/>
  <c r="Z32" i="29"/>
  <c r="Q32" i="29"/>
  <c r="H32" i="29"/>
  <c r="AK31" i="29"/>
  <c r="Z31" i="29"/>
  <c r="Q31" i="29"/>
  <c r="H31" i="29"/>
  <c r="AK30" i="29"/>
  <c r="Z30" i="29"/>
  <c r="Q30" i="29"/>
  <c r="H30" i="29"/>
  <c r="AK29" i="29"/>
  <c r="Z29" i="29"/>
  <c r="Q29" i="29"/>
  <c r="H29" i="29"/>
  <c r="AK28" i="29"/>
  <c r="Z28" i="29"/>
  <c r="Q28" i="29"/>
  <c r="H28" i="29"/>
  <c r="AK27" i="29"/>
  <c r="Z27" i="29"/>
  <c r="Q27" i="29"/>
  <c r="H27" i="29"/>
  <c r="AK26" i="29"/>
  <c r="Z26" i="29"/>
  <c r="Q26" i="29"/>
  <c r="H26" i="29"/>
  <c r="Z25" i="29"/>
  <c r="Q25" i="29"/>
  <c r="H25" i="29"/>
  <c r="Z24" i="29"/>
  <c r="Q24" i="29"/>
  <c r="H24" i="29"/>
  <c r="Z23" i="29"/>
  <c r="Q23" i="29"/>
  <c r="H23" i="29"/>
  <c r="AK22" i="29"/>
  <c r="Z22" i="29"/>
  <c r="Q22" i="29"/>
  <c r="H22" i="29"/>
  <c r="AK21" i="29"/>
  <c r="Z21" i="29"/>
  <c r="Q21" i="29"/>
  <c r="H21" i="29"/>
  <c r="AK20" i="29"/>
  <c r="Z20" i="29"/>
  <c r="Q20" i="29"/>
  <c r="H20" i="29"/>
  <c r="AK19" i="29"/>
  <c r="Z19" i="29"/>
  <c r="Q19" i="29"/>
  <c r="H19" i="29"/>
  <c r="AK18" i="29"/>
  <c r="Z18" i="29"/>
  <c r="Q18" i="29"/>
  <c r="H18" i="29"/>
  <c r="AK17" i="29"/>
  <c r="Z17" i="29"/>
  <c r="Q17" i="29"/>
  <c r="H17" i="29"/>
  <c r="AK16" i="29"/>
  <c r="Z16" i="29"/>
  <c r="Q16" i="29"/>
  <c r="H16" i="29"/>
  <c r="AK15" i="29"/>
  <c r="Z15" i="29"/>
  <c r="Q15" i="29"/>
  <c r="H15" i="29"/>
  <c r="AK14" i="29"/>
  <c r="Z14" i="29"/>
  <c r="Q14" i="29"/>
  <c r="H14" i="29"/>
  <c r="AK13" i="29"/>
  <c r="Z13" i="29"/>
  <c r="Q13" i="29"/>
  <c r="H13" i="29"/>
  <c r="AK12" i="29"/>
  <c r="Z12" i="29"/>
  <c r="Q12" i="29"/>
  <c r="H12" i="29"/>
  <c r="AK11" i="29"/>
  <c r="Z11" i="29"/>
  <c r="Q11" i="29"/>
  <c r="H11" i="29"/>
  <c r="AK10" i="29"/>
  <c r="Z10" i="29"/>
  <c r="Q10" i="29"/>
  <c r="H10" i="29"/>
  <c r="AK9" i="29"/>
  <c r="Z9" i="29"/>
  <c r="Q9" i="29"/>
  <c r="H9" i="29"/>
  <c r="AK8" i="29"/>
  <c r="Z8" i="29"/>
  <c r="Q8" i="29"/>
  <c r="H8" i="29"/>
  <c r="AK7" i="29"/>
  <c r="Z7" i="29"/>
  <c r="Q7" i="29"/>
  <c r="H7" i="29"/>
  <c r="AK6" i="29"/>
  <c r="Z6" i="29"/>
  <c r="Q6" i="29"/>
  <c r="H6" i="29"/>
  <c r="AK5" i="29"/>
  <c r="Z5" i="29"/>
  <c r="Q5" i="29"/>
  <c r="H5" i="29"/>
  <c r="AK4" i="29"/>
  <c r="Z4" i="29"/>
  <c r="Q4" i="29"/>
  <c r="H4" i="29"/>
  <c r="AK3" i="29"/>
  <c r="Z3" i="29"/>
  <c r="Q3" i="29"/>
  <c r="H3" i="29"/>
  <c r="AK2" i="29"/>
  <c r="Z2" i="29"/>
  <c r="Q2" i="29"/>
  <c r="H2" i="29"/>
  <c r="X53" i="22"/>
  <c r="X40" i="22"/>
  <c r="X27" i="22"/>
  <c r="X14" i="22"/>
  <c r="AF69" i="34"/>
  <c r="X69" i="34"/>
  <c r="O69" i="34"/>
  <c r="H69" i="34"/>
  <c r="D65" i="34"/>
  <c r="C65" i="34"/>
  <c r="B65" i="34"/>
  <c r="G64" i="34"/>
  <c r="D64" i="34"/>
  <c r="C64" i="34"/>
  <c r="G63" i="34"/>
  <c r="G62" i="34"/>
  <c r="D62" i="34"/>
  <c r="C62" i="34"/>
  <c r="B62" i="34"/>
  <c r="E4" i="1" s="1"/>
  <c r="K57" i="34"/>
  <c r="E57" i="34"/>
  <c r="Q56" i="34"/>
  <c r="K56" i="34"/>
  <c r="E56" i="34"/>
  <c r="Q55" i="34"/>
  <c r="K55" i="34"/>
  <c r="E55" i="34"/>
  <c r="K54" i="34"/>
  <c r="E54" i="34"/>
  <c r="Q53" i="34"/>
  <c r="K53" i="34"/>
  <c r="E53" i="34"/>
  <c r="Q52" i="34"/>
  <c r="K52" i="34"/>
  <c r="E52" i="34"/>
  <c r="Q51" i="34"/>
  <c r="K51" i="34"/>
  <c r="E51" i="34"/>
  <c r="K50" i="34"/>
  <c r="E50" i="34"/>
  <c r="Q49" i="34"/>
  <c r="K49" i="34"/>
  <c r="E49" i="34"/>
  <c r="Q48" i="34"/>
  <c r="K48" i="34"/>
  <c r="E48" i="34"/>
  <c r="Q47" i="34"/>
  <c r="K47" i="34"/>
  <c r="E47" i="34"/>
  <c r="K46" i="34"/>
  <c r="E46" i="34"/>
  <c r="Q45" i="34"/>
  <c r="N45" i="34"/>
  <c r="K45" i="34"/>
  <c r="H45" i="34"/>
  <c r="E45" i="34"/>
  <c r="B45" i="34"/>
  <c r="K43" i="34"/>
  <c r="E43" i="34"/>
  <c r="K42" i="34"/>
  <c r="E42" i="34"/>
  <c r="K41" i="34"/>
  <c r="E41" i="34"/>
  <c r="Q40" i="34"/>
  <c r="K40" i="34"/>
  <c r="E40" i="34"/>
  <c r="Q39" i="34"/>
  <c r="K39" i="34"/>
  <c r="E39" i="34"/>
  <c r="K38" i="34"/>
  <c r="E38" i="34"/>
  <c r="K37" i="34"/>
  <c r="E37" i="34"/>
  <c r="Q36" i="34"/>
  <c r="K36" i="34"/>
  <c r="E36" i="34"/>
  <c r="Q35" i="34"/>
  <c r="K35" i="34"/>
  <c r="E35" i="34"/>
  <c r="K34" i="34"/>
  <c r="E34" i="34"/>
  <c r="K33" i="34"/>
  <c r="E33" i="34"/>
  <c r="Q32" i="34"/>
  <c r="K32" i="34"/>
  <c r="E32" i="34"/>
  <c r="Q31" i="34"/>
  <c r="K31" i="34"/>
  <c r="E31" i="34"/>
  <c r="B31" i="34"/>
  <c r="H31" i="34" s="1"/>
  <c r="N31" i="34" s="1"/>
  <c r="K29" i="34"/>
  <c r="D63" i="34" s="1"/>
  <c r="E29" i="34"/>
  <c r="C63" i="34" s="1"/>
  <c r="Q28" i="34"/>
  <c r="K28" i="34"/>
  <c r="E28" i="34"/>
  <c r="Q27" i="34"/>
  <c r="K27" i="34"/>
  <c r="E27" i="34"/>
  <c r="Q26" i="34"/>
  <c r="K26" i="34"/>
  <c r="E26" i="34"/>
  <c r="K25" i="34"/>
  <c r="E25" i="34"/>
  <c r="Q24" i="34"/>
  <c r="K24" i="34"/>
  <c r="E24" i="34"/>
  <c r="Q23" i="34"/>
  <c r="K23" i="34"/>
  <c r="E23" i="34"/>
  <c r="Q22" i="34"/>
  <c r="K22" i="34"/>
  <c r="E22" i="34"/>
  <c r="K21" i="34"/>
  <c r="E21" i="34"/>
  <c r="Q20" i="34"/>
  <c r="K20" i="34"/>
  <c r="E20" i="34"/>
  <c r="Q19" i="34"/>
  <c r="K19" i="34"/>
  <c r="E19" i="34"/>
  <c r="Q18" i="34"/>
  <c r="K18" i="34"/>
  <c r="E18" i="34"/>
  <c r="K17" i="34"/>
  <c r="B17" i="34"/>
  <c r="B63" i="34" s="1"/>
  <c r="S266" i="29" s="1"/>
  <c r="K15" i="34"/>
  <c r="E15" i="34"/>
  <c r="Q14" i="34"/>
  <c r="K14" i="34"/>
  <c r="E14" i="34"/>
  <c r="Q13" i="34"/>
  <c r="K13" i="34"/>
  <c r="E13" i="34"/>
  <c r="K12" i="34"/>
  <c r="E12" i="34"/>
  <c r="K11" i="34"/>
  <c r="E11" i="34"/>
  <c r="Q10" i="34"/>
  <c r="K10" i="34"/>
  <c r="E10" i="34"/>
  <c r="Q9" i="34"/>
  <c r="K9" i="34"/>
  <c r="E9" i="34"/>
  <c r="K8" i="34"/>
  <c r="E8" i="34"/>
  <c r="K7" i="34"/>
  <c r="E7" i="34"/>
  <c r="Q6" i="34"/>
  <c r="K6" i="34"/>
  <c r="E6" i="34"/>
  <c r="Q5" i="34"/>
  <c r="K5" i="34"/>
  <c r="E5" i="34"/>
  <c r="K4" i="34"/>
  <c r="E4" i="34"/>
  <c r="K3" i="34"/>
  <c r="H3" i="34"/>
  <c r="N3" i="34" s="1"/>
  <c r="E3" i="34"/>
  <c r="B3" i="34"/>
  <c r="O20" i="30"/>
  <c r="O19" i="30"/>
  <c r="N19" i="30"/>
  <c r="L19" i="30"/>
  <c r="H19" i="30"/>
  <c r="O18" i="30"/>
  <c r="L18" i="30"/>
  <c r="J18" i="30"/>
  <c r="H18" i="30"/>
  <c r="O17" i="30"/>
  <c r="O16" i="30"/>
  <c r="O15" i="30"/>
  <c r="O14" i="30"/>
  <c r="N14" i="30"/>
  <c r="H14" i="30"/>
  <c r="O13" i="30"/>
  <c r="O12" i="30"/>
  <c r="E12" i="30"/>
  <c r="C12" i="30"/>
  <c r="O11" i="30"/>
  <c r="O10" i="30"/>
  <c r="N10" i="30"/>
  <c r="L10" i="30"/>
  <c r="H10" i="30"/>
  <c r="E10" i="30"/>
  <c r="O9" i="30"/>
  <c r="N9" i="30"/>
  <c r="L9" i="30"/>
  <c r="E9" i="30"/>
  <c r="C9" i="30"/>
  <c r="O8" i="30"/>
  <c r="N8" i="30"/>
  <c r="L8" i="30"/>
  <c r="H8" i="30"/>
  <c r="E8" i="30"/>
  <c r="C8" i="30"/>
  <c r="I8" i="30" s="1"/>
  <c r="N7" i="30"/>
  <c r="L7" i="30"/>
  <c r="J7" i="30"/>
  <c r="H7" i="30"/>
  <c r="M4" i="30"/>
  <c r="K4" i="30"/>
  <c r="I4" i="30"/>
  <c r="G4" i="30"/>
  <c r="E4" i="30"/>
  <c r="P2" i="30" s="1"/>
  <c r="V3" i="30"/>
  <c r="U3" i="30"/>
  <c r="S3" i="30"/>
  <c r="P3" i="30"/>
  <c r="V2" i="30"/>
  <c r="U2" i="30"/>
  <c r="S2" i="30"/>
  <c r="G9" i="5"/>
  <c r="F9" i="5"/>
  <c r="E9" i="5"/>
  <c r="E6" i="5"/>
  <c r="C6" i="5"/>
  <c r="C5" i="5"/>
  <c r="F4" i="5"/>
  <c r="E4" i="5"/>
  <c r="C4" i="5"/>
  <c r="C3" i="5"/>
  <c r="I2" i="5"/>
  <c r="H2" i="5"/>
  <c r="F2" i="5"/>
  <c r="C2" i="5"/>
  <c r="I24" i="1"/>
  <c r="I25" i="1" s="1"/>
  <c r="L22" i="1"/>
  <c r="H22" i="1"/>
  <c r="F22" i="1"/>
  <c r="L21" i="1"/>
  <c r="H21" i="1"/>
  <c r="F21" i="1"/>
  <c r="K20" i="1"/>
  <c r="G20" i="1"/>
  <c r="H17" i="1"/>
  <c r="G17" i="1"/>
  <c r="C10" i="30"/>
  <c r="L7" i="1"/>
  <c r="J7" i="1"/>
  <c r="H7" i="1"/>
  <c r="I5" i="1"/>
  <c r="I4" i="1"/>
  <c r="G4" i="1"/>
  <c r="O1" i="1"/>
  <c r="A19" i="19" l="1"/>
  <c r="F19" i="11"/>
  <c r="F19" i="21"/>
  <c r="G9" i="6"/>
  <c r="G16" i="6" s="1"/>
  <c r="J4" i="6" s="1"/>
  <c r="L4" i="6" s="1"/>
  <c r="M4" i="6" s="1"/>
  <c r="G13" i="6"/>
  <c r="G7" i="11"/>
  <c r="G10" i="11"/>
  <c r="H3" i="21"/>
  <c r="E10" i="21"/>
  <c r="G6" i="6"/>
  <c r="H9" i="21"/>
  <c r="G4" i="6"/>
  <c r="G7" i="6"/>
  <c r="G7" i="21"/>
  <c r="J62" i="34"/>
  <c r="K62" i="34" s="1"/>
  <c r="E5" i="1" s="1"/>
  <c r="C105" i="6"/>
  <c r="H16" i="6"/>
  <c r="H5" i="19"/>
  <c r="J4" i="19"/>
  <c r="Q57" i="34"/>
  <c r="E65" i="34" s="1"/>
  <c r="F65" i="34" s="1"/>
  <c r="I65" i="34" s="1"/>
  <c r="H9" i="6"/>
  <c r="C107" i="6" s="1"/>
  <c r="Q43" i="34"/>
  <c r="E64" i="34" s="1"/>
  <c r="F64" i="34" s="1"/>
  <c r="B64" i="34"/>
  <c r="E6" i="6"/>
  <c r="H6" i="6" s="1"/>
  <c r="C106" i="6" s="1"/>
  <c r="G6" i="11"/>
  <c r="G16" i="11" s="1"/>
  <c r="J4" i="11" s="1"/>
  <c r="L4" i="11" s="1"/>
  <c r="M4" i="11" s="1"/>
  <c r="E7" i="11"/>
  <c r="H6" i="11" s="1"/>
  <c r="E13" i="21"/>
  <c r="H12" i="21" s="1"/>
  <c r="G10" i="6"/>
  <c r="E13" i="6"/>
  <c r="E9" i="11"/>
  <c r="H9" i="11" s="1"/>
  <c r="E10" i="11"/>
  <c r="G4" i="21"/>
  <c r="E6" i="21"/>
  <c r="H6" i="21" s="1"/>
  <c r="G12" i="21"/>
  <c r="G93" i="17"/>
  <c r="H17" i="34"/>
  <c r="N17" i="34" s="1"/>
  <c r="F63" i="34"/>
  <c r="I63" i="34" s="1"/>
  <c r="G106" i="17"/>
  <c r="G3" i="21"/>
  <c r="G10" i="21"/>
  <c r="C11" i="30"/>
  <c r="E11" i="30" s="1"/>
  <c r="K8" i="30"/>
  <c r="G8" i="30"/>
  <c r="M8" i="30"/>
  <c r="L14" i="30"/>
  <c r="J63" i="34"/>
  <c r="K63" i="34" s="1"/>
  <c r="H16" i="21" l="1"/>
  <c r="E24" i="1"/>
  <c r="J65" i="34"/>
  <c r="K65" i="34" s="1"/>
  <c r="G5" i="1" s="1"/>
  <c r="G24" i="1" s="1"/>
  <c r="G25" i="1" s="1"/>
  <c r="G28" i="1" s="1"/>
  <c r="G30" i="1" s="1"/>
  <c r="J64" i="34"/>
  <c r="K64" i="34" s="1"/>
  <c r="K5" i="1" s="1"/>
  <c r="G16" i="21"/>
  <c r="J4" i="21" s="1"/>
  <c r="L4" i="21" s="1"/>
  <c r="M4" i="21" s="1"/>
  <c r="K4" i="1"/>
  <c r="S278" i="29"/>
  <c r="K24" i="1" l="1"/>
  <c r="K25" i="1" s="1"/>
  <c r="K28" i="1" s="1"/>
  <c r="K30" i="1" s="1"/>
  <c r="O5" i="1"/>
  <c r="E25" i="1"/>
  <c r="N24" i="1" l="1"/>
  <c r="N25" i="1"/>
  <c r="C28" i="1"/>
  <c r="C5" i="39" s="1"/>
  <c r="E28" i="1"/>
  <c r="E30" i="1" s="1"/>
  <c r="A26" i="1"/>
  <c r="E21" i="39" l="1"/>
  <c r="C27" i="39" s="1"/>
  <c r="Y8" i="39"/>
  <c r="E14" i="4"/>
  <c r="C29" i="1"/>
  <c r="E5" i="30"/>
  <c r="E8" i="5"/>
  <c r="F8" i="5" s="1"/>
  <c r="C8" i="5" s="1"/>
  <c r="C10" i="5" s="1"/>
  <c r="C7" i="5" s="1"/>
  <c r="C11" i="5" s="1"/>
  <c r="C12" i="5" s="1"/>
  <c r="AC8" i="39" l="1"/>
  <c r="AA8" i="39"/>
  <c r="E22" i="39"/>
  <c r="E22" i="30"/>
  <c r="E21" i="30"/>
  <c r="G5" i="30"/>
  <c r="Y9" i="39" l="1"/>
  <c r="E25" i="39"/>
  <c r="E27" i="39" s="1"/>
  <c r="A23" i="39"/>
  <c r="G21" i="30"/>
  <c r="G22" i="30" s="1"/>
  <c r="G25" i="30" s="1"/>
  <c r="G27" i="30" s="1"/>
  <c r="I5" i="30"/>
  <c r="I21" i="30" s="1"/>
  <c r="I22" i="30" s="1"/>
  <c r="I25" i="30" s="1"/>
  <c r="I27" i="30" s="1"/>
  <c r="K5" i="30"/>
  <c r="C27" i="30"/>
  <c r="W2" i="30"/>
  <c r="Z2" i="30" s="1"/>
  <c r="W3" i="30"/>
  <c r="Z3" i="30" s="1"/>
  <c r="E25" i="30"/>
  <c r="E27" i="30" s="1"/>
  <c r="AC9" i="39" l="1"/>
  <c r="AA9" i="39"/>
  <c r="K21" i="30"/>
  <c r="K22" i="30" s="1"/>
  <c r="A23" i="30" s="1"/>
  <c r="M5" i="30"/>
  <c r="M21" i="30" s="1"/>
  <c r="M22" i="30" s="1"/>
  <c r="M25" i="30" s="1"/>
  <c r="M27" i="30" s="1"/>
  <c r="C25" i="30" l="1"/>
  <c r="K25" i="30"/>
  <c r="K27"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60" authorId="0" shapeId="0" xr:uid="{1AB3394F-5586-4568-8E98-F12F0126315E}">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63" authorId="0" shapeId="0" xr:uid="{7BA96943-3E51-4A06-93E1-850CC378D3C1}">
      <text>
        <r>
          <rPr>
            <b/>
            <sz val="9"/>
            <rFont val="宋体"/>
            <family val="3"/>
            <charset val="134"/>
          </rPr>
          <t>原诺，</t>
        </r>
        <r>
          <rPr>
            <b/>
            <sz val="9"/>
            <rFont val="Tahoma"/>
            <family val="2"/>
          </rPr>
          <t>2015.4.30</t>
        </r>
        <r>
          <rPr>
            <b/>
            <sz val="9"/>
            <rFont val="宋体"/>
            <family val="3"/>
            <charset val="134"/>
          </rPr>
          <t>退</t>
        </r>
        <r>
          <rPr>
            <sz val="9"/>
            <rFont val="Tahoma"/>
            <family val="2"/>
          </rPr>
          <t xml:space="preserve">
</t>
        </r>
      </text>
    </comment>
    <comment ref="B167" authorId="0" shapeId="0" xr:uid="{642F711E-55FB-4C21-BBAD-46DB22810959}">
      <text>
        <r>
          <rPr>
            <b/>
            <sz val="9"/>
            <rFont val="宋体"/>
            <family val="3"/>
            <charset val="134"/>
          </rPr>
          <t>原诺，退</t>
        </r>
        <r>
          <rPr>
            <b/>
            <sz val="9"/>
            <rFont val="Tahoma"/>
            <family val="2"/>
          </rPr>
          <t>2015.3.31</t>
        </r>
        <r>
          <rPr>
            <sz val="9"/>
            <rFont val="Tahoma"/>
            <family val="2"/>
          </rPr>
          <t xml:space="preserve">
</t>
        </r>
      </text>
    </comment>
    <comment ref="B1046" authorId="0" shapeId="0" xr:uid="{831DE448-6F39-4796-BEBA-D74F0F76B623}">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278" authorId="0" shapeId="0" xr:uid="{C1FCA6B1-24B0-4C88-AC52-373D3FBE3C29}">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280" authorId="0" shapeId="0" xr:uid="{00FE8372-634E-4140-9752-F0581E37F24F}">
      <text>
        <r>
          <rPr>
            <b/>
            <sz val="9"/>
            <rFont val="宋体"/>
            <family val="3"/>
            <charset val="134"/>
          </rPr>
          <t>原诺，退</t>
        </r>
        <r>
          <rPr>
            <b/>
            <sz val="9"/>
            <rFont val="Tahoma"/>
            <family val="2"/>
          </rPr>
          <t>2015.2.28</t>
        </r>
      </text>
    </comment>
    <comment ref="B1394" authorId="0" shapeId="0" xr:uid="{847B0D26-F759-495F-8A01-F5D12E5D49FC}">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928" authorId="0" shapeId="0" xr:uid="{200900D0-D720-4AFF-8371-C1D45BAA7D87}">
      <text>
        <r>
          <rPr>
            <sz val="9"/>
            <rFont val="宋体"/>
            <family val="3"/>
            <charset val="134"/>
          </rPr>
          <t>原诺，</t>
        </r>
        <r>
          <rPr>
            <sz val="9"/>
            <rFont val="Tahoma"/>
            <family val="2"/>
          </rPr>
          <t>2015.2.28</t>
        </r>
        <r>
          <rPr>
            <sz val="9"/>
            <rFont val="宋体"/>
            <family val="3"/>
            <charset val="134"/>
          </rPr>
          <t>退</t>
        </r>
        <r>
          <rPr>
            <sz val="9"/>
            <rFont val="Tahoma"/>
            <family val="2"/>
          </rPr>
          <t xml:space="preserve">
</t>
        </r>
      </text>
    </comment>
    <comment ref="B1974" authorId="0" shapeId="0" xr:uid="{91223DD0-3F84-4A83-AC4F-EAAA0AAFBFA0}">
      <text>
        <r>
          <rPr>
            <b/>
            <sz val="9"/>
            <rFont val="宋体"/>
            <family val="3"/>
            <charset val="134"/>
          </rPr>
          <t>原诺，</t>
        </r>
        <r>
          <rPr>
            <b/>
            <sz val="9"/>
            <rFont val="Tahoma"/>
            <family val="2"/>
          </rPr>
          <t>2015.4.30</t>
        </r>
        <r>
          <rPr>
            <b/>
            <sz val="9"/>
            <rFont val="宋体"/>
            <family val="3"/>
            <charset val="134"/>
          </rPr>
          <t>退</t>
        </r>
        <r>
          <rPr>
            <b/>
            <sz val="9"/>
            <rFont val="Tahoma"/>
            <family val="2"/>
          </rPr>
          <t>:</t>
        </r>
        <r>
          <rPr>
            <sz val="9"/>
            <rFont val="Tahoma"/>
            <family val="2"/>
          </rPr>
          <t xml:space="preserve">
</t>
        </r>
      </text>
    </comment>
    <comment ref="B1975" authorId="0" shapeId="0" xr:uid="{C36D0789-1B9F-4519-801E-3606E15BF4F9}">
      <text>
        <r>
          <rPr>
            <b/>
            <sz val="9"/>
            <rFont val="宋体"/>
            <family val="3"/>
            <charset val="134"/>
          </rPr>
          <t>原诺，</t>
        </r>
        <r>
          <rPr>
            <b/>
            <sz val="9"/>
            <rFont val="Tahoma"/>
            <family val="2"/>
          </rPr>
          <t>2015.7.15</t>
        </r>
        <r>
          <rPr>
            <b/>
            <sz val="9"/>
            <rFont val="宋体"/>
            <family val="3"/>
            <charset val="134"/>
          </rPr>
          <t>退</t>
        </r>
        <r>
          <rPr>
            <sz val="9"/>
            <rFont val="Tahoma"/>
            <family val="2"/>
          </rPr>
          <t xml:space="preserve">
</t>
        </r>
      </text>
    </comment>
    <comment ref="B1976" authorId="0" shapeId="0" xr:uid="{27EFA078-7B5D-4AA8-A96C-8DFA8C065740}">
      <text>
        <r>
          <rPr>
            <b/>
            <sz val="9"/>
            <rFont val="宋体"/>
            <family val="3"/>
            <charset val="134"/>
          </rPr>
          <t>原诺，</t>
        </r>
        <r>
          <rPr>
            <b/>
            <sz val="9"/>
            <rFont val="Tahoma"/>
            <family val="2"/>
          </rPr>
          <t>2015.6.30</t>
        </r>
        <r>
          <rPr>
            <b/>
            <sz val="9"/>
            <rFont val="宋体"/>
            <family val="3"/>
            <charset val="134"/>
          </rPr>
          <t>退</t>
        </r>
      </text>
    </comment>
    <comment ref="B1977" authorId="0" shapeId="0" xr:uid="{66AC5F35-CA8B-49A7-B5FF-5AAA6A51ADC5}">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978" authorId="0" shapeId="0" xr:uid="{DA0C440D-CD50-4508-9623-B39B235C3C92}">
      <text>
        <r>
          <rPr>
            <b/>
            <sz val="9"/>
            <rFont val="宋体"/>
            <family val="3"/>
            <charset val="134"/>
          </rPr>
          <t>原诺，退</t>
        </r>
        <r>
          <rPr>
            <b/>
            <sz val="9"/>
            <rFont val="Tahoma"/>
            <family val="2"/>
          </rPr>
          <t>2015.1.31</t>
        </r>
      </text>
    </comment>
  </commentList>
</comments>
</file>

<file path=xl/sharedStrings.xml><?xml version="1.0" encoding="utf-8"?>
<sst xmlns="http://schemas.openxmlformats.org/spreadsheetml/2006/main" count="28766" uniqueCount="6060">
  <si>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</si>
  <si>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</si>
  <si>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</si>
  <si>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</si>
  <si>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</si>
  <si>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</si>
  <si>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</si>
  <si>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</si>
  <si>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</si>
  <si>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</si>
  <si>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</si>
  <si>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</si>
  <si>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</si>
  <si>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</si>
  <si>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</si>
  <si>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</si>
  <si>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周边有观海苑、泰河园小区、中芯花园、悦廷、鹿海园、南海家园、博客雅苑等居住小区，居住小区规模较大，入住率较高，综合评价居住区成熟度较好。</t>
  </si>
  <si>
    <t>周边有南海家园、亦庄金茂悦、北京城建海梓府、亦城亦景家园、博客雅苑等居住小区，居住小区规模较大，入住率较高，综合评价居住区成熟度较好。</t>
  </si>
  <si>
    <r>
      <rPr>
        <sz val="10"/>
        <rFont val="仿宋_GB2312"/>
        <family val="3"/>
        <charset val="134"/>
      </rPr>
      <t>较好</t>
    </r>
  </si>
  <si>
    <t>交通条件</t>
  </si>
  <si>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</si>
  <si>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</si>
  <si>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</si>
  <si>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商业设施</t>
  </si>
  <si>
    <r>
      <rPr>
        <sz val="10"/>
        <rFont val="仿宋_GB2312"/>
        <family val="3"/>
        <charset val="134"/>
      </rPr>
      <t>一般</t>
    </r>
  </si>
  <si>
    <t>自然环境</t>
  </si>
  <si>
    <t>周边有南海子公园、亦庄新城滨河公园、凉水河、体育公园等，周边无高等教育学校或博物馆等人文景观，综合评价环境状况一般。</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</si>
  <si>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</si>
  <si>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</si>
  <si>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</si>
  <si>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</si>
  <si>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</si>
  <si>
    <t>有专业物业公司，物业服务保障较好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</si>
  <si>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</si>
  <si>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</si>
  <si>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t>绿化率约为30%，较好</t>
  </si>
  <si>
    <r>
      <t>绿化率约为</t>
    </r>
    <r>
      <rPr>
        <sz val="10"/>
        <rFont val="Arial"/>
        <family val="2"/>
      </rPr>
      <t>30%</t>
    </r>
    <r>
      <rPr>
        <sz val="10"/>
        <rFont val="仿宋_GB2312"/>
        <family val="3"/>
        <charset val="134"/>
      </rPr>
      <t>，较好</t>
    </r>
  </si>
  <si>
    <r>
      <rPr>
        <sz val="10"/>
        <rFont val="仿宋_GB2312"/>
        <family val="3"/>
        <charset val="134"/>
      </rPr>
      <t>该小区装修为基本装修，未对居住产生不良影响，一般</t>
    </r>
  </si>
  <si>
    <r>
      <rPr>
        <sz val="10"/>
        <rFont val="仿宋_GB2312"/>
        <family val="3"/>
        <charset val="134"/>
      </rPr>
      <t>配套设施</t>
    </r>
  </si>
  <si>
    <t>配备活动站、医疗站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</si>
  <si>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</si>
  <si>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</si>
  <si>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</si>
  <si>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</si>
  <si>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</si>
  <si>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</si>
  <si>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</si>
  <si>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</si>
  <si>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</si>
  <si>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</si>
  <si>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</si>
  <si>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</si>
  <si>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朝向较好，能保证较长时间的采光，通风较好，较好</t>
  </si>
  <si>
    <t>90-150</t>
  </si>
  <si>
    <t>装修</t>
  </si>
  <si>
    <t>该小区装修为普通装修，公共部分装修效果较好，与居住功能相适用，较好</t>
  </si>
  <si>
    <r>
      <rPr>
        <sz val="10"/>
        <rFont val="仿宋_GB2312"/>
        <family val="3"/>
        <charset val="134"/>
      </rPr>
      <t>空间布局与居住功能适宜；休息、学习与活动空间影响不大，较好</t>
    </r>
  </si>
  <si>
    <t>设备</t>
  </si>
  <si>
    <t>厨房卫生间配备家具家电，程度较新；功能正常，质量有保证，一般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</si>
  <si>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</si>
  <si>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</si>
  <si>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</si>
  <si>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</si>
  <si>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</si>
  <si>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</si>
  <si>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</si>
  <si>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</si>
  <si>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</si>
  <si>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</si>
  <si>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</si>
  <si>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</si>
  <si>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</si>
  <si>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</si>
  <si>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</si>
  <si>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</si>
  <si>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</si>
  <si>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</si>
  <si>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</si>
  <si>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</si>
  <si>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</si>
  <si>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</si>
  <si>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</si>
  <si>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</si>
  <si>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family val="3"/>
        <charset val="134"/>
      </rP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</si>
  <si>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</si>
  <si>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</si>
  <si>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</si>
  <si>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</si>
  <si>
    <t>998套卖了580套</t>
  </si>
  <si>
    <t>保险费（元）</t>
  </si>
  <si>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</si>
  <si>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</si>
  <si>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</si>
  <si>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</si>
  <si>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</si>
  <si>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</si>
  <si>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</si>
  <si>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</si>
  <si>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</si>
  <si>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</si>
  <si>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</si>
  <si>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</si>
  <si>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</si>
  <si>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</si>
  <si>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</si>
  <si>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r>
      <rPr>
        <sz val="12"/>
        <color theme="1"/>
        <rFont val="仿宋_GB2312"/>
        <family val="3"/>
        <charset val="134"/>
      </rPr>
      <t>小区名称</t>
    </r>
  </si>
  <si>
    <r>
      <rPr>
        <sz val="12"/>
        <color theme="1"/>
        <rFont val="仿宋_GB2312"/>
        <family val="3"/>
        <charset val="134"/>
      </rPr>
      <t>户型</t>
    </r>
  </si>
  <si>
    <r>
      <rPr>
        <sz val="12"/>
        <color theme="1"/>
        <rFont val="仿宋_GB2312"/>
        <family val="3"/>
        <charset val="134"/>
      </rPr>
      <t>朝向</t>
    </r>
  </si>
  <si>
    <r>
      <rPr>
        <sz val="12"/>
        <color theme="1"/>
        <rFont val="仿宋_GB2312"/>
        <family val="3"/>
        <charset val="134"/>
      </rPr>
      <t>面积</t>
    </r>
  </si>
  <si>
    <r>
      <rPr>
        <sz val="12"/>
        <color theme="1"/>
        <rFont val="仿宋_GB2312"/>
        <family val="3"/>
        <charset val="134"/>
      </rPr>
      <t>装修</t>
    </r>
  </si>
  <si>
    <r>
      <rPr>
        <sz val="12"/>
        <color theme="1"/>
        <rFont val="仿宋_GB2312"/>
        <family val="3"/>
        <charset val="134"/>
      </rPr>
      <t>套数</t>
    </r>
  </si>
  <si>
    <r>
      <rPr>
        <sz val="12"/>
        <color theme="1"/>
        <rFont val="仿宋_GB2312"/>
        <family val="3"/>
        <charset val="134"/>
      </rPr>
      <t>房源表面积</t>
    </r>
  </si>
  <si>
    <r>
      <rPr>
        <sz val="12"/>
        <color theme="1"/>
        <rFont val="仿宋_GB2312"/>
        <family val="3"/>
        <charset val="134"/>
      </rPr>
      <t>不含物业费、取暖费</t>
    </r>
  </si>
  <si>
    <r>
      <rPr>
        <sz val="12"/>
        <color theme="1"/>
        <rFont val="仿宋_GB2312"/>
        <family val="3"/>
        <charset val="134"/>
      </rPr>
      <t>物业费</t>
    </r>
  </si>
  <si>
    <r>
      <rPr>
        <sz val="12"/>
        <color theme="1"/>
        <rFont val="仿宋_GB2312"/>
        <family val="3"/>
        <charset val="134"/>
      </rPr>
      <t>取暖费</t>
    </r>
  </si>
  <si>
    <r>
      <rPr>
        <sz val="12"/>
        <color theme="1"/>
        <rFont val="仿宋_GB2312"/>
        <family val="3"/>
        <charset val="134"/>
      </rPr>
      <t>含物业费、取暖费</t>
    </r>
  </si>
  <si>
    <t>开间</t>
  </si>
  <si>
    <t>普通装修</t>
  </si>
  <si>
    <t>两居</t>
  </si>
  <si>
    <t>X38鹿海园五里</t>
  </si>
  <si>
    <t>待估</t>
  </si>
  <si>
    <r>
      <rPr>
        <sz val="11"/>
        <color indexed="8"/>
        <rFont val="仿宋_GB2312"/>
        <family val="3"/>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</si>
  <si>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</si>
  <si>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</si>
  <si>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</si>
  <si>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</si>
  <si>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</si>
  <si>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</si>
  <si>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</si>
  <si>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</si>
  <si>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</si>
  <si>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</si>
  <si>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</si>
  <si>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</si>
  <si>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family val="3"/>
        <charset val="134"/>
      </rPr>
      <t>实物状况</t>
    </r>
  </si>
  <si>
    <r>
      <rPr>
        <sz val="10"/>
        <rFont val="仿宋_GB2312"/>
        <family val="3"/>
        <charset val="134"/>
      </rPr>
      <t>绿化率约为</t>
    </r>
    <r>
      <rPr>
        <sz val="10"/>
        <rFont val="Arial"/>
        <family val="2"/>
      </rPr>
      <t>32%</t>
    </r>
    <r>
      <rPr>
        <sz val="10"/>
        <rFont val="仿宋_GB2312"/>
        <family val="3"/>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</si>
  <si>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</si>
  <si>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</si>
  <si>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</si>
  <si>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</si>
  <si>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</si>
  <si>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</si>
  <si>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</si>
  <si>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</si>
  <si>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</si>
  <si>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</si>
  <si>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</si>
  <si>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</si>
  <si>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</si>
  <si>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</si>
  <si>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family val="3"/>
        <charset val="134"/>
        <scheme val="minor"/>
      </rPr>
      <t>2</t>
    </r>
    <r>
      <rPr>
        <sz val="11"/>
        <color theme="1"/>
        <rFont val="宋体"/>
        <family val="3"/>
        <charset val="134"/>
        <scheme val="minor"/>
      </rPr>
      <t>024-10</t>
    </r>
  </si>
  <si>
    <r>
      <rPr>
        <sz val="11"/>
        <color theme="1"/>
        <rFont val="宋体"/>
        <family val="3"/>
        <charset val="134"/>
        <scheme val="minor"/>
      </rPr>
      <t>2</t>
    </r>
    <r>
      <rPr>
        <sz val="11"/>
        <color theme="1"/>
        <rFont val="宋体"/>
        <family val="3"/>
        <charset val="134"/>
        <scheme val="minor"/>
      </rPr>
      <t>024-11</t>
    </r>
  </si>
  <si>
    <t>2024-12</t>
  </si>
  <si>
    <t>2025年一季度</t>
  </si>
  <si>
    <r>
      <rPr>
        <sz val="11"/>
        <color theme="1"/>
        <rFont val="宋体"/>
        <family val="3"/>
        <charset val="134"/>
        <scheme val="minor"/>
      </rPr>
      <t>2</t>
    </r>
    <r>
      <rPr>
        <sz val="11"/>
        <color theme="1"/>
        <rFont val="宋体"/>
        <family val="3"/>
        <charset val="134"/>
        <scheme val="minor"/>
      </rPr>
      <t>025-1</t>
    </r>
  </si>
  <si>
    <r>
      <rPr>
        <sz val="11"/>
        <color theme="1"/>
        <rFont val="宋体"/>
        <family val="3"/>
        <charset val="134"/>
        <scheme val="minor"/>
      </rPr>
      <t>2</t>
    </r>
    <r>
      <rPr>
        <sz val="11"/>
        <color theme="1"/>
        <rFont val="宋体"/>
        <family val="3"/>
        <charset val="134"/>
        <scheme val="minor"/>
      </rPr>
      <t>025-2</t>
    </r>
  </si>
  <si>
    <r>
      <rPr>
        <sz val="11"/>
        <color theme="1"/>
        <rFont val="宋体"/>
        <family val="3"/>
        <charset val="134"/>
        <scheme val="minor"/>
      </rPr>
      <t>2</t>
    </r>
    <r>
      <rPr>
        <sz val="11"/>
        <color theme="1"/>
        <rFont val="宋体"/>
        <family val="3"/>
        <charset val="134"/>
        <scheme val="minor"/>
      </rPr>
      <t>025-3</t>
    </r>
  </si>
  <si>
    <t>2025年二季度</t>
  </si>
  <si>
    <r>
      <rPr>
        <sz val="11"/>
        <color theme="1"/>
        <rFont val="宋体"/>
        <family val="3"/>
        <charset val="134"/>
        <scheme val="minor"/>
      </rPr>
      <t>2</t>
    </r>
    <r>
      <rPr>
        <sz val="11"/>
        <color theme="1"/>
        <rFont val="宋体"/>
        <family val="3"/>
        <charset val="134"/>
        <scheme val="minor"/>
      </rPr>
      <t>025-4</t>
    </r>
  </si>
  <si>
    <r>
      <rPr>
        <sz val="11"/>
        <color theme="1"/>
        <rFont val="宋体"/>
        <family val="3"/>
        <charset val="134"/>
        <scheme val="minor"/>
      </rPr>
      <t>2</t>
    </r>
    <r>
      <rPr>
        <sz val="11"/>
        <color theme="1"/>
        <rFont val="宋体"/>
        <family val="3"/>
        <charset val="134"/>
        <scheme val="minor"/>
      </rPr>
      <t>025-5</t>
    </r>
  </si>
  <si>
    <r>
      <rPr>
        <sz val="11"/>
        <color theme="1"/>
        <rFont val="宋体"/>
        <family val="3"/>
        <charset val="134"/>
        <scheme val="minor"/>
      </rPr>
      <t>2</t>
    </r>
    <r>
      <rPr>
        <sz val="11"/>
        <color theme="1"/>
        <rFont val="宋体"/>
        <family val="3"/>
        <charset val="134"/>
        <scheme val="minor"/>
      </rPr>
      <t>025-6</t>
    </r>
  </si>
  <si>
    <t>2025年三季度</t>
  </si>
  <si>
    <r>
      <rPr>
        <sz val="11"/>
        <color theme="1"/>
        <rFont val="宋体"/>
        <family val="3"/>
        <charset val="134"/>
        <scheme val="minor"/>
      </rPr>
      <t>2</t>
    </r>
    <r>
      <rPr>
        <sz val="11"/>
        <color theme="1"/>
        <rFont val="宋体"/>
        <family val="3"/>
        <charset val="134"/>
        <scheme val="minor"/>
      </rPr>
      <t>025-7</t>
    </r>
  </si>
  <si>
    <r>
      <rPr>
        <sz val="11"/>
        <color theme="1"/>
        <rFont val="宋体"/>
        <family val="3"/>
        <charset val="134"/>
        <scheme val="minor"/>
      </rPr>
      <t>2</t>
    </r>
    <r>
      <rPr>
        <sz val="11"/>
        <color theme="1"/>
        <rFont val="宋体"/>
        <family val="3"/>
        <charset val="134"/>
        <scheme val="minor"/>
      </rPr>
      <t>025-8</t>
    </r>
  </si>
  <si>
    <r>
      <rPr>
        <sz val="11"/>
        <color theme="1"/>
        <rFont val="宋体"/>
        <family val="3"/>
        <charset val="134"/>
        <scheme val="minor"/>
      </rPr>
      <t>2</t>
    </r>
    <r>
      <rPr>
        <sz val="11"/>
        <color theme="1"/>
        <rFont val="宋体"/>
        <family val="3"/>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</si>
  <si>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</si>
  <si>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</si>
  <si>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</si>
  <si>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</si>
  <si>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</si>
  <si>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</si>
  <si>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</si>
  <si>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</si>
  <si>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</si>
  <si>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</si>
  <si>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</si>
  <si>
    <t>取暖费（集中供暖）</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</si>
  <si>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</si>
  <si>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</si>
  <si>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</si>
  <si>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</si>
  <si>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</si>
  <si>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</si>
  <si>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</si>
  <si>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</si>
  <si>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</si>
  <si>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</si>
  <si>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</si>
  <si>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</si>
  <si>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</si>
  <si>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</si>
  <si>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</si>
  <si>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</si>
  <si>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</si>
  <si>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</si>
  <si>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</si>
  <si>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</si>
  <si>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</si>
  <si>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</si>
  <si>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</si>
  <si>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</si>
  <si>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</si>
  <si>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</si>
  <si>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</si>
  <si>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</si>
  <si>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</si>
  <si>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</si>
  <si>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</si>
  <si>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</si>
  <si>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</si>
  <si>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</si>
  <si>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</si>
  <si>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</si>
  <si>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</si>
  <si>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</si>
  <si>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</si>
  <si>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</si>
  <si>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</si>
  <si>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</si>
  <si>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</si>
  <si>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</si>
  <si>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</si>
  <si>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</si>
  <si>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</si>
  <si>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</si>
  <si>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</si>
  <si>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</si>
  <si>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</si>
  <si>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</si>
  <si>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</si>
  <si>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</si>
  <si>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</si>
  <si>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</si>
  <si>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</si>
  <si>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</si>
  <si>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</si>
  <si>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</si>
  <si>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</si>
  <si>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</si>
  <si>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</si>
  <si>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</si>
  <si>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</si>
  <si>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</si>
  <si>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</si>
  <si>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</si>
  <si>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</si>
  <si>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</si>
  <si>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</si>
  <si>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</si>
  <si>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</si>
  <si>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</si>
  <si>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</si>
  <si>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</si>
  <si>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</si>
  <si>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</si>
  <si>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</si>
  <si>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</si>
  <si>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</si>
  <si>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</si>
  <si>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</si>
  <si>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</si>
  <si>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</si>
  <si>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</si>
  <si>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</si>
  <si>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</si>
  <si>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</si>
  <si>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</si>
  <si>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</si>
  <si>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</si>
  <si>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</si>
  <si>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</si>
  <si>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</si>
  <si>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</si>
  <si>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</si>
  <si>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</si>
  <si>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</si>
  <si>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</si>
  <si>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</si>
  <si>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</si>
  <si>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</si>
  <si>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</si>
  <si>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</si>
  <si>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</si>
  <si>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</si>
  <si>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</si>
  <si>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</si>
  <si>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</si>
  <si>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</si>
  <si>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</si>
  <si>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</si>
  <si>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</si>
  <si>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</si>
  <si>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</si>
  <si>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</si>
  <si>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</si>
  <si>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</si>
  <si>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</si>
  <si>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</si>
  <si>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</si>
  <si>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</si>
  <si>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</si>
  <si>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</si>
  <si>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</si>
  <si>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</si>
  <si>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</si>
  <si>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</si>
  <si>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</si>
  <si>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</si>
  <si>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</si>
  <si>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</si>
  <si>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</si>
  <si>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</si>
  <si>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</si>
  <si>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</si>
  <si>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</si>
  <si>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</si>
  <si>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</si>
  <si>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</si>
  <si>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</si>
  <si>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</si>
  <si>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</si>
  <si>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</si>
  <si>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</si>
  <si>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</si>
  <si>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</si>
  <si>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</si>
  <si>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</si>
  <si>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</si>
  <si>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</si>
  <si>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</si>
  <si>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</si>
  <si>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</si>
  <si>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</si>
  <si>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</si>
  <si>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</si>
  <si>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</si>
  <si>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</si>
  <si>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</si>
  <si>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</si>
  <si>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</si>
  <si>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</si>
  <si>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</si>
  <si>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</si>
  <si>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</si>
  <si>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</si>
  <si>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</si>
  <si>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</si>
  <si>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</si>
  <si>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</si>
  <si>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</si>
  <si>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</si>
  <si>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</si>
  <si>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</si>
  <si>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</si>
  <si>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</si>
  <si>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</si>
  <si>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</si>
  <si>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</si>
  <si>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</si>
  <si>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</si>
  <si>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</si>
  <si>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</si>
  <si>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</si>
  <si>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</si>
  <si>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</si>
  <si>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</si>
  <si>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</si>
  <si>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</si>
  <si>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</si>
  <si>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</si>
  <si>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</si>
  <si>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</si>
  <si>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</si>
  <si>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</si>
  <si>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</si>
  <si>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</si>
  <si>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</si>
  <si>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</si>
  <si>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</si>
  <si>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</si>
  <si>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</si>
  <si>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</si>
  <si>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</si>
  <si>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</si>
  <si>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</si>
  <si>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</si>
  <si>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</si>
  <si>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</si>
  <si>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</si>
  <si>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</si>
  <si>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</si>
  <si>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</si>
  <si>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</si>
  <si>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</si>
  <si>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</si>
  <si>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</si>
  <si>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</si>
  <si>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</si>
  <si>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</si>
  <si>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</si>
  <si>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</si>
  <si>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</si>
  <si>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</si>
  <si>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</si>
  <si>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</si>
  <si>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</si>
  <si>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</si>
  <si>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</si>
  <si>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</si>
  <si>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</si>
  <si>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</si>
  <si>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</si>
  <si>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</si>
  <si>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</si>
  <si>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</si>
  <si>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</si>
  <si>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</si>
  <si>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</si>
  <si>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</si>
  <si>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</si>
  <si>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</si>
  <si>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</si>
  <si>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</si>
  <si>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</si>
  <si>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</si>
  <si>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</si>
  <si>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</si>
  <si>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</si>
  <si>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</si>
  <si>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</si>
  <si>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</si>
  <si>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</si>
  <si>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</si>
  <si>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</si>
  <si>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</si>
  <si>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</si>
  <si>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</si>
  <si>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</si>
  <si>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</si>
  <si>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</si>
  <si>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</si>
  <si>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</si>
  <si>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</si>
  <si>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</si>
  <si>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</si>
  <si>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</si>
  <si>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</si>
  <si>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</si>
  <si>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</si>
  <si>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</si>
  <si>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</si>
  <si>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</si>
  <si>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</si>
  <si>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</si>
  <si>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family val="3"/>
        <charset val="134"/>
      </rPr>
      <t>中指数据</t>
    </r>
  </si>
  <si>
    <t>时间</t>
  </si>
  <si>
    <r>
      <rPr>
        <sz val="11"/>
        <rFont val="宋体"/>
        <family val="3"/>
        <charset val="134"/>
      </rPr>
      <t>时间</t>
    </r>
  </si>
  <si>
    <r>
      <rPr>
        <sz val="11"/>
        <rFont val="宋体"/>
        <family val="3"/>
        <charset val="134"/>
      </rPr>
      <t>样本数量</t>
    </r>
  </si>
  <si>
    <t>含物业费、含供暖费平均租金单价</t>
  </si>
  <si>
    <t>含物业费、不含供暖费平均租金单价</t>
  </si>
  <si>
    <t>含物业费，不含取暖费</t>
  </si>
  <si>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</si>
  <si>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</si>
  <si>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</si>
  <si>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</si>
  <si>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</si>
  <si>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t>不含物业费和取暖费</t>
  </si>
  <si>
    <r>
      <rPr>
        <sz val="11"/>
        <color theme="1"/>
        <rFont val="宋体"/>
        <family val="3"/>
        <charset val="134"/>
      </rPr>
      <t>中指</t>
    </r>
  </si>
  <si>
    <r>
      <rPr>
        <sz val="11"/>
        <color theme="1"/>
        <rFont val="宋体"/>
        <family val="3"/>
        <charset val="134"/>
      </rPr>
      <t>城研中心</t>
    </r>
  </si>
  <si>
    <t>2021年四季度（2021年10-12月）</t>
  </si>
  <si>
    <r>
      <rPr>
        <sz val="11"/>
        <color theme="1"/>
        <rFont val="宋体"/>
        <family val="3"/>
        <charset val="134"/>
      </rPr>
      <t>市场数据</t>
    </r>
  </si>
  <si>
    <t>2022年一季度（2022年1-3月）</t>
  </si>
  <si>
    <t>2022年二季度（2022年4-6月）</t>
  </si>
  <si>
    <r>
      <rPr>
        <sz val="11"/>
        <color theme="1"/>
        <rFont val="Arial"/>
        <family val="2"/>
      </rP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</si>
  <si>
    <r>
      <rPr>
        <sz val="11"/>
        <rFont val="宋体"/>
        <family val="3"/>
        <charset val="134"/>
      </rPr>
      <t>平均月租金</t>
    </r>
  </si>
  <si>
    <r>
      <rPr>
        <b/>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</si>
  <si>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</si>
  <si>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</si>
  <si>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t xml:space="preserve">    </t>
  </si>
  <si>
    <r>
      <rPr>
        <b/>
        <sz val="11"/>
        <color theme="1"/>
        <rFont val="宋体"/>
        <family val="3"/>
        <charset val="134"/>
      </rPr>
      <t>市场调查数据</t>
    </r>
  </si>
  <si>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</si>
  <si>
    <t>日期</t>
  </si>
  <si>
    <t>价格</t>
  </si>
  <si>
    <t>单价</t>
  </si>
  <si>
    <t>月均</t>
  </si>
  <si>
    <t>精装修</t>
  </si>
  <si>
    <t>中楼层</t>
  </si>
  <si>
    <t>二居室</t>
  </si>
  <si>
    <t>出租日期</t>
  </si>
  <si>
    <r>
      <rPr>
        <sz val="9"/>
        <color rgb="FF000000"/>
        <rFont val="华文细黑"/>
        <family val="3"/>
        <charset val="134"/>
      </rP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</si>
  <si>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无照片</t>
  </si>
  <si>
    <t>三居室</t>
  </si>
  <si>
    <r>
      <rPr>
        <sz val="11"/>
        <color theme="1"/>
        <rFont val="宋体"/>
        <family val="3"/>
        <charset val="134"/>
      </rPr>
      <t>低</t>
    </r>
    <r>
      <rPr>
        <sz val="11"/>
        <color theme="1"/>
        <rFont val="Arial"/>
        <family val="2"/>
      </rPr>
      <t>/9</t>
    </r>
  </si>
  <si>
    <r>
      <rPr>
        <sz val="11"/>
        <color theme="1"/>
        <rFont val="宋体"/>
        <family val="3"/>
        <charset val="134"/>
      </rPr>
      <t>中</t>
    </r>
    <r>
      <rPr>
        <sz val="11"/>
        <color theme="1"/>
        <rFont val="Arial"/>
        <family val="2"/>
      </rPr>
      <t>/11</t>
    </r>
  </si>
  <si>
    <r>
      <rPr>
        <sz val="11"/>
        <color theme="1"/>
        <rFont val="宋体"/>
        <family val="3"/>
        <charset val="134"/>
      </rPr>
      <t>中</t>
    </r>
    <r>
      <rPr>
        <sz val="11"/>
        <color theme="1"/>
        <rFont val="Arial"/>
        <family val="2"/>
      </rPr>
      <t>/10</t>
    </r>
  </si>
  <si>
    <r>
      <rPr>
        <sz val="11"/>
        <color theme="1"/>
        <rFont val="宋体"/>
        <family val="3"/>
        <charset val="134"/>
      </rPr>
      <t>高</t>
    </r>
    <r>
      <rPr>
        <sz val="11"/>
        <color theme="1"/>
        <rFont val="Arial"/>
        <family val="2"/>
      </rPr>
      <t>/11</t>
    </r>
  </si>
  <si>
    <r>
      <rPr>
        <sz val="11"/>
        <color theme="1"/>
        <rFont val="宋体"/>
        <family val="3"/>
        <charset val="134"/>
      </rPr>
      <t>低</t>
    </r>
    <r>
      <rPr>
        <sz val="11"/>
        <color theme="1"/>
        <rFont val="Arial"/>
        <family val="2"/>
      </rPr>
      <t>/11</t>
    </r>
  </si>
  <si>
    <r>
      <rPr>
        <sz val="11"/>
        <color theme="1"/>
        <rFont val="宋体"/>
        <family val="3"/>
        <charset val="134"/>
      </rPr>
      <t>中</t>
    </r>
    <r>
      <rPr>
        <sz val="11"/>
        <color theme="1"/>
        <rFont val="Arial"/>
        <family val="2"/>
      </rPr>
      <t>/4</t>
    </r>
  </si>
  <si>
    <r>
      <rPr>
        <sz val="11"/>
        <color theme="1"/>
        <rFont val="宋体"/>
        <family val="3"/>
        <charset val="134"/>
      </rPr>
      <t>低</t>
    </r>
    <r>
      <rPr>
        <sz val="11"/>
        <color theme="1"/>
        <rFont val="Arial"/>
        <family val="2"/>
      </rPr>
      <t>/10</t>
    </r>
  </si>
  <si>
    <r>
      <rPr>
        <sz val="11"/>
        <color theme="1"/>
        <rFont val="宋体"/>
        <family val="3"/>
        <charset val="134"/>
      </rPr>
      <t>高</t>
    </r>
    <r>
      <rPr>
        <sz val="11"/>
        <color theme="1"/>
        <rFont val="Arial"/>
        <family val="2"/>
      </rPr>
      <t>/10</t>
    </r>
  </si>
  <si>
    <t>样本数量</t>
  </si>
  <si>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</si>
  <si>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</si>
  <si>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rPr>
        <sz val="11"/>
        <color rgb="FF000000"/>
        <rFont val="Arial"/>
        <family val="2"/>
      </rPr>
      <t>2020</t>
    </r>
    <r>
      <rPr>
        <sz val="11"/>
        <color rgb="FF000000"/>
        <rFont val="宋体"/>
        <family val="3"/>
        <charset val="134"/>
      </rPr>
      <t>年三季度</t>
    </r>
  </si>
  <si>
    <r>
      <rPr>
        <sz val="11"/>
        <color rgb="FF000000"/>
        <rFont val="Arial"/>
        <family val="2"/>
      </rPr>
      <t>2020</t>
    </r>
    <r>
      <rPr>
        <sz val="11"/>
        <color rgb="FF000000"/>
        <rFont val="宋体"/>
        <family val="3"/>
        <charset val="134"/>
      </rPr>
      <t>年四季度</t>
    </r>
  </si>
  <si>
    <r>
      <rPr>
        <sz val="11"/>
        <color rgb="FF000000"/>
        <rFont val="Arial"/>
        <family val="2"/>
      </rPr>
      <t>2021</t>
    </r>
    <r>
      <rPr>
        <sz val="11"/>
        <color rgb="FF000000"/>
        <rFont val="宋体"/>
        <family val="3"/>
        <charset val="134"/>
      </rPr>
      <t>年一季度</t>
    </r>
  </si>
  <si>
    <r>
      <rPr>
        <sz val="11"/>
        <color rgb="FF000000"/>
        <rFont val="Arial"/>
        <family val="2"/>
      </rPr>
      <t>202</t>
    </r>
    <r>
      <rPr>
        <sz val="11"/>
        <color rgb="FF000000"/>
        <rFont val="宋体"/>
        <family val="3"/>
        <charset val="134"/>
      </rPr>
      <t>年二季度</t>
    </r>
  </si>
  <si>
    <r>
      <rPr>
        <sz val="11"/>
        <color rgb="FF000000"/>
        <rFont val="Arial"/>
        <family val="2"/>
      </rPr>
      <t>2021</t>
    </r>
    <r>
      <rPr>
        <sz val="11"/>
        <color rgb="FF000000"/>
        <rFont val="宋体"/>
        <family val="3"/>
        <charset val="134"/>
      </rPr>
      <t>年三季度（</t>
    </r>
    <r>
      <rPr>
        <sz val="11"/>
        <color rgb="FF000000"/>
        <rFont val="Arial"/>
        <family val="2"/>
      </rPr>
      <t>7</t>
    </r>
    <r>
      <rPr>
        <sz val="11"/>
        <color rgb="FF000000"/>
        <rFont val="宋体"/>
        <family val="3"/>
        <charset val="134"/>
      </rPr>
      <t>月）</t>
    </r>
  </si>
  <si>
    <t>平均月租金</t>
  </si>
  <si>
    <r>
      <rPr>
        <sz val="9"/>
        <color rgb="FF000000"/>
        <rFont val="华文细黑"/>
        <family val="3"/>
        <charset val="134"/>
      </rP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</si>
  <si>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rPr>
        <sz val="9"/>
        <color rgb="FF000000"/>
        <rFont val="Arial"/>
        <family val="2"/>
      </rPr>
      <t>2020</t>
    </r>
    <r>
      <rPr>
        <sz val="9"/>
        <color rgb="FF000000"/>
        <rFont val="华文细黑"/>
        <family val="3"/>
        <charset val="134"/>
      </rPr>
      <t>年三季度</t>
    </r>
  </si>
  <si>
    <r>
      <rPr>
        <sz val="9"/>
        <color rgb="FF000000"/>
        <rFont val="Arial"/>
        <family val="2"/>
      </rPr>
      <t>2020</t>
    </r>
    <r>
      <rPr>
        <sz val="9"/>
        <color rgb="FF000000"/>
        <rFont val="华文细黑"/>
        <family val="3"/>
        <charset val="134"/>
      </rPr>
      <t>年四季度</t>
    </r>
  </si>
  <si>
    <r>
      <rPr>
        <sz val="9"/>
        <color rgb="FF000000"/>
        <rFont val="Arial"/>
        <family val="2"/>
      </rPr>
      <t>2021</t>
    </r>
    <r>
      <rPr>
        <sz val="9"/>
        <color rgb="FF000000"/>
        <rFont val="华文细黑"/>
        <family val="3"/>
        <charset val="134"/>
      </rPr>
      <t>年一季度</t>
    </r>
  </si>
  <si>
    <r>
      <rPr>
        <sz val="9"/>
        <color rgb="FF000000"/>
        <rFont val="Arial"/>
        <family val="2"/>
      </rPr>
      <t>202</t>
    </r>
    <r>
      <rPr>
        <sz val="9"/>
        <color rgb="FF000000"/>
        <rFont val="华文细黑"/>
        <family val="3"/>
        <charset val="134"/>
      </rPr>
      <t>年二季度</t>
    </r>
  </si>
  <si>
    <r>
      <rPr>
        <sz val="9"/>
        <color rgb="FF000000"/>
        <rFont val="Arial"/>
        <family val="2"/>
      </rP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</si>
  <si>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</si>
  <si>
    <t>一居室</t>
  </si>
  <si>
    <r>
      <rPr>
        <sz val="11"/>
        <color theme="1"/>
        <rFont val="Arial"/>
        <family val="2"/>
      </rPr>
      <t>2020</t>
    </r>
    <r>
      <rPr>
        <sz val="11"/>
        <color theme="1"/>
        <rFont val="宋体"/>
        <family val="3"/>
        <charset val="134"/>
      </rPr>
      <t>年三季度</t>
    </r>
  </si>
  <si>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</si>
  <si>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</si>
  <si>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</si>
  <si>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</si>
  <si>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color theme="1"/>
        <rFont val="宋体"/>
        <family val="3"/>
        <charset val="134"/>
      </rPr>
      <t>不含供暖费平均租金单价</t>
    </r>
  </si>
  <si>
    <r>
      <rPr>
        <sz val="11"/>
        <color theme="1"/>
        <rFont val="Arial"/>
        <family val="2"/>
      </rPr>
      <t>2020</t>
    </r>
    <r>
      <rPr>
        <sz val="11"/>
        <color theme="1"/>
        <rFont val="宋体"/>
        <family val="3"/>
        <charset val="134"/>
      </rPr>
      <t>年二季度</t>
    </r>
  </si>
  <si>
    <t>不含物业费、不含供暖费平均租金单价</t>
  </si>
  <si>
    <t>取暖费</t>
  </si>
  <si>
    <r>
      <rPr>
        <sz val="11"/>
        <color theme="1"/>
        <rFont val="宋体"/>
        <family val="3"/>
        <charset val="134"/>
      </rPr>
      <t>低</t>
    </r>
    <r>
      <rPr>
        <sz val="11"/>
        <color theme="1"/>
        <rFont val="Arial"/>
        <family val="2"/>
      </rPr>
      <t>/6</t>
    </r>
  </si>
  <si>
    <r>
      <rPr>
        <sz val="11"/>
        <color theme="1"/>
        <rFont val="宋体"/>
        <family val="3"/>
        <charset val="134"/>
      </rPr>
      <t>中</t>
    </r>
    <r>
      <rPr>
        <sz val="11"/>
        <color theme="1"/>
        <rFont val="Arial"/>
        <family val="2"/>
      </rPr>
      <t>/6</t>
    </r>
  </si>
  <si>
    <r>
      <rPr>
        <sz val="11"/>
        <color theme="1"/>
        <rFont val="宋体"/>
        <family val="3"/>
        <charset val="134"/>
      </rPr>
      <t>高</t>
    </r>
    <r>
      <rPr>
        <sz val="11"/>
        <color theme="1"/>
        <rFont val="Arial"/>
        <family val="2"/>
      </rPr>
      <t>/6</t>
    </r>
  </si>
  <si>
    <r>
      <rPr>
        <sz val="11"/>
        <color theme="1"/>
        <rFont val="宋体"/>
        <family val="3"/>
        <charset val="134"/>
      </rPr>
      <t>中</t>
    </r>
    <r>
      <rPr>
        <sz val="11"/>
        <color theme="1"/>
        <rFont val="Arial"/>
        <family val="2"/>
      </rPr>
      <t>/5</t>
    </r>
  </si>
  <si>
    <t>北</t>
  </si>
  <si>
    <t>监测租金</t>
  </si>
  <si>
    <t>海淀区</t>
  </si>
  <si>
    <t>顺义区</t>
  </si>
  <si>
    <t>昌平区</t>
  </si>
  <si>
    <t>X13海棠苑房源明细</t>
  </si>
  <si>
    <t>众数</t>
  </si>
  <si>
    <t>房屋编号</t>
  </si>
  <si>
    <t>建筑面积</t>
  </si>
  <si>
    <t>备注</t>
  </si>
  <si>
    <t>套数</t>
  </si>
  <si>
    <t>面积区间</t>
  </si>
  <si>
    <t>总面积</t>
  </si>
  <si>
    <t>1-1-101</t>
  </si>
  <si>
    <t>一居</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</si>
  <si>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</si>
  <si>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</si>
  <si>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</si>
  <si>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</si>
  <si>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</si>
  <si>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</si>
  <si>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</si>
  <si>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</si>
  <si>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</si>
  <si>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</si>
  <si>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</si>
  <si>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</si>
  <si>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</si>
  <si>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</si>
  <si>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</si>
  <si>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</si>
  <si>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</si>
  <si>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</si>
  <si>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</si>
  <si>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</si>
  <si>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</si>
  <si>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</si>
  <si>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</si>
  <si>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</si>
  <si>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</si>
  <si>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</si>
  <si>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</si>
  <si>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</si>
  <si>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</si>
  <si>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</si>
  <si>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</si>
  <si>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</si>
  <si>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</si>
  <si>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</si>
  <si>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</si>
  <si>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</si>
  <si>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</si>
  <si>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</si>
  <si>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</si>
  <si>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</si>
  <si>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</si>
  <si>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</si>
  <si>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</si>
  <si>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</si>
  <si>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</si>
  <si>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</si>
  <si>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</si>
  <si>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</si>
  <si>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</si>
  <si>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</si>
  <si>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</si>
  <si>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</si>
  <si>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</si>
  <si>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</si>
  <si>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</si>
  <si>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</si>
  <si>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</si>
  <si>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</si>
  <si>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</si>
  <si>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</si>
  <si>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</si>
  <si>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</si>
  <si>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</si>
  <si>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</si>
  <si>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</si>
  <si>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</si>
  <si>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</si>
  <si>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</si>
  <si>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</si>
  <si>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</si>
  <si>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</si>
  <si>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</si>
  <si>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</si>
  <si>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</si>
  <si>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</si>
  <si>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</si>
  <si>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</si>
  <si>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</si>
  <si>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</si>
  <si>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</si>
  <si>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</si>
  <si>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</si>
  <si>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</si>
  <si>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</si>
  <si>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</si>
  <si>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</si>
  <si>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</si>
  <si>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</si>
  <si>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</si>
  <si>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</si>
  <si>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</si>
  <si>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</si>
  <si>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</si>
  <si>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</si>
  <si>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</si>
  <si>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</si>
  <si>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</si>
  <si>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</si>
  <si>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</si>
  <si>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</si>
  <si>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</si>
  <si>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</si>
  <si>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</si>
  <si>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</si>
  <si>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</si>
  <si>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</si>
  <si>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</si>
  <si>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</si>
  <si>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</si>
  <si>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</si>
  <si>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</si>
  <si>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</si>
  <si>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</si>
  <si>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</si>
  <si>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</si>
  <si>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</si>
  <si>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</si>
  <si>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</si>
  <si>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</si>
  <si>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</si>
  <si>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</si>
  <si>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</si>
  <si>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</si>
  <si>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</si>
  <si>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</si>
  <si>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</si>
  <si>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</si>
  <si>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</si>
  <si>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</si>
  <si>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</si>
  <si>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</si>
  <si>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</si>
  <si>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</si>
  <si>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</si>
  <si>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</si>
  <si>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</si>
  <si>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</si>
  <si>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</si>
  <si>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</si>
  <si>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</si>
  <si>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</si>
  <si>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</si>
  <si>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</si>
  <si>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</si>
  <si>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</si>
  <si>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</si>
  <si>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</si>
  <si>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</si>
  <si>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</si>
  <si>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</si>
  <si>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</si>
  <si>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</si>
  <si>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</si>
  <si>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</si>
  <si>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</si>
  <si>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</si>
  <si>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</si>
  <si>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</si>
  <si>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</si>
  <si>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</si>
  <si>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</si>
  <si>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</si>
  <si>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</si>
  <si>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</si>
  <si>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</si>
  <si>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</si>
  <si>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</si>
  <si>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</si>
  <si>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</si>
  <si>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</si>
  <si>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</si>
  <si>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</si>
  <si>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</si>
  <si>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</si>
  <si>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</si>
  <si>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</si>
  <si>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</si>
  <si>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</si>
  <si>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</si>
  <si>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</si>
  <si>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</si>
  <si>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</si>
  <si>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</si>
  <si>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</si>
  <si>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</si>
  <si>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</si>
  <si>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</si>
  <si>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</si>
  <si>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</si>
  <si>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</si>
  <si>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</si>
  <si>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</si>
  <si>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</si>
  <si>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</si>
  <si>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</si>
  <si>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</si>
  <si>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</si>
  <si>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</si>
  <si>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</si>
  <si>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</si>
  <si>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</si>
  <si>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</si>
  <si>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</si>
  <si>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</si>
  <si>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</si>
  <si>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</si>
  <si>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</si>
  <si>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</si>
  <si>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</si>
  <si>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</si>
  <si>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</si>
  <si>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</si>
  <si>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</si>
  <si>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</si>
  <si>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</si>
  <si>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</si>
  <si>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</si>
  <si>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</si>
  <si>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</si>
  <si>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</si>
  <si>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</si>
  <si>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</si>
  <si>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</si>
  <si>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</si>
  <si>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</si>
  <si>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</si>
  <si>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</si>
  <si>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</si>
  <si>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</si>
  <si>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</si>
  <si>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</si>
  <si>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</si>
  <si>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</si>
  <si>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</si>
  <si>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</si>
  <si>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</si>
  <si>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</si>
  <si>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</si>
  <si>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</si>
  <si>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</si>
  <si>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</si>
  <si>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</si>
  <si>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</si>
  <si>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</si>
  <si>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</si>
  <si>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</si>
  <si>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</si>
  <si>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</si>
  <si>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</si>
  <si>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</si>
  <si>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</si>
  <si>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</si>
  <si>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</si>
  <si>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</si>
  <si>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</si>
  <si>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</si>
  <si>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</si>
  <si>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</si>
  <si>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</si>
  <si>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</si>
  <si>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</si>
  <si>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</si>
  <si>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</si>
  <si>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</si>
  <si>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</si>
  <si>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</si>
  <si>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</si>
  <si>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</si>
  <si>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</si>
  <si>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</si>
  <si>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</si>
  <si>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</si>
  <si>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</si>
  <si>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</si>
  <si>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</si>
  <si>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</si>
  <si>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</si>
  <si>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</si>
  <si>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</si>
  <si>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</si>
  <si>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</si>
  <si>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</si>
  <si>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</si>
  <si>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</si>
  <si>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</si>
  <si>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</si>
  <si>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</si>
  <si>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</si>
  <si>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</si>
  <si>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</si>
  <si>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</si>
  <si>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</si>
  <si>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</si>
  <si>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</si>
  <si>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</si>
  <si>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</si>
  <si>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</si>
  <si>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</si>
  <si>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</si>
  <si>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</si>
  <si>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</si>
  <si>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</si>
  <si>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</si>
  <si>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</si>
  <si>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</si>
  <si>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</si>
  <si>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</si>
  <si>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</si>
  <si>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</si>
  <si>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</si>
  <si>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</si>
  <si>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</si>
  <si>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</si>
  <si>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</si>
  <si>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</si>
  <si>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</si>
  <si>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</si>
  <si>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</si>
  <si>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</si>
  <si>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</si>
  <si>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</si>
  <si>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</si>
  <si>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</si>
  <si>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</si>
  <si>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</si>
  <si>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</si>
  <si>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</si>
  <si>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</si>
  <si>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</si>
  <si>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</si>
  <si>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</si>
  <si>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</si>
  <si>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</si>
  <si>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</si>
  <si>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</si>
  <si>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</si>
  <si>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</si>
  <si>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</si>
  <si>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</si>
  <si>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</si>
  <si>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</si>
  <si>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</si>
  <si>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</si>
  <si>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</si>
  <si>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</si>
  <si>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</si>
  <si>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</si>
  <si>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</si>
  <si>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</si>
  <si>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</si>
  <si>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</si>
  <si>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</si>
  <si>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</si>
  <si>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</si>
  <si>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</si>
  <si>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</si>
  <si>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</si>
  <si>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</si>
  <si>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</si>
  <si>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</si>
  <si>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</si>
  <si>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</si>
  <si>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</si>
  <si>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</si>
  <si>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</si>
  <si>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</si>
  <si>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</si>
  <si>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</si>
  <si>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</si>
  <si>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</si>
  <si>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</si>
  <si>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</si>
  <si>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</si>
  <si>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</si>
  <si>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</si>
  <si>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</si>
  <si>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</si>
  <si>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</si>
  <si>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</si>
  <si>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</si>
  <si>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</si>
  <si>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</si>
  <si>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</si>
  <si>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</si>
  <si>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</si>
  <si>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</si>
  <si>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</si>
  <si>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</si>
  <si>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</si>
  <si>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</si>
  <si>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</si>
  <si>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</si>
  <si>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</si>
  <si>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</si>
  <si>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</si>
  <si>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</si>
  <si>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</si>
  <si>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</si>
  <si>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</si>
  <si>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</si>
  <si>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</si>
  <si>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</si>
  <si>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</si>
  <si>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</si>
  <si>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</si>
  <si>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</si>
  <si>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</si>
  <si>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</si>
  <si>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</si>
  <si>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</si>
  <si>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</si>
  <si>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</si>
  <si>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</si>
  <si>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</si>
  <si>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</si>
  <si>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</si>
  <si>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</si>
  <si>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</si>
  <si>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</si>
  <si>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</si>
  <si>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</si>
  <si>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</si>
  <si>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</si>
  <si>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</si>
  <si>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</si>
  <si>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</si>
  <si>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</si>
  <si>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</si>
  <si>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</si>
  <si>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</si>
  <si>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</si>
  <si>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</si>
  <si>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</si>
  <si>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</si>
  <si>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</si>
  <si>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</si>
  <si>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</si>
  <si>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</si>
  <si>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</si>
  <si>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</si>
  <si>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</si>
  <si>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</si>
  <si>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</si>
  <si>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</si>
  <si>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</si>
  <si>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</si>
  <si>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</si>
  <si>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</si>
  <si>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</si>
  <si>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</si>
  <si>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</si>
  <si>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</si>
  <si>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</si>
  <si>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</si>
  <si>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</si>
  <si>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</si>
  <si>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</si>
  <si>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</si>
  <si>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</si>
  <si>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</si>
  <si>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</si>
  <si>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</si>
  <si>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</si>
  <si>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</si>
  <si>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</si>
  <si>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</si>
  <si>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</si>
  <si>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</si>
  <si>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</si>
  <si>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</si>
  <si>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</si>
  <si>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</si>
  <si>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</si>
  <si>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</si>
  <si>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</si>
  <si>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</si>
  <si>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</si>
  <si>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</si>
  <si>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</si>
  <si>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</si>
  <si>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</si>
  <si>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</si>
  <si>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</si>
  <si>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</si>
  <si>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</si>
  <si>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</si>
  <si>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</si>
  <si>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</si>
  <si>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</si>
  <si>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</si>
  <si>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</si>
  <si>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</si>
  <si>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</si>
  <si>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</si>
  <si>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</si>
  <si>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</si>
  <si>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</si>
  <si>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</si>
  <si>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</si>
  <si>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</si>
  <si>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</si>
  <si>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</si>
  <si>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</si>
  <si>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</si>
  <si>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</si>
  <si>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</si>
  <si>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</si>
  <si>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</si>
  <si>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</si>
  <si>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</si>
  <si>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</si>
  <si>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</si>
  <si>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</si>
  <si>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</si>
  <si>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</si>
  <si>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</si>
  <si>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</si>
  <si>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</si>
  <si>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</si>
  <si>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</si>
  <si>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</si>
  <si>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</si>
  <si>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</si>
  <si>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</si>
  <si>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</si>
  <si>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</si>
  <si>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</si>
  <si>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</si>
  <si>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</si>
  <si>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</si>
  <si>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</si>
  <si>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</si>
  <si>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</si>
  <si>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</si>
  <si>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</si>
  <si>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</si>
  <si>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</si>
  <si>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</si>
  <si>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</si>
  <si>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</si>
  <si>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</si>
  <si>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</si>
  <si>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</si>
  <si>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</si>
  <si>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</si>
  <si>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</si>
  <si>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</si>
  <si>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</si>
  <si>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</si>
  <si>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</si>
  <si>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</si>
  <si>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</si>
  <si>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</si>
  <si>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</si>
  <si>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</si>
  <si>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</si>
  <si>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</si>
  <si>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</si>
  <si>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</si>
  <si>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</si>
  <si>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</si>
  <si>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</si>
  <si>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</si>
  <si>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</si>
  <si>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</si>
  <si>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</si>
  <si>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</si>
  <si>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</si>
  <si>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</si>
  <si>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</si>
  <si>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</si>
  <si>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</si>
  <si>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</si>
  <si>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</si>
  <si>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</si>
  <si>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</si>
  <si>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</si>
  <si>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</si>
  <si>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</si>
  <si>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</si>
  <si>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</si>
  <si>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</si>
  <si>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</si>
  <si>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</si>
  <si>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</si>
  <si>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</si>
  <si>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</si>
  <si>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</si>
  <si>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</si>
  <si>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</si>
  <si>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</si>
  <si>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</si>
  <si>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</si>
  <si>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</si>
  <si>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</si>
  <si>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</si>
  <si>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</si>
  <si>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</si>
  <si>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</si>
  <si>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</si>
  <si>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</si>
  <si>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</si>
  <si>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</si>
  <si>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</si>
  <si>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</si>
  <si>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</si>
  <si>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</si>
  <si>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</si>
  <si>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</si>
  <si>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</si>
  <si>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</si>
  <si>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</si>
  <si>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</si>
  <si>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</si>
  <si>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</si>
  <si>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</si>
  <si>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</si>
  <si>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</si>
  <si>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</si>
  <si>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</si>
  <si>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</si>
  <si>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</si>
  <si>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</si>
  <si>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</si>
  <si>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</si>
  <si>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</si>
  <si>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</si>
  <si>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</si>
  <si>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</si>
  <si>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</si>
  <si>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</si>
  <si>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</si>
  <si>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</si>
  <si>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</si>
  <si>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</si>
  <si>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</si>
  <si>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</si>
  <si>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</si>
  <si>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</si>
  <si>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</si>
  <si>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</si>
  <si>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</si>
  <si>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</si>
  <si>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</si>
  <si>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</si>
  <si>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</si>
  <si>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</si>
  <si>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</si>
  <si>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</si>
  <si>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</si>
  <si>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</si>
  <si>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</si>
  <si>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</si>
  <si>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</si>
  <si>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</si>
  <si>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</si>
  <si>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</si>
  <si>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</si>
  <si>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</si>
  <si>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</si>
  <si>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</si>
  <si>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</si>
  <si>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</si>
  <si>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</si>
  <si>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</si>
  <si>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</si>
  <si>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</si>
  <si>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</si>
  <si>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</si>
  <si>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</si>
  <si>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</si>
  <si>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</si>
  <si>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</si>
  <si>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</si>
  <si>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</si>
  <si>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</si>
  <si>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</si>
  <si>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</si>
  <si>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</si>
  <si>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</si>
  <si>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</si>
  <si>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</si>
  <si>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</si>
  <si>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</si>
  <si>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</si>
  <si>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</si>
  <si>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</si>
  <si>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</si>
  <si>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</si>
  <si>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</si>
  <si>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</si>
  <si>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</si>
  <si>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</si>
  <si>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</si>
  <si>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</si>
  <si>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</si>
  <si>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</si>
  <si>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</si>
  <si>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</si>
  <si>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</si>
  <si>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</si>
  <si>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</si>
  <si>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</si>
  <si>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</si>
  <si>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</si>
  <si>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</si>
  <si>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</si>
  <si>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</si>
  <si>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</si>
  <si>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</si>
  <si>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</si>
  <si>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</si>
  <si>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</si>
  <si>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</si>
  <si>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</si>
  <si>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</si>
  <si>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</si>
  <si>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</si>
  <si>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</si>
  <si>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</si>
  <si>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</si>
  <si>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</si>
  <si>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</si>
  <si>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</si>
  <si>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</si>
  <si>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</si>
  <si>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</si>
  <si>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</si>
  <si>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</si>
  <si>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</si>
  <si>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</si>
  <si>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</si>
  <si>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</si>
  <si>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</si>
  <si>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</si>
  <si>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</si>
  <si>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</si>
  <si>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</si>
  <si>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</si>
  <si>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</si>
  <si>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</si>
  <si>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</si>
  <si>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</si>
  <si>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</si>
  <si>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</si>
  <si>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</si>
  <si>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</si>
  <si>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</si>
  <si>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</si>
  <si>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</si>
  <si>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</si>
  <si>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</si>
  <si>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</si>
  <si>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</si>
  <si>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</si>
  <si>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</si>
  <si>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</si>
  <si>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</si>
  <si>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</si>
  <si>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</si>
  <si>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</si>
  <si>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</si>
  <si>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</si>
  <si>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</si>
  <si>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</si>
  <si>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</si>
  <si>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</si>
  <si>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</si>
  <si>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</si>
  <si>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</si>
  <si>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</si>
  <si>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</si>
  <si>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</si>
  <si>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</si>
  <si>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</si>
  <si>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</si>
  <si>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</si>
  <si>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</si>
  <si>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</si>
  <si>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</si>
  <si>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</si>
  <si>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</si>
  <si>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</si>
  <si>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</si>
  <si>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</si>
  <si>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</si>
  <si>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</si>
  <si>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</si>
  <si>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</si>
  <si>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</si>
  <si>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</si>
  <si>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</si>
  <si>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</si>
  <si>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</si>
  <si>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</si>
  <si>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</si>
  <si>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</si>
  <si>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</si>
  <si>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</si>
  <si>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</si>
  <si>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</si>
  <si>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</si>
  <si>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</si>
  <si>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</si>
  <si>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</si>
  <si>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</si>
  <si>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</si>
  <si>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</si>
  <si>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</si>
  <si>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</si>
  <si>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</si>
  <si>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</si>
  <si>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</si>
  <si>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</si>
  <si>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</si>
  <si>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</si>
  <si>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</si>
  <si>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</si>
  <si>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</si>
  <si>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</si>
  <si>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</si>
  <si>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</si>
  <si>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</si>
  <si>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</si>
  <si>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</si>
  <si>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</si>
  <si>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</si>
  <si>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</si>
  <si>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</si>
  <si>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</si>
  <si>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</si>
  <si>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</si>
  <si>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</si>
  <si>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</si>
  <si>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</si>
  <si>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</si>
  <si>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</si>
  <si>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</si>
  <si>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</si>
  <si>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</si>
  <si>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</si>
  <si>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</si>
  <si>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</si>
  <si>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</si>
  <si>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</si>
  <si>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</si>
  <si>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</si>
  <si>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</si>
  <si>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</si>
  <si>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</si>
  <si>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</si>
  <si>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</si>
  <si>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</si>
  <si>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</si>
  <si>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</si>
  <si>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</si>
  <si>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</si>
  <si>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</si>
  <si>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</si>
  <si>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</si>
  <si>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</si>
  <si>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</si>
  <si>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</si>
  <si>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</si>
  <si>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</si>
  <si>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</si>
  <si>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</si>
  <si>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</si>
  <si>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</si>
  <si>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</si>
  <si>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</si>
  <si>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</si>
  <si>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</si>
  <si>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</si>
  <si>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</si>
  <si>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</si>
  <si>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</si>
  <si>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</si>
  <si>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</si>
  <si>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</si>
  <si>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</si>
  <si>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</si>
  <si>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</si>
  <si>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</si>
  <si>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</si>
  <si>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</si>
  <si>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</si>
  <si>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</si>
  <si>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</si>
  <si>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</si>
  <si>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</si>
  <si>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</si>
  <si>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</si>
  <si>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</si>
  <si>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</si>
  <si>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</si>
  <si>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</si>
  <si>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</si>
  <si>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</si>
  <si>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</si>
  <si>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</si>
  <si>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</si>
  <si>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</si>
  <si>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</si>
  <si>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</si>
  <si>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</si>
  <si>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</si>
  <si>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</si>
  <si>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</si>
  <si>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</si>
  <si>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</si>
  <si>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</si>
  <si>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</si>
  <si>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</si>
  <si>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</si>
  <si>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</si>
  <si>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</si>
  <si>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</si>
  <si>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</si>
  <si>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</si>
  <si>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</si>
  <si>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</si>
  <si>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</si>
  <si>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</si>
  <si>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</si>
  <si>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</si>
  <si>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</si>
  <si>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</si>
  <si>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</si>
  <si>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</si>
  <si>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</si>
  <si>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</si>
  <si>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</si>
  <si>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</si>
  <si>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</si>
  <si>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</si>
  <si>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</si>
  <si>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</si>
  <si>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</si>
  <si>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</si>
  <si>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</si>
  <si>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</si>
  <si>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</si>
  <si>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</si>
  <si>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</si>
  <si>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</si>
  <si>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</si>
  <si>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</si>
  <si>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</si>
  <si>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</si>
  <si>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</si>
  <si>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</si>
  <si>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</si>
  <si>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</si>
  <si>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</si>
  <si>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</si>
  <si>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</si>
  <si>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</si>
  <si>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</si>
  <si>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</si>
  <si>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</si>
  <si>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</si>
  <si>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</si>
  <si>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</si>
  <si>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</si>
  <si>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</si>
  <si>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</si>
  <si>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</si>
  <si>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</si>
  <si>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</si>
  <si>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</si>
  <si>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</si>
  <si>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</si>
  <si>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</si>
  <si>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</si>
  <si>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</si>
  <si>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</si>
  <si>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</si>
  <si>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</si>
  <si>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</si>
  <si>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</si>
  <si>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</si>
  <si>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</si>
  <si>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</si>
  <si>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</si>
  <si>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</si>
  <si>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</si>
  <si>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</si>
  <si>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</si>
  <si>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</si>
  <si>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</si>
  <si>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</si>
  <si>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</si>
  <si>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</si>
  <si>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</si>
  <si>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</si>
  <si>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</si>
  <si>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</si>
  <si>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</si>
  <si>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</si>
  <si>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</si>
  <si>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</si>
  <si>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</si>
  <si>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</si>
  <si>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</si>
  <si>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</si>
  <si>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</si>
  <si>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</si>
  <si>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</si>
  <si>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</si>
  <si>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</si>
  <si>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</si>
  <si>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</si>
  <si>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</si>
  <si>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</si>
  <si>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</si>
  <si>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</si>
  <si>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</si>
  <si>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</si>
  <si>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</si>
  <si>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</si>
  <si>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</si>
  <si>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</si>
  <si>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</si>
  <si>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</si>
  <si>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</si>
  <si>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</si>
  <si>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</si>
  <si>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</si>
  <si>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</si>
  <si>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</si>
  <si>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</si>
  <si>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</si>
  <si>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</si>
  <si>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</si>
  <si>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</si>
  <si>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</si>
  <si>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</si>
  <si>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</si>
  <si>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</si>
  <si>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</si>
  <si>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</si>
  <si>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</si>
  <si>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</si>
  <si>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</si>
  <si>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</si>
  <si>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</si>
  <si>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</si>
  <si>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</si>
  <si>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</si>
  <si>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</si>
  <si>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</si>
  <si>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</si>
  <si>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</si>
  <si>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</si>
  <si>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</si>
  <si>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</si>
  <si>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</si>
  <si>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</si>
  <si>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</si>
  <si>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</si>
  <si>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</si>
  <si>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</si>
  <si>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</si>
  <si>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</si>
  <si>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</si>
  <si>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</si>
  <si>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</si>
  <si>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</si>
  <si>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</si>
  <si>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</si>
  <si>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</si>
  <si>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</si>
  <si>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</si>
  <si>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</si>
  <si>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</si>
  <si>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</si>
  <si>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</si>
  <si>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</si>
  <si>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</si>
  <si>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</si>
  <si>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</si>
  <si>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</si>
  <si>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</si>
  <si>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</si>
  <si>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</si>
  <si>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</si>
  <si>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</si>
  <si>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</si>
  <si>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</si>
  <si>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</si>
  <si>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</si>
  <si>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</si>
  <si>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</si>
  <si>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</si>
  <si>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</si>
  <si>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</si>
  <si>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</si>
  <si>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</si>
  <si>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</si>
  <si>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</si>
  <si>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</si>
  <si>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</si>
  <si>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</si>
  <si>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</si>
  <si>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</si>
  <si>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</si>
  <si>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</si>
  <si>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</si>
  <si>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</si>
  <si>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</si>
  <si>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</si>
  <si>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</si>
  <si>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</si>
  <si>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</si>
  <si>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</si>
  <si>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</si>
  <si>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</si>
  <si>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</si>
  <si>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</si>
  <si>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</si>
  <si>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</si>
  <si>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</si>
  <si>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</si>
  <si>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</si>
  <si>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</si>
  <si>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</si>
  <si>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</si>
  <si>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</si>
  <si>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</si>
  <si>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</si>
  <si>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</si>
  <si>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</si>
  <si>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</si>
  <si>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</si>
  <si>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</si>
  <si>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</si>
  <si>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</si>
  <si>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</si>
  <si>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</si>
  <si>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</si>
  <si>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</si>
  <si>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</si>
  <si>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</si>
  <si>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</si>
  <si>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</si>
  <si>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</si>
  <si>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</si>
  <si>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</si>
  <si>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</si>
  <si>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</si>
  <si>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</si>
  <si>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</si>
  <si>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</si>
  <si>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</si>
  <si>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</si>
  <si>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</si>
  <si>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</si>
  <si>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</si>
  <si>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</si>
  <si>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</si>
  <si>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</si>
  <si>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</si>
  <si>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</si>
  <si>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</si>
  <si>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</si>
  <si>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</si>
  <si>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</si>
  <si>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</si>
  <si>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</si>
  <si>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</si>
  <si>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</si>
  <si>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</si>
  <si>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</si>
  <si>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</si>
  <si>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</si>
  <si>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</si>
  <si>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</si>
  <si>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</si>
  <si>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</si>
  <si>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</si>
  <si>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</si>
  <si>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</si>
  <si>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</si>
  <si>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</si>
  <si>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</si>
  <si>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</si>
  <si>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</si>
  <si>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</si>
  <si>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</si>
  <si>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</si>
  <si>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</si>
  <si>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</si>
  <si>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</si>
  <si>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</si>
  <si>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</si>
  <si>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</si>
  <si>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</si>
  <si>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</si>
  <si>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</si>
  <si>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</si>
  <si>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</si>
  <si>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</si>
  <si>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</si>
  <si>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</si>
  <si>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</si>
  <si>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</si>
  <si>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</si>
  <si>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</si>
  <si>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</si>
  <si>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</si>
  <si>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</si>
  <si>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</si>
  <si>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</si>
  <si>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</si>
  <si>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</si>
  <si>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</si>
  <si>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</si>
  <si>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</si>
  <si>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</si>
  <si>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</si>
  <si>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</si>
  <si>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</si>
  <si>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</si>
  <si>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</si>
  <si>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</si>
  <si>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</si>
  <si>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</si>
  <si>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</si>
  <si>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</si>
  <si>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</si>
  <si>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</si>
  <si>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</si>
  <si>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</si>
  <si>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</si>
  <si>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</si>
  <si>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</si>
  <si>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</si>
  <si>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</si>
  <si>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</si>
  <si>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</si>
  <si>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</si>
  <si>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</si>
  <si>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</si>
  <si>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</si>
  <si>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</si>
  <si>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</si>
  <si>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</si>
  <si>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</si>
  <si>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</si>
  <si>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</si>
  <si>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</si>
  <si>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</si>
  <si>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</si>
  <si>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</si>
  <si>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</si>
  <si>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</si>
  <si>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</si>
  <si>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</si>
  <si>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</si>
  <si>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</si>
  <si>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</si>
  <si>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</si>
  <si>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</si>
  <si>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</si>
  <si>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</si>
  <si>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</si>
  <si>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</si>
  <si>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</si>
  <si>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</si>
  <si>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</si>
  <si>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</si>
  <si>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</si>
  <si>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</si>
  <si>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</si>
  <si>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</si>
  <si>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</si>
  <si>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</si>
  <si>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</si>
  <si>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</si>
  <si>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</si>
  <si>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</si>
  <si>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</si>
  <si>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</si>
  <si>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</si>
  <si>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</si>
  <si>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</si>
  <si>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</si>
  <si>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</si>
  <si>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</si>
  <si>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</si>
  <si>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</si>
  <si>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</si>
  <si>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</si>
  <si>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</si>
  <si>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</si>
  <si>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</si>
  <si>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</si>
  <si>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</si>
  <si>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</si>
  <si>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</si>
  <si>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</si>
  <si>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</si>
  <si>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</si>
  <si>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</si>
  <si>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</si>
  <si>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</si>
  <si>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</si>
  <si>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</si>
  <si>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</si>
  <si>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</si>
  <si>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</si>
  <si>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</si>
  <si>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</si>
  <si>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</si>
  <si>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</si>
  <si>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</si>
  <si>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</si>
  <si>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</si>
  <si>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</si>
  <si>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</si>
  <si>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</si>
  <si>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</si>
  <si>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</si>
  <si>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</si>
  <si>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</si>
  <si>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</si>
  <si>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</si>
  <si>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</si>
  <si>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</si>
  <si>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</si>
  <si>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</si>
  <si>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</si>
  <si>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</si>
  <si>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</si>
  <si>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</si>
  <si>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</si>
  <si>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</si>
  <si>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</si>
  <si>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</si>
  <si>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</si>
  <si>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</si>
  <si>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</si>
  <si>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</si>
  <si>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</si>
  <si>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</si>
  <si>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</si>
  <si>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</si>
  <si>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</si>
  <si>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</si>
  <si>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</si>
  <si>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</si>
  <si>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</si>
  <si>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</si>
  <si>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</si>
  <si>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</si>
  <si>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</si>
  <si>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</si>
  <si>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</si>
  <si>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</si>
  <si>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</si>
  <si>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</si>
  <si>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</si>
  <si>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</si>
  <si>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</si>
  <si>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</si>
  <si>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</si>
  <si>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</si>
  <si>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</si>
  <si>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</si>
  <si>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</si>
  <si>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</si>
  <si>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</si>
  <si>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</si>
  <si>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</si>
  <si>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</si>
  <si>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</si>
  <si>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</si>
  <si>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</si>
  <si>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</si>
  <si>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</si>
  <si>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</si>
  <si>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</si>
  <si>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</si>
  <si>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</si>
  <si>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</si>
  <si>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</si>
  <si>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</si>
  <si>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</si>
  <si>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</si>
  <si>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</si>
  <si>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</si>
  <si>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</si>
  <si>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</si>
  <si>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</si>
  <si>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</si>
  <si>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</si>
  <si>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</si>
  <si>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</si>
  <si>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</si>
  <si>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</si>
  <si>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</si>
  <si>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</si>
  <si>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</si>
  <si>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</si>
  <si>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</si>
  <si>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</si>
  <si>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</si>
  <si>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</si>
  <si>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</si>
  <si>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</si>
  <si>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</si>
  <si>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</si>
  <si>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</si>
  <si>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</si>
  <si>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</si>
  <si>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</si>
  <si>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</si>
  <si>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</si>
  <si>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</si>
  <si>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</si>
  <si>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</si>
  <si>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</si>
  <si>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</si>
  <si>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</si>
  <si>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</si>
  <si>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</si>
  <si>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</si>
  <si>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</si>
  <si>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</si>
  <si>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</si>
  <si>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</si>
  <si>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</si>
  <si>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</si>
  <si>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</si>
  <si>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</si>
  <si>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</si>
  <si>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</si>
  <si>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</si>
  <si>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</si>
  <si>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</si>
  <si>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</si>
  <si>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</si>
  <si>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</si>
  <si>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</si>
  <si>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</si>
  <si>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</si>
  <si>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</si>
  <si>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</si>
  <si>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</si>
  <si>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</si>
  <si>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</si>
  <si>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</si>
  <si>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</si>
  <si>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</si>
  <si>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</si>
  <si>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</si>
  <si>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</si>
  <si>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</si>
  <si>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</si>
  <si>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</si>
  <si>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</si>
  <si>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</si>
  <si>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</si>
  <si>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</si>
  <si>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</si>
  <si>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</si>
  <si>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</si>
  <si>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</si>
  <si>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</si>
  <si>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</si>
  <si>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</si>
  <si>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</si>
  <si>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</si>
  <si>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</si>
  <si>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</si>
  <si>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</si>
  <si>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</si>
  <si>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</si>
  <si>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</si>
  <si>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</si>
  <si>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</si>
  <si>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</si>
  <si>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</si>
  <si>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</si>
  <si>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</si>
  <si>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</si>
  <si>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</si>
  <si>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</si>
  <si>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</si>
  <si>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</si>
  <si>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</si>
  <si>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</si>
  <si>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</si>
  <si>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</si>
  <si>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</si>
  <si>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</si>
  <si>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</si>
  <si>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</si>
  <si>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</si>
  <si>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</si>
  <si>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</si>
  <si>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</si>
  <si>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</si>
  <si>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</si>
  <si>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</si>
  <si>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</si>
  <si>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</si>
  <si>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</si>
  <si>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</si>
  <si>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</si>
  <si>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</si>
  <si>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</si>
  <si>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</si>
  <si>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</si>
  <si>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</si>
  <si>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</si>
  <si>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</si>
  <si>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</si>
  <si>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</si>
  <si>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</si>
  <si>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</si>
  <si>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</si>
  <si>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</si>
  <si>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</si>
  <si>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</si>
  <si>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</si>
  <si>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</si>
  <si>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</si>
  <si>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</si>
  <si>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</si>
  <si>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</si>
  <si>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</si>
  <si>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</si>
  <si>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</si>
  <si>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</si>
  <si>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</si>
  <si>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</si>
  <si>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</si>
  <si>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</si>
  <si>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</si>
  <si>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</si>
  <si>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</si>
  <si>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</si>
  <si>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</si>
  <si>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</si>
  <si>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</si>
  <si>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</si>
  <si>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</si>
  <si>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</si>
  <si>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</si>
  <si>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</si>
  <si>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</si>
  <si>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</si>
  <si>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</si>
  <si>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</si>
  <si>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</si>
  <si>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</si>
  <si>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</si>
  <si>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</si>
  <si>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</si>
  <si>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</si>
  <si>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</si>
  <si>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</si>
  <si>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</si>
  <si>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</si>
  <si>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</si>
  <si>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</si>
  <si>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</si>
  <si>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</si>
  <si>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</si>
  <si>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</si>
  <si>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</si>
  <si>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</si>
  <si>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</si>
  <si>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</si>
  <si>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</si>
  <si>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</si>
  <si>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</si>
  <si>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</si>
  <si>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</si>
  <si>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</si>
  <si>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</si>
  <si>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</si>
  <si>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</si>
  <si>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</si>
  <si>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</si>
  <si>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</si>
  <si>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</si>
  <si>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</si>
  <si>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</si>
  <si>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</si>
  <si>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</si>
  <si>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</si>
  <si>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</si>
  <si>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</si>
  <si>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</si>
  <si>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</si>
  <si>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</si>
  <si>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</si>
  <si>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</si>
  <si>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</si>
  <si>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</si>
  <si>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</si>
  <si>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</si>
  <si>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</si>
  <si>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</si>
  <si>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</si>
  <si>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</si>
  <si>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</si>
  <si>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</si>
  <si>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</si>
  <si>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</si>
  <si>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</si>
  <si>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</si>
  <si>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</si>
  <si>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</si>
  <si>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</si>
  <si>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</si>
  <si>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</si>
  <si>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</si>
  <si>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</si>
  <si>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</si>
  <si>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</si>
  <si>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</si>
  <si>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</si>
  <si>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</si>
  <si>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</si>
  <si>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</si>
  <si>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</si>
  <si>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</si>
  <si>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</si>
  <si>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</si>
  <si>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</si>
  <si>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</si>
  <si>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</si>
  <si>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</si>
  <si>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</si>
  <si>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</si>
  <si>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</si>
  <si>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</si>
  <si>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</si>
  <si>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</si>
  <si>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</si>
  <si>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</si>
  <si>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</si>
  <si>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</si>
  <si>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</si>
  <si>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</si>
  <si>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</si>
  <si>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</si>
  <si>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</si>
  <si>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</si>
  <si>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</si>
  <si>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</si>
  <si>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</si>
  <si>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</si>
  <si>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</si>
  <si>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</si>
  <si>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</si>
  <si>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</si>
  <si>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</si>
  <si>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</si>
  <si>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</si>
  <si>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</si>
  <si>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</si>
  <si>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</si>
  <si>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</si>
  <si>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</si>
  <si>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</si>
  <si>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</si>
  <si>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</si>
  <si>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</si>
  <si>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</si>
  <si>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</si>
  <si>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</si>
  <si>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</si>
  <si>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</si>
  <si>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</si>
  <si>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</si>
  <si>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</si>
  <si>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</si>
  <si>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</si>
  <si>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</si>
  <si>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</si>
  <si>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</si>
  <si>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</si>
  <si>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</si>
  <si>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</si>
  <si>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</si>
  <si>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</si>
  <si>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</si>
  <si>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</si>
  <si>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</si>
  <si>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</si>
  <si>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</si>
  <si>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</si>
  <si>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</si>
  <si>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</si>
  <si>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</si>
  <si>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</si>
  <si>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</si>
  <si>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</si>
  <si>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</si>
  <si>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</si>
  <si>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</si>
  <si>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</si>
  <si>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</si>
  <si>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</si>
  <si>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</si>
  <si>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</si>
  <si>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</si>
  <si>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</si>
  <si>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</si>
  <si>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</si>
  <si>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</si>
  <si>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</si>
  <si>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</si>
  <si>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</si>
  <si>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</si>
  <si>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</si>
  <si>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</si>
  <si>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</si>
  <si>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</si>
  <si>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</si>
  <si>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</si>
  <si>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</si>
  <si>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</si>
  <si>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</si>
  <si>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</si>
  <si>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</si>
  <si>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</si>
  <si>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</si>
  <si>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</si>
  <si>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</si>
  <si>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</si>
  <si>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</si>
  <si>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</si>
  <si>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</si>
  <si>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</si>
  <si>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</si>
  <si>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</si>
  <si>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</si>
  <si>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</si>
  <si>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</si>
  <si>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</si>
  <si>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</si>
  <si>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</si>
  <si>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</si>
  <si>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</si>
  <si>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</si>
  <si>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</si>
  <si>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</si>
  <si>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</si>
  <si>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</si>
  <si>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</si>
  <si>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</si>
  <si>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</si>
  <si>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</si>
  <si>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</si>
  <si>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</si>
  <si>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</si>
  <si>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</si>
  <si>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</si>
  <si>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</si>
  <si>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</si>
  <si>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</si>
  <si>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</si>
  <si>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</si>
  <si>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</si>
  <si>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</si>
  <si>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</si>
  <si>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</si>
  <si>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</si>
  <si>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</si>
  <si>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</si>
  <si>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</si>
  <si>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</si>
  <si>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</si>
  <si>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</si>
  <si>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</si>
  <si>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</si>
  <si>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</si>
  <si>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</si>
  <si>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</si>
  <si>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</si>
  <si>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</si>
  <si>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</si>
  <si>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</si>
  <si>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</si>
  <si>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</si>
  <si>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</si>
  <si>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</si>
  <si>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</si>
  <si>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</si>
  <si>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</si>
  <si>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</si>
  <si>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</si>
  <si>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</si>
  <si>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</si>
  <si>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</si>
  <si>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</si>
  <si>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</si>
  <si>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</si>
  <si>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</si>
  <si>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</si>
  <si>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</si>
  <si>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</si>
  <si>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</si>
  <si>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</si>
  <si>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</si>
  <si>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</si>
  <si>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</si>
  <si>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</si>
  <si>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</si>
  <si>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</si>
  <si>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</si>
  <si>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</si>
  <si>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</si>
  <si>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</si>
  <si>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</si>
  <si>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</si>
  <si>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</si>
  <si>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</si>
  <si>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</si>
  <si>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</si>
  <si>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</si>
  <si>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</si>
  <si>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</si>
  <si>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</si>
  <si>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</si>
  <si>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</si>
  <si>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</si>
  <si>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</si>
  <si>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</si>
  <si>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</si>
  <si>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</si>
  <si>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</si>
  <si>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</si>
  <si>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</si>
  <si>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</si>
  <si>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</si>
  <si>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</si>
  <si>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</si>
  <si>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</si>
  <si>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</si>
  <si>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</si>
  <si>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</si>
  <si>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</si>
  <si>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</si>
  <si>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</si>
  <si>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</si>
  <si>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</si>
  <si>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</si>
  <si>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</si>
  <si>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</si>
  <si>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</si>
  <si>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</si>
  <si>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</si>
  <si>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</si>
  <si>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</si>
  <si>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</si>
  <si>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</si>
  <si>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</si>
  <si>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</si>
  <si>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</si>
  <si>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</si>
  <si>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</si>
  <si>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</si>
  <si>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</si>
  <si>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</si>
  <si>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</si>
  <si>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</si>
  <si>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</si>
  <si>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</si>
  <si>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</si>
  <si>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</si>
  <si>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</si>
  <si>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</si>
  <si>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</si>
  <si>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</si>
  <si>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</si>
  <si>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</si>
  <si>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</si>
  <si>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</si>
  <si>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</si>
  <si>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</si>
  <si>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</si>
  <si>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</si>
  <si>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</si>
  <si>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</si>
  <si>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</si>
  <si>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</si>
  <si>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</si>
  <si>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</si>
  <si>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</si>
  <si>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</si>
  <si>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</si>
  <si>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</si>
  <si>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</si>
  <si>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</si>
  <si>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</si>
  <si>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</si>
  <si>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</si>
  <si>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</si>
  <si>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</si>
  <si>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</si>
  <si>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</si>
  <si>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</si>
  <si>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</si>
  <si>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</si>
  <si>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</si>
  <si>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</si>
  <si>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</si>
  <si>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</si>
  <si>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</si>
  <si>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</si>
  <si>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</si>
  <si>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</si>
  <si>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</si>
  <si>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</si>
  <si>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</si>
  <si>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</si>
  <si>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</si>
  <si>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</si>
  <si>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</si>
  <si>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</si>
  <si>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</si>
  <si>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</si>
  <si>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</si>
  <si>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</si>
  <si>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</si>
  <si>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</si>
  <si>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</si>
  <si>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</si>
  <si>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</si>
  <si>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</si>
  <si>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</si>
  <si>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</si>
  <si>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</si>
  <si>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</si>
  <si>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</si>
  <si>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</si>
  <si>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</si>
  <si>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</si>
  <si>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</si>
  <si>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</si>
  <si>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</si>
  <si>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</si>
  <si>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</si>
  <si>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</si>
  <si>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</si>
  <si>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</si>
  <si>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</si>
  <si>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</si>
  <si>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</si>
  <si>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</si>
  <si>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</si>
  <si>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</si>
  <si>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</si>
  <si>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</si>
  <si>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</si>
  <si>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</si>
  <si>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</si>
  <si>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</si>
  <si>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</si>
  <si>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</si>
  <si>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</si>
  <si>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</si>
  <si>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</si>
  <si>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</si>
  <si>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</si>
  <si>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</si>
  <si>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</si>
  <si>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</si>
  <si>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</si>
  <si>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</si>
  <si>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</si>
  <si>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</si>
  <si>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</si>
  <si>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</si>
  <si>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</si>
  <si>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</si>
  <si>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</si>
  <si>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</si>
  <si>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</si>
  <si>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</si>
  <si>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</si>
  <si>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</si>
  <si>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</si>
  <si>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</si>
  <si>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</si>
  <si>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</si>
  <si>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</si>
  <si>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</si>
  <si>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</si>
  <si>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</si>
  <si>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</si>
  <si>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</si>
  <si>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</si>
  <si>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</si>
  <si>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</si>
  <si>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</si>
  <si>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</si>
  <si>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</si>
  <si>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</si>
  <si>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</si>
  <si>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</si>
  <si>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</si>
  <si>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</si>
  <si>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</si>
  <si>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</si>
  <si>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</si>
  <si>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</si>
  <si>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</si>
  <si>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</si>
  <si>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</si>
  <si>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</si>
  <si>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</si>
  <si>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</si>
  <si>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</si>
  <si>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</si>
  <si>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</si>
  <si>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</si>
  <si>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</si>
  <si>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</si>
  <si>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</si>
  <si>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</si>
  <si>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</si>
  <si>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</si>
  <si>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</si>
  <si>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</si>
  <si>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</si>
  <si>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</si>
  <si>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</si>
  <si>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</si>
  <si>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</si>
  <si>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</si>
  <si>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</si>
  <si>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</si>
  <si>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</si>
  <si>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</si>
  <si>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</si>
  <si>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</si>
  <si>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</si>
  <si>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</si>
  <si>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</si>
  <si>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</si>
  <si>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</si>
  <si>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</si>
  <si>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</si>
  <si>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</si>
  <si>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</si>
  <si>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</si>
  <si>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</si>
  <si>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</si>
  <si>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</si>
  <si>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</si>
  <si>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</si>
  <si>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</si>
  <si>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</si>
  <si>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</si>
  <si>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</si>
  <si>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</si>
  <si>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</si>
  <si>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</si>
  <si>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</si>
  <si>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</si>
  <si>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</si>
  <si>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</si>
  <si>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</si>
  <si>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</si>
  <si>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</si>
  <si>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</si>
  <si>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</si>
  <si>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</si>
  <si>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</si>
  <si>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</si>
  <si>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</si>
  <si>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</si>
  <si>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</si>
  <si>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</si>
  <si>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</si>
  <si>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</si>
  <si>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</si>
  <si>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</si>
  <si>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</si>
  <si>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</si>
  <si>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</si>
  <si>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</si>
  <si>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</si>
  <si>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</si>
  <si>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</si>
  <si>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</si>
  <si>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</si>
  <si>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</si>
  <si>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</si>
  <si>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</si>
  <si>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</si>
  <si>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</si>
  <si>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</si>
  <si>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</si>
  <si>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</si>
  <si>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</si>
  <si>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</si>
  <si>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</si>
  <si>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</si>
  <si>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</si>
  <si>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</si>
  <si>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</si>
  <si>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</si>
  <si>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</si>
  <si>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</si>
  <si>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</si>
  <si>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</si>
  <si>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</si>
  <si>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</si>
  <si>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</si>
  <si>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</si>
  <si>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</si>
  <si>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</si>
  <si>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</si>
  <si>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</si>
  <si>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</si>
  <si>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</si>
  <si>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</si>
  <si>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</si>
  <si>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</si>
  <si>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</si>
  <si>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</si>
  <si>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</si>
  <si>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</si>
  <si>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</si>
  <si>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</si>
  <si>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</si>
  <si>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</si>
  <si>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</si>
  <si>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</si>
  <si>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</si>
  <si>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</si>
  <si>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</si>
  <si>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</si>
  <si>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</si>
  <si>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</si>
  <si>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</si>
  <si>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</si>
  <si>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</si>
  <si>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</si>
  <si>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</si>
  <si>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</si>
  <si>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</si>
  <si>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</si>
  <si>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</si>
  <si>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</si>
  <si>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</si>
  <si>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</si>
  <si>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</si>
  <si>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</si>
  <si>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</si>
  <si>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</si>
  <si>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</si>
  <si>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</si>
  <si>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</si>
  <si>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</si>
  <si>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</si>
  <si>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</si>
  <si>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</si>
  <si>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</si>
  <si>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</si>
  <si>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</si>
  <si>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</si>
  <si>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</si>
  <si>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</si>
  <si>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</si>
  <si>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</si>
  <si>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</si>
  <si>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</si>
  <si>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</si>
  <si>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</si>
  <si>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</si>
  <si>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</si>
  <si>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</si>
  <si>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</si>
  <si>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</si>
  <si>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</si>
  <si>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</si>
  <si>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</si>
  <si>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</si>
  <si>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</si>
  <si>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</si>
  <si>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</si>
  <si>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</si>
  <si>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</si>
  <si>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</si>
  <si>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</si>
  <si>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</si>
  <si>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</si>
  <si>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</si>
  <si>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</si>
  <si>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</si>
  <si>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</si>
  <si>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</si>
  <si>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</si>
  <si>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</si>
  <si>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</si>
  <si>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</si>
  <si>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</si>
  <si>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</si>
  <si>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</si>
  <si>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</si>
  <si>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</si>
  <si>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</si>
  <si>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</si>
  <si>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</si>
  <si>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</si>
  <si>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</si>
  <si>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</si>
  <si>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</si>
  <si>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</si>
  <si>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</si>
  <si>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</si>
  <si>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</si>
  <si>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</si>
  <si>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</si>
  <si>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</si>
  <si>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</si>
  <si>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</si>
  <si>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</si>
  <si>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</si>
  <si>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</si>
  <si>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</si>
  <si>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</si>
  <si>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</si>
  <si>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</si>
  <si>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</si>
  <si>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</si>
  <si>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</si>
  <si>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</si>
  <si>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</si>
  <si>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</si>
  <si>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</si>
  <si>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</si>
  <si>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</si>
  <si>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</si>
  <si>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</si>
  <si>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</si>
  <si>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</si>
  <si>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</si>
  <si>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</si>
  <si>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</si>
  <si>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</si>
  <si>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</si>
  <si>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</si>
  <si>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</si>
  <si>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</si>
  <si>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</si>
  <si>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</si>
  <si>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</si>
  <si>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</si>
  <si>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</si>
  <si>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</si>
  <si>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</si>
  <si>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</si>
  <si>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</si>
  <si>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</si>
  <si>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</si>
  <si>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</si>
  <si>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</si>
  <si>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</si>
  <si>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</si>
  <si>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</si>
  <si>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</si>
  <si>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</si>
  <si>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</si>
  <si>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</si>
  <si>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</si>
  <si>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</si>
  <si>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</si>
  <si>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</si>
  <si>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</si>
  <si>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</si>
  <si>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</si>
  <si>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</si>
  <si>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</si>
  <si>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</si>
  <si>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</si>
  <si>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</si>
  <si>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</si>
  <si>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</si>
  <si>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</si>
  <si>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</si>
  <si>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</si>
  <si>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</si>
  <si>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</si>
  <si>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</si>
  <si>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</si>
  <si>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</si>
  <si>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</si>
  <si>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</si>
  <si>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</si>
  <si>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</si>
  <si>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</si>
  <si>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</si>
  <si>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</si>
  <si>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</si>
  <si>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</si>
  <si>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</si>
  <si>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</si>
  <si>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</si>
  <si>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</si>
  <si>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</si>
  <si>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</si>
  <si>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</si>
  <si>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</si>
  <si>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</si>
  <si>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</si>
  <si>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</si>
  <si>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</si>
  <si>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</si>
  <si>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</si>
  <si>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</si>
  <si>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</si>
  <si>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</si>
  <si>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</si>
  <si>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</si>
  <si>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</si>
  <si>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</si>
  <si>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</si>
  <si>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</si>
  <si>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</si>
  <si>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</si>
  <si>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</si>
  <si>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</si>
  <si>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</si>
  <si>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</si>
  <si>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</si>
  <si>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</si>
  <si>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</si>
  <si>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</si>
  <si>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</si>
  <si>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</si>
  <si>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</si>
  <si>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</si>
  <si>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</si>
  <si>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</si>
  <si>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</si>
  <si>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</si>
  <si>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</si>
  <si>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</si>
  <si>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</si>
  <si>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</si>
  <si>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</si>
  <si>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</si>
  <si>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</si>
  <si>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</si>
  <si>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</si>
  <si>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</si>
  <si>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</si>
  <si>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</si>
  <si>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</si>
  <si>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</si>
  <si>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</si>
  <si>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</si>
  <si>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</si>
  <si>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</si>
  <si>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</si>
  <si>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</si>
  <si>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</si>
  <si>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</si>
  <si>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</si>
  <si>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</si>
  <si>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</si>
  <si>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</si>
  <si>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</si>
  <si>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</si>
  <si>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</si>
  <si>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</si>
  <si>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</si>
  <si>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</si>
  <si>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</si>
  <si>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</si>
  <si>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</si>
  <si>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</si>
  <si>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</si>
  <si>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</si>
  <si>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</si>
  <si>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</si>
  <si>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</si>
  <si>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</si>
  <si>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</si>
  <si>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</si>
  <si>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</si>
  <si>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</si>
  <si>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</si>
  <si>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</si>
  <si>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</si>
  <si>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</si>
  <si>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</si>
  <si>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</si>
  <si>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</si>
  <si>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</si>
  <si>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</si>
  <si>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</si>
  <si>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</si>
  <si>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</si>
  <si>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</si>
  <si>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</si>
  <si>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</si>
  <si>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</si>
  <si>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</si>
  <si>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</si>
  <si>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</si>
  <si>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</si>
  <si>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</si>
  <si>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</si>
  <si>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</si>
  <si>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</si>
  <si>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</si>
  <si>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</si>
  <si>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</si>
  <si>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</si>
  <si>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</si>
  <si>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</si>
  <si>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</si>
  <si>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</si>
  <si>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</si>
  <si>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</si>
  <si>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</si>
  <si>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</si>
  <si>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</si>
  <si>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</si>
  <si>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</si>
  <si>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</si>
  <si>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</si>
  <si>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</si>
  <si>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</si>
  <si>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</si>
  <si>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</si>
  <si>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</si>
  <si>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</si>
  <si>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</si>
  <si>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</si>
  <si>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</si>
  <si>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</si>
  <si>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</si>
  <si>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</si>
  <si>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</si>
  <si>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</si>
  <si>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</si>
  <si>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</si>
  <si>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</si>
  <si>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</si>
  <si>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</si>
  <si>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</si>
  <si>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</si>
  <si>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</si>
  <si>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</si>
  <si>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</si>
  <si>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</si>
  <si>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</si>
  <si>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</si>
  <si>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</si>
  <si>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</si>
  <si>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</si>
  <si>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</si>
  <si>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</si>
  <si>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</si>
  <si>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</si>
  <si>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</si>
  <si>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</si>
  <si>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</si>
  <si>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</si>
  <si>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</si>
  <si>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</si>
  <si>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</si>
  <si>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</si>
  <si>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</si>
  <si>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</si>
  <si>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</si>
  <si>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</si>
  <si>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</si>
  <si>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</si>
  <si>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</si>
  <si>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</si>
  <si>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</si>
  <si>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</si>
  <si>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</si>
  <si>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</si>
  <si>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</si>
  <si>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</si>
  <si>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</si>
  <si>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</si>
  <si>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</si>
  <si>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</si>
  <si>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</si>
  <si>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</si>
  <si>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</si>
  <si>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</si>
  <si>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</si>
  <si>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</si>
  <si>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</si>
  <si>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</si>
  <si>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</si>
  <si>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</si>
  <si>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</si>
  <si>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</si>
  <si>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</si>
  <si>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</si>
  <si>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</si>
  <si>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</si>
  <si>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</si>
  <si>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</si>
  <si>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</si>
  <si>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</si>
  <si>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</si>
  <si>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</si>
  <si>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</si>
  <si>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</si>
  <si>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</si>
  <si>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</si>
  <si>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</si>
  <si>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</si>
  <si>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</si>
  <si>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</si>
  <si>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</si>
  <si>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</si>
  <si>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</si>
  <si>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</si>
  <si>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</si>
  <si>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</si>
  <si>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</si>
  <si>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</si>
  <si>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</si>
  <si>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</si>
  <si>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</si>
  <si>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</si>
  <si>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</si>
  <si>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</si>
  <si>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</si>
  <si>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</si>
  <si>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</si>
  <si>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</si>
  <si>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</si>
  <si>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</si>
  <si>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</si>
  <si>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</si>
  <si>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</si>
  <si>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</si>
  <si>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</si>
  <si>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</si>
  <si>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</si>
  <si>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</si>
  <si>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</si>
  <si>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</si>
  <si>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</si>
  <si>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</si>
  <si>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</si>
  <si>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</si>
  <si>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</si>
  <si>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</si>
  <si>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</si>
  <si>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</si>
  <si>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</si>
  <si>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</si>
  <si>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</si>
  <si>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</si>
  <si>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</si>
  <si>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</si>
  <si>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</si>
  <si>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</si>
  <si>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</si>
  <si>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</si>
  <si>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</si>
  <si>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</si>
  <si>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</si>
  <si>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</si>
  <si>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</si>
  <si>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</si>
  <si>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</si>
  <si>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</si>
  <si>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</si>
  <si>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</si>
  <si>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</si>
  <si>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</si>
  <si>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</si>
  <si>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</si>
  <si>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</si>
  <si>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</si>
  <si>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</si>
  <si>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</si>
  <si>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</si>
  <si>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</si>
  <si>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</si>
  <si>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</si>
  <si>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</si>
  <si>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</si>
  <si>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</si>
  <si>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</si>
  <si>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</si>
  <si>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</si>
  <si>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</si>
  <si>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</si>
  <si>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</si>
  <si>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</si>
  <si>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</si>
  <si>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</si>
  <si>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</si>
  <si>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</si>
  <si>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</si>
  <si>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</si>
  <si>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</si>
  <si>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</si>
  <si>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</si>
  <si>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</si>
  <si>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</si>
  <si>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</si>
  <si>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</si>
  <si>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</si>
  <si>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</si>
  <si>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</si>
  <si>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</si>
  <si>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</si>
  <si>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</si>
  <si>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</si>
  <si>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</si>
  <si>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</si>
  <si>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</si>
  <si>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</si>
  <si>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</si>
  <si>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</si>
  <si>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</si>
  <si>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</si>
  <si>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</si>
  <si>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</si>
  <si>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</si>
  <si>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</si>
  <si>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</si>
  <si>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</si>
  <si>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</si>
  <si>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</si>
  <si>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</si>
  <si>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</si>
  <si>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</si>
  <si>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</si>
  <si>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</si>
  <si>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</si>
  <si>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</si>
  <si>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</si>
  <si>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</si>
  <si>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</si>
  <si>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</si>
  <si>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</si>
  <si>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</si>
  <si>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</si>
  <si>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</si>
  <si>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</si>
  <si>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</si>
  <si>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</si>
  <si>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</si>
  <si>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</si>
  <si>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</si>
  <si>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</si>
  <si>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</si>
  <si>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</si>
  <si>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</si>
  <si>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</si>
  <si>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</si>
  <si>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</si>
  <si>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</si>
  <si>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</si>
  <si>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</si>
  <si>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</si>
  <si>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</si>
  <si>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</si>
  <si>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</si>
  <si>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X17</t>
  </si>
  <si>
    <t>户型</t>
    <phoneticPr fontId="60" type="noConversion"/>
  </si>
  <si>
    <t>套数</t>
    <phoneticPr fontId="60" type="noConversion"/>
  </si>
  <si>
    <t>朝向</t>
    <phoneticPr fontId="60" type="noConversion"/>
  </si>
  <si>
    <t>面积区间</t>
    <phoneticPr fontId="60" type="noConversion"/>
  </si>
  <si>
    <t>总面积</t>
    <phoneticPr fontId="60" type="noConversion"/>
  </si>
  <si>
    <t>楼层</t>
    <phoneticPr fontId="60" type="noConversion"/>
  </si>
  <si>
    <t>一居</t>
    <phoneticPr fontId="60" type="noConversion"/>
  </si>
  <si>
    <t>南向</t>
    <phoneticPr fontId="60" type="noConversion"/>
  </si>
  <si>
    <t>70.97-70.98</t>
    <phoneticPr fontId="60" type="noConversion"/>
  </si>
  <si>
    <t>1-27</t>
    <phoneticPr fontId="60" type="noConversion"/>
  </si>
  <si>
    <t>西北向</t>
    <phoneticPr fontId="60" type="noConversion"/>
  </si>
  <si>
    <t>西北向</t>
  </si>
  <si>
    <t>西南向</t>
    <phoneticPr fontId="60" type="noConversion"/>
  </si>
  <si>
    <t>西向</t>
    <phoneticPr fontId="60" type="noConversion"/>
  </si>
  <si>
    <t>两居</t>
    <phoneticPr fontId="60" type="noConversion"/>
  </si>
  <si>
    <t>88.37-90.73</t>
    <phoneticPr fontId="60" type="noConversion"/>
  </si>
  <si>
    <t>1-18</t>
    <phoneticPr fontId="60" type="noConversion"/>
  </si>
  <si>
    <t>南北向</t>
    <phoneticPr fontId="60" type="noConversion"/>
  </si>
  <si>
    <t>88.52-90.4</t>
    <phoneticPr fontId="60" type="noConversion"/>
  </si>
  <si>
    <t>5-1-1703</t>
  </si>
  <si>
    <t>5-1-2305</t>
  </si>
  <si>
    <t>西南向</t>
  </si>
  <si>
    <t>6-2-105</t>
  </si>
  <si>
    <t>7-1-105</t>
  </si>
  <si>
    <t>7-2-105</t>
  </si>
  <si>
    <t>6-1-2403</t>
  </si>
  <si>
    <t>13-1-2701</t>
  </si>
  <si>
    <t>4-1-2305</t>
  </si>
  <si>
    <t>7-2-503</t>
  </si>
  <si>
    <t>15-1-1002</t>
  </si>
  <si>
    <t>15-1-1605</t>
  </si>
  <si>
    <t>4-3-801</t>
  </si>
  <si>
    <t>15-1-505</t>
  </si>
  <si>
    <t>16-1-501</t>
  </si>
  <si>
    <t>6-2-705</t>
  </si>
  <si>
    <t>4-3-1801</t>
  </si>
  <si>
    <t>6-2-1703</t>
  </si>
  <si>
    <t>3-3-1402</t>
  </si>
  <si>
    <t>4-3-1703</t>
  </si>
  <si>
    <t>3-2-401</t>
  </si>
  <si>
    <t>3-2-402</t>
  </si>
  <si>
    <t>3-3-402</t>
  </si>
  <si>
    <t>3-2-403</t>
  </si>
  <si>
    <t>3-3-403</t>
  </si>
  <si>
    <t>3-2-405</t>
  </si>
  <si>
    <t>3-3-405</t>
  </si>
  <si>
    <t>4-2-401</t>
  </si>
  <si>
    <t>4-3-401</t>
  </si>
  <si>
    <t>4-2-402</t>
  </si>
  <si>
    <t>4-3-402</t>
  </si>
  <si>
    <t>4-2-403</t>
  </si>
  <si>
    <t>4-3-403</t>
  </si>
  <si>
    <t>4-2-405</t>
  </si>
  <si>
    <t>4-3-405</t>
  </si>
  <si>
    <t>7-1-2401</t>
  </si>
  <si>
    <t>3-1-2201</t>
  </si>
  <si>
    <t>6-2-1303</t>
  </si>
  <si>
    <t>8-1-2302</t>
  </si>
  <si>
    <t>8-1-2305</t>
  </si>
  <si>
    <t>15-1-1403</t>
  </si>
  <si>
    <t>17-1-202</t>
  </si>
  <si>
    <t>9-2-1205</t>
  </si>
  <si>
    <t>6-2-101</t>
  </si>
  <si>
    <t>9-2-205</t>
  </si>
  <si>
    <t>10-1-205</t>
  </si>
  <si>
    <t>10-1-1105</t>
  </si>
  <si>
    <t>10-1-1505</t>
  </si>
  <si>
    <t>10-1-1705</t>
  </si>
  <si>
    <t>10-1-2001</t>
  </si>
  <si>
    <t>10-1-2101</t>
  </si>
  <si>
    <t>14-1-101</t>
  </si>
  <si>
    <t>14-1-102</t>
  </si>
  <si>
    <t>14-1-503</t>
  </si>
  <si>
    <t>14-1-703</t>
  </si>
  <si>
    <t>14-1-705</t>
  </si>
  <si>
    <t>14-1-902</t>
  </si>
  <si>
    <t>14-1-903</t>
  </si>
  <si>
    <t>14-1-905</t>
  </si>
  <si>
    <t>14-1-1001</t>
  </si>
  <si>
    <t>14-1-1105</t>
  </si>
  <si>
    <t>14-1-1201</t>
  </si>
  <si>
    <t>14-1-1301</t>
  </si>
  <si>
    <t>14-1-1401</t>
  </si>
  <si>
    <t>14-1-1502</t>
  </si>
  <si>
    <t>14-1-2003</t>
  </si>
  <si>
    <t>14-1-2102</t>
  </si>
  <si>
    <t>14-1-203</t>
  </si>
  <si>
    <t>14-1-701</t>
  </si>
  <si>
    <t>14-1-1101</t>
  </si>
  <si>
    <t>14-1-2002</t>
  </si>
  <si>
    <t>14-1-603</t>
  </si>
  <si>
    <t>14-1-702</t>
  </si>
  <si>
    <t>10-1-2003</t>
  </si>
  <si>
    <t>14-1-305</t>
  </si>
  <si>
    <t>14-1-303</t>
  </si>
  <si>
    <t>10-1-1103</t>
  </si>
  <si>
    <t>10-1-1603</t>
  </si>
  <si>
    <t>10-1-2202</t>
  </si>
  <si>
    <t>14-1-103</t>
  </si>
  <si>
    <t>14-1-201</t>
  </si>
  <si>
    <t>14-1-105</t>
  </si>
  <si>
    <t>14-1-1801</t>
  </si>
  <si>
    <t>14-1-1905</t>
  </si>
  <si>
    <t>14-1-2105</t>
  </si>
  <si>
    <t>14-1-1002</t>
  </si>
  <si>
    <t>14-1-901</t>
  </si>
  <si>
    <t>14-1-602</t>
  </si>
  <si>
    <t>14-1-2301</t>
  </si>
  <si>
    <t>14-1-502</t>
  </si>
  <si>
    <t>14-1-403</t>
  </si>
  <si>
    <t>14-1-405</t>
  </si>
  <si>
    <t>10-1-803</t>
  </si>
  <si>
    <t>14-1-301</t>
  </si>
  <si>
    <t>14-1-401</t>
  </si>
  <si>
    <t>14-1-1203</t>
  </si>
  <si>
    <t>10-1-505</t>
  </si>
  <si>
    <t>14-1-202</t>
  </si>
  <si>
    <t>10-1-1503</t>
  </si>
  <si>
    <t>6-2-2402</t>
  </si>
  <si>
    <t>8-1-103</t>
  </si>
  <si>
    <t>11-1-1703</t>
  </si>
  <si>
    <t>11-1-2002</t>
  </si>
  <si>
    <t>15-1-101</t>
  </si>
  <si>
    <t>3-1-2601</t>
  </si>
  <si>
    <t>4-1-2605</t>
  </si>
  <si>
    <t>4-3-2605</t>
  </si>
  <si>
    <t>7-1-2402</t>
  </si>
  <si>
    <t>11-1-205</t>
  </si>
  <si>
    <t>11-1-603</t>
  </si>
  <si>
    <t>11-1-803</t>
  </si>
  <si>
    <t>11-1-1103</t>
  </si>
  <si>
    <t>11-1-1302</t>
  </si>
  <si>
    <t>11-1-1601</t>
  </si>
  <si>
    <t>11-1-1701</t>
  </si>
  <si>
    <t>11-1-2102</t>
  </si>
  <si>
    <t>11-1-2303</t>
  </si>
  <si>
    <t>15-1-1803</t>
  </si>
  <si>
    <t>16-1-1805</t>
  </si>
  <si>
    <t>3-2-1505</t>
  </si>
  <si>
    <t>4-2-1202</t>
  </si>
  <si>
    <t>2-1-2301</t>
  </si>
  <si>
    <t>16-1-1205</t>
  </si>
  <si>
    <t>15-1-503</t>
  </si>
  <si>
    <t>4-2-1105</t>
  </si>
  <si>
    <t>9-2-1003</t>
  </si>
  <si>
    <t>8-1-403</t>
  </si>
  <si>
    <t>10-1-1305</t>
  </si>
  <si>
    <t>8-1-803</t>
  </si>
  <si>
    <t>6-2-401</t>
  </si>
  <si>
    <t>3-3-2105</t>
  </si>
  <si>
    <t>9-2-701</t>
  </si>
  <si>
    <t>4-2-2401</t>
  </si>
  <si>
    <t>2-1-2503</t>
  </si>
  <si>
    <t>14-1-1003</t>
  </si>
  <si>
    <t>10-1-1901</t>
  </si>
  <si>
    <t>14-1-1305</t>
  </si>
  <si>
    <t>14-1-1103</t>
  </si>
  <si>
    <t>3-2-2003</t>
  </si>
  <si>
    <t>10-1-705</t>
  </si>
  <si>
    <t>3-3-601</t>
  </si>
  <si>
    <t>14-1-1601</t>
  </si>
  <si>
    <t>6-1-2102</t>
  </si>
  <si>
    <t>7-2-2003</t>
  </si>
  <si>
    <t>14-1-1703</t>
  </si>
  <si>
    <t>4-3-2505</t>
  </si>
  <si>
    <t>4-2-1001</t>
  </si>
  <si>
    <t>4-3-1201</t>
  </si>
  <si>
    <t>14-1-2303</t>
  </si>
  <si>
    <t>4-3-1205</t>
  </si>
  <si>
    <t>10-1-203</t>
  </si>
  <si>
    <t>9-2-1305</t>
  </si>
  <si>
    <t>4-2-2303</t>
  </si>
  <si>
    <t>2-1-2605</t>
  </si>
  <si>
    <t>2-1-2005</t>
  </si>
  <si>
    <t>14-1-205</t>
  </si>
  <si>
    <t>10-1-503</t>
  </si>
  <si>
    <t>14-1-1403</t>
  </si>
  <si>
    <t>7-1-603</t>
  </si>
  <si>
    <t>6-2-1902</t>
  </si>
  <si>
    <t>3-3-1605</t>
  </si>
  <si>
    <t>9-2-901</t>
  </si>
  <si>
    <t>2-1-2302</t>
  </si>
  <si>
    <t>14-1-1902</t>
  </si>
  <si>
    <t>6-2-2203</t>
  </si>
  <si>
    <t>6-2-2001</t>
  </si>
  <si>
    <t>4-2-2402</t>
  </si>
  <si>
    <t>7-2-1005</t>
  </si>
  <si>
    <t>4-3-903</t>
  </si>
  <si>
    <t>3-3-2502</t>
  </si>
  <si>
    <t>10-1-1605</t>
  </si>
  <si>
    <t>10-1-1003</t>
  </si>
  <si>
    <t>10-1-1405</t>
  </si>
  <si>
    <t>10-1-1803</t>
  </si>
  <si>
    <t>10-1-1805</t>
  </si>
  <si>
    <t>10-1-2005</t>
  </si>
  <si>
    <t>10-1-2203</t>
  </si>
  <si>
    <t>10-1-403</t>
  </si>
  <si>
    <t>10-1-405</t>
  </si>
  <si>
    <t>10-1-805</t>
  </si>
  <si>
    <t>10-1-1902</t>
  </si>
  <si>
    <t>10-1-603</t>
  </si>
  <si>
    <t>10-1-2201</t>
  </si>
  <si>
    <t>10-1-2105</t>
  </si>
  <si>
    <t>10-1-1203</t>
  </si>
  <si>
    <t>10-1-605</t>
  </si>
  <si>
    <t>10-1-1703</t>
  </si>
  <si>
    <t>10-1-2302</t>
  </si>
  <si>
    <t>10-1-2305</t>
  </si>
  <si>
    <t>10-1-103</t>
  </si>
  <si>
    <t>10-1-305</t>
  </si>
  <si>
    <t>10-1-1905</t>
  </si>
  <si>
    <t>10-1-1005</t>
  </si>
  <si>
    <t>10-1-1205</t>
  </si>
  <si>
    <t>10-1-905</t>
  </si>
  <si>
    <t>14-1-1803</t>
  </si>
  <si>
    <t>14-1-1901</t>
  </si>
  <si>
    <t>10-1-2102</t>
  </si>
  <si>
    <t>14-1-2305</t>
  </si>
  <si>
    <t>10-1-2205</t>
  </si>
  <si>
    <t>14-1-2005</t>
  </si>
  <si>
    <t>14-1-2205</t>
  </si>
  <si>
    <t>14-1-1805</t>
  </si>
  <si>
    <t>14-1-2103</t>
  </si>
  <si>
    <t>10-1-1403</t>
  </si>
  <si>
    <t>10-1-2301</t>
  </si>
  <si>
    <t>14-1-1903</t>
  </si>
  <si>
    <t>14-1-2203</t>
  </si>
  <si>
    <t>14-1-2001</t>
  </si>
  <si>
    <t>14-1-2302</t>
  </si>
  <si>
    <t>14-1-1605</t>
  </si>
  <si>
    <t>14-1-805</t>
  </si>
  <si>
    <t>14-1-1705</t>
  </si>
  <si>
    <t>14-1-2201</t>
  </si>
  <si>
    <t>14-1-1303</t>
  </si>
  <si>
    <t>14-1-2101</t>
  </si>
  <si>
    <t>14-1-1802</t>
  </si>
  <si>
    <t>14-1-1501</t>
  </si>
  <si>
    <t>14-1-802</t>
  </si>
  <si>
    <t>10-1-1303</t>
  </si>
  <si>
    <t>10-1-303</t>
  </si>
  <si>
    <t>14-1-1402</t>
  </si>
  <si>
    <t>14-1-501</t>
  </si>
  <si>
    <t>14-1-1503</t>
  </si>
  <si>
    <t>14-1-1602</t>
  </si>
  <si>
    <t>14-1-1701</t>
  </si>
  <si>
    <t>14-1-803</t>
  </si>
  <si>
    <t>10-1-2103</t>
  </si>
  <si>
    <t>10-1-703</t>
  </si>
  <si>
    <t>10-1-1903</t>
  </si>
  <si>
    <t>14-1-1302</t>
  </si>
  <si>
    <t>14-1-1505</t>
  </si>
  <si>
    <t>10-1-2002</t>
  </si>
  <si>
    <t>14-1-1405</t>
  </si>
  <si>
    <t>14-1-1102</t>
  </si>
  <si>
    <t>14-1-1005</t>
  </si>
  <si>
    <t>10-1-903</t>
  </si>
  <si>
    <t>14-1-1702</t>
  </si>
  <si>
    <t>14-1-1603</t>
  </si>
  <si>
    <t>14-1-1205</t>
  </si>
  <si>
    <t>14-1-1202</t>
  </si>
  <si>
    <t>14-1-801</t>
  </si>
  <si>
    <t>14-1-302</t>
  </si>
  <si>
    <t>14-1-2202</t>
  </si>
  <si>
    <t>14-1-402</t>
  </si>
  <si>
    <t>14-1-601</t>
  </si>
  <si>
    <t>14-1-605</t>
  </si>
  <si>
    <t>14-1-505</t>
  </si>
  <si>
    <t>10-1-2303</t>
  </si>
  <si>
    <t>4-1-2202</t>
  </si>
  <si>
    <t>4-1-2203</t>
  </si>
  <si>
    <t>4-2-1702</t>
  </si>
  <si>
    <t>4-2-1602</t>
  </si>
  <si>
    <t>4-2-1002</t>
  </si>
  <si>
    <t>4-1-2103</t>
  </si>
  <si>
    <t>4-2-903</t>
  </si>
  <si>
    <t>4-1-1901</t>
  </si>
  <si>
    <t>4-1-2303</t>
  </si>
  <si>
    <t>4-1-2105</t>
  </si>
  <si>
    <t>4-2-1003</t>
  </si>
  <si>
    <t>4-1-2205</t>
  </si>
  <si>
    <t>4-2-1102</t>
  </si>
  <si>
    <t>4-1-1705</t>
  </si>
  <si>
    <t>4-1-1801</t>
  </si>
  <si>
    <t>4-1-1802</t>
  </si>
  <si>
    <t>4-1-1805</t>
  </si>
  <si>
    <t>4-1-2101</t>
  </si>
  <si>
    <t>4-1-2302</t>
  </si>
  <si>
    <t>4-1-2401</t>
  </si>
  <si>
    <t>4-1-2402</t>
  </si>
  <si>
    <t>4-1-2405</t>
  </si>
  <si>
    <t>4-2-703</t>
  </si>
  <si>
    <t>4-2-801</t>
  </si>
  <si>
    <t>4-2-802</t>
  </si>
  <si>
    <t>4-2-805</t>
  </si>
  <si>
    <t>4-2-901</t>
  </si>
  <si>
    <t>4-2-1201</t>
  </si>
  <si>
    <t>4-2-1301</t>
  </si>
  <si>
    <t>4-2-1401</t>
  </si>
  <si>
    <t>4-2-1503</t>
  </si>
  <si>
    <t>4-2-1703</t>
  </si>
  <si>
    <t>3-1-1905</t>
  </si>
  <si>
    <t>3-1-2205</t>
  </si>
  <si>
    <t>3-1-2301</t>
  </si>
  <si>
    <t>3-2-1103</t>
  </si>
  <si>
    <t>3-2-1202</t>
  </si>
  <si>
    <t>3-2-1403</t>
  </si>
  <si>
    <t>3-2-2101</t>
  </si>
  <si>
    <t>3-2-2202</t>
  </si>
  <si>
    <t>3-2-2203</t>
  </si>
  <si>
    <t>3-3-905</t>
  </si>
  <si>
    <t>3-3-1002</t>
  </si>
  <si>
    <t>3-3-1205</t>
  </si>
  <si>
    <t>3-3-1805</t>
  </si>
  <si>
    <t>3-3-1902</t>
  </si>
  <si>
    <t>3-3-2302</t>
  </si>
  <si>
    <t>6-2-405</t>
  </si>
  <si>
    <t>6-2-801</t>
  </si>
  <si>
    <t>6-2-1505</t>
  </si>
  <si>
    <t>6-2-1801</t>
  </si>
  <si>
    <t>6-2-1802</t>
  </si>
  <si>
    <t>6-2-1903</t>
  </si>
  <si>
    <t>3-2-601</t>
  </si>
  <si>
    <t>3-1-2202</t>
  </si>
  <si>
    <t>3-1-2302</t>
  </si>
  <si>
    <t>3-1-2403</t>
  </si>
  <si>
    <t>3-2-603</t>
  </si>
  <si>
    <t>3-2-701</t>
  </si>
  <si>
    <t>3-2-702</t>
  </si>
  <si>
    <t>3-2-703</t>
  </si>
  <si>
    <t>3-2-801</t>
  </si>
  <si>
    <t>3-2-803</t>
  </si>
  <si>
    <t>3-2-805</t>
  </si>
  <si>
    <t>3-2-901</t>
  </si>
  <si>
    <t>3-2-903</t>
  </si>
  <si>
    <t>3-2-1101</t>
  </si>
  <si>
    <t>3-2-1102</t>
  </si>
  <si>
    <t>3-2-1405</t>
  </si>
  <si>
    <t>3-2-1602</t>
  </si>
  <si>
    <t>3-2-1705</t>
  </si>
  <si>
    <t>3-2-1901</t>
  </si>
  <si>
    <t>3-2-1902</t>
  </si>
  <si>
    <t>3-2-2005</t>
  </si>
  <si>
    <t>3-2-2302</t>
  </si>
  <si>
    <t>3-2-2305</t>
  </si>
  <si>
    <t>3-3-603</t>
  </si>
  <si>
    <t>3-3-703</t>
  </si>
  <si>
    <t>3-3-801</t>
  </si>
  <si>
    <t>3-3-802</t>
  </si>
  <si>
    <t>3-3-805</t>
  </si>
  <si>
    <t>3-3-902</t>
  </si>
  <si>
    <t>3-3-1001</t>
  </si>
  <si>
    <t>3-3-1003</t>
  </si>
  <si>
    <t>3-3-1203</t>
  </si>
  <si>
    <t>3-3-1505</t>
  </si>
  <si>
    <t>3-3-1602</t>
  </si>
  <si>
    <t>3-3-1603</t>
  </si>
  <si>
    <t>3-3-1901</t>
  </si>
  <si>
    <t>3-3-2102</t>
  </si>
  <si>
    <t>3-3-2201</t>
  </si>
  <si>
    <t>3-3-2202</t>
  </si>
  <si>
    <t>3-3-2301</t>
  </si>
  <si>
    <t>3-3-2303</t>
  </si>
  <si>
    <t>3-3-2401</t>
  </si>
  <si>
    <t>6-1-2201</t>
  </si>
  <si>
    <t>6-2-202</t>
  </si>
  <si>
    <t>6-2-203</t>
  </si>
  <si>
    <t>6-2-502</t>
  </si>
  <si>
    <t>6-2-702</t>
  </si>
  <si>
    <t>6-2-905</t>
  </si>
  <si>
    <t>6-2-1001</t>
  </si>
  <si>
    <t>6-2-1102</t>
  </si>
  <si>
    <t>6-2-1105</t>
  </si>
  <si>
    <t>6-2-2005</t>
  </si>
  <si>
    <t>6-2-2105</t>
  </si>
  <si>
    <t>3-1-2002</t>
  </si>
  <si>
    <t>3-1-2102</t>
  </si>
  <si>
    <t>3-1-2305</t>
  </si>
  <si>
    <t>3-1-2405</t>
  </si>
  <si>
    <t>3-2-602</t>
  </si>
  <si>
    <t>3-2-605</t>
  </si>
  <si>
    <t>3-2-705</t>
  </si>
  <si>
    <t>3-2-802</t>
  </si>
  <si>
    <t>3-2-905</t>
  </si>
  <si>
    <t>3-2-1205</t>
  </si>
  <si>
    <t>3-2-1305</t>
  </si>
  <si>
    <t>3-2-1605</t>
  </si>
  <si>
    <t>3-1-1702</t>
  </si>
  <si>
    <t>3-2-1903</t>
  </si>
  <si>
    <t>3-2-2301</t>
  </si>
  <si>
    <t>3-2-2405</t>
  </si>
  <si>
    <t>3-3-605</t>
  </si>
  <si>
    <t>3-3-702</t>
  </si>
  <si>
    <t>3-3-705</t>
  </si>
  <si>
    <t>3-3-803</t>
  </si>
  <si>
    <t>3-3-903</t>
  </si>
  <si>
    <t>3-3-1005</t>
  </si>
  <si>
    <t>3-3-1103</t>
  </si>
  <si>
    <t>3-3-1305</t>
  </si>
  <si>
    <t>3-3-1503</t>
  </si>
  <si>
    <t>3-3-2001</t>
  </si>
  <si>
    <t>3-3-2005</t>
  </si>
  <si>
    <t>3-3-2203</t>
  </si>
  <si>
    <t>3-3-2403</t>
  </si>
  <si>
    <t>6-1-2101</t>
  </si>
  <si>
    <t>6-2-102</t>
  </si>
  <si>
    <t>6-2-201</t>
  </si>
  <si>
    <t>6-2-402</t>
  </si>
  <si>
    <t>6-2-603</t>
  </si>
  <si>
    <t>6-2-805</t>
  </si>
  <si>
    <t>6-2-903</t>
  </si>
  <si>
    <t>6-2-1201</t>
  </si>
  <si>
    <t>6-2-1202</t>
  </si>
  <si>
    <t>6-2-1403</t>
  </si>
  <si>
    <t>6-2-1502</t>
  </si>
  <si>
    <t>6-2-2002</t>
  </si>
  <si>
    <t>3-1-1901</t>
  </si>
  <si>
    <t>3-1-2001</t>
  </si>
  <si>
    <t>3-1-2005</t>
  </si>
  <si>
    <t>3-1-2101</t>
  </si>
  <si>
    <t>3-1-2103</t>
  </si>
  <si>
    <t>3-1-2303</t>
  </si>
  <si>
    <t>3-1-2401</t>
  </si>
  <si>
    <t>3-1-2501</t>
  </si>
  <si>
    <t>3-1-2505</t>
  </si>
  <si>
    <t>3-2-1002</t>
  </si>
  <si>
    <t>3-2-1105</t>
  </si>
  <si>
    <t>3-2-1402</t>
  </si>
  <si>
    <t>3-2-1603</t>
  </si>
  <si>
    <t>3-2-1703</t>
  </si>
  <si>
    <t>3-2-1805</t>
  </si>
  <si>
    <t>3-2-1905</t>
  </si>
  <si>
    <t>3-2-2001</t>
  </si>
  <si>
    <t>3-2-2102</t>
  </si>
  <si>
    <t>3-2-2105</t>
  </si>
  <si>
    <t>3-2-2201</t>
  </si>
  <si>
    <t>3-2-2205</t>
  </si>
  <si>
    <t>3-2-2401</t>
  </si>
  <si>
    <t>3-2-2402</t>
  </si>
  <si>
    <t>3-2-2501</t>
  </si>
  <si>
    <t>3-2-2502</t>
  </si>
  <si>
    <t>3-2-2503</t>
  </si>
  <si>
    <t>3-2-2505</t>
  </si>
  <si>
    <t>3-3-1102</t>
  </si>
  <si>
    <t>3-3-1303</t>
  </si>
  <si>
    <t>3-3-1403</t>
  </si>
  <si>
    <t>3-3-1405</t>
  </si>
  <si>
    <t>3-3-1502</t>
  </si>
  <si>
    <t>3-3-2002</t>
  </si>
  <si>
    <t>3-3-2305</t>
  </si>
  <si>
    <t>3-3-2501</t>
  </si>
  <si>
    <t>3-3-2505</t>
  </si>
  <si>
    <t>6-1-2103</t>
  </si>
  <si>
    <t>6-1-2105</t>
  </si>
  <si>
    <t>6-1-2202</t>
  </si>
  <si>
    <t>6-1-2301</t>
  </si>
  <si>
    <t>6-1-2303</t>
  </si>
  <si>
    <t>6-1-2305</t>
  </si>
  <si>
    <t>6-2-205</t>
  </si>
  <si>
    <t>6-2-301</t>
  </si>
  <si>
    <t>6-2-403</t>
  </si>
  <si>
    <t>6-2-505</t>
  </si>
  <si>
    <t>6-2-601</t>
  </si>
  <si>
    <t>6-2-602</t>
  </si>
  <si>
    <t>6-2-605</t>
  </si>
  <si>
    <t>6-2-701</t>
  </si>
  <si>
    <t>6-2-703</t>
  </si>
  <si>
    <t>6-2-802</t>
  </si>
  <si>
    <t>6-2-803</t>
  </si>
  <si>
    <t>6-2-901</t>
  </si>
  <si>
    <t>6-2-1002</t>
  </si>
  <si>
    <t>6-2-1003</t>
  </si>
  <si>
    <t>6-2-1205</t>
  </si>
  <si>
    <t>6-2-1302</t>
  </si>
  <si>
    <t>6-2-1401</t>
  </si>
  <si>
    <t>6-2-1402</t>
  </si>
  <si>
    <t>6-2-1405</t>
  </si>
  <si>
    <t>6-2-1601</t>
  </si>
  <si>
    <t>6-2-1603</t>
  </si>
  <si>
    <t>6-2-1605</t>
  </si>
  <si>
    <t>6-2-1702</t>
  </si>
  <si>
    <t>6-2-1901</t>
  </si>
  <si>
    <t>6-2-2101</t>
  </si>
  <si>
    <t>6-2-2103</t>
  </si>
  <si>
    <t>6-2-2202</t>
  </si>
  <si>
    <t>6-2-2301</t>
  </si>
  <si>
    <t>6-2-2302</t>
  </si>
  <si>
    <t>6-1-2203</t>
  </si>
  <si>
    <t>6-2-1705</t>
  </si>
  <si>
    <t>6-2-1803</t>
  </si>
  <si>
    <t>7-1-805</t>
  </si>
  <si>
    <t>7-1-2203</t>
  </si>
  <si>
    <t>7-2-2205</t>
  </si>
  <si>
    <t>4-2-1701</t>
  </si>
  <si>
    <t>4-3-1501</t>
  </si>
  <si>
    <t>4-3-1902</t>
  </si>
  <si>
    <t>7-2-2105</t>
  </si>
  <si>
    <t>4-2-1402</t>
  </si>
  <si>
    <t>7-1-1602</t>
  </si>
  <si>
    <t>4-3-1305</t>
  </si>
  <si>
    <t>4-1-2403</t>
  </si>
  <si>
    <t>4-2-603</t>
  </si>
  <si>
    <t>4-2-605</t>
  </si>
  <si>
    <t>4-2-1103</t>
  </si>
  <si>
    <t>4-2-1501</t>
  </si>
  <si>
    <t>4-2-1605</t>
  </si>
  <si>
    <t>4-2-1801</t>
  </si>
  <si>
    <t>4-3-1103</t>
  </si>
  <si>
    <t>4-3-1401</t>
  </si>
  <si>
    <t>7-1-1601</t>
  </si>
  <si>
    <t>7-2-205</t>
  </si>
  <si>
    <t>7-2-805</t>
  </si>
  <si>
    <t>7-2-1905</t>
  </si>
  <si>
    <t>7-2-2102</t>
  </si>
  <si>
    <t>4-2-1305</t>
  </si>
  <si>
    <t>4-2-1603</t>
  </si>
  <si>
    <t>4-2-2202</t>
  </si>
  <si>
    <t>4-3-901</t>
  </si>
  <si>
    <t>7-2-203</t>
  </si>
  <si>
    <t>4-1-1701</t>
  </si>
  <si>
    <t>4-1-1905</t>
  </si>
  <si>
    <t>4-1-2301</t>
  </si>
  <si>
    <t>4-2-601</t>
  </si>
  <si>
    <t>4-2-803</t>
  </si>
  <si>
    <t>4-2-1205</t>
  </si>
  <si>
    <t>4-2-1302</t>
  </si>
  <si>
    <t>4-2-1502</t>
  </si>
  <si>
    <t>4-2-1705</t>
  </si>
  <si>
    <t>4-2-1903</t>
  </si>
  <si>
    <t>4-2-1905</t>
  </si>
  <si>
    <t>4-2-2001</t>
  </si>
  <si>
    <t>4-2-2102</t>
  </si>
  <si>
    <t>4-2-2305</t>
  </si>
  <si>
    <t>4-3-1202</t>
  </si>
  <si>
    <t>4-3-1301</t>
  </si>
  <si>
    <t>4-3-1701</t>
  </si>
  <si>
    <t>4-3-1901</t>
  </si>
  <si>
    <t>4-3-2103</t>
  </si>
  <si>
    <t>4-3-2301</t>
  </si>
  <si>
    <t>7-1-203</t>
  </si>
  <si>
    <t>7-1-1403</t>
  </si>
  <si>
    <t>7-1-1503</t>
  </si>
  <si>
    <t>7-1-1701</t>
  </si>
  <si>
    <t>7-1-1902</t>
  </si>
  <si>
    <t>7-1-1905</t>
  </si>
  <si>
    <t>7-1-2001</t>
  </si>
  <si>
    <t>7-1-2202</t>
  </si>
  <si>
    <t>7-2-1003</t>
  </si>
  <si>
    <t>7-2-1105</t>
  </si>
  <si>
    <t>7-2-1605</t>
  </si>
  <si>
    <t>7-2-1701</t>
  </si>
  <si>
    <t>7-2-2002</t>
  </si>
  <si>
    <t>7-2-2203</t>
  </si>
  <si>
    <t>4-1-1702</t>
  </si>
  <si>
    <t>4-1-1902</t>
  </si>
  <si>
    <t>4-2-602</t>
  </si>
  <si>
    <t>4-2-902</t>
  </si>
  <si>
    <t>4-2-1101</t>
  </si>
  <si>
    <t>4-2-1403</t>
  </si>
  <si>
    <t>4-2-1405</t>
  </si>
  <si>
    <t>4-2-1601</t>
  </si>
  <si>
    <t>4-2-2101</t>
  </si>
  <si>
    <t>4-3-1003</t>
  </si>
  <si>
    <t>4-3-1502</t>
  </si>
  <si>
    <t>4-3-1503</t>
  </si>
  <si>
    <t>4-3-2001</t>
  </si>
  <si>
    <t>4-3-2401</t>
  </si>
  <si>
    <t>7-1-205</t>
  </si>
  <si>
    <t>7-1-503</t>
  </si>
  <si>
    <t>7-1-2205</t>
  </si>
  <si>
    <t>7-2-605</t>
  </si>
  <si>
    <t>7-2-703</t>
  </si>
  <si>
    <t>7-2-1305</t>
  </si>
  <si>
    <t>4-2-1203</t>
  </si>
  <si>
    <t>4-3-1505</t>
  </si>
  <si>
    <t>4-3-1802</t>
  </si>
  <si>
    <t>4-3-2002</t>
  </si>
  <si>
    <t>4-3-2305</t>
  </si>
  <si>
    <t>7-1-1703</t>
  </si>
  <si>
    <t>7-1-2005</t>
  </si>
  <si>
    <t>4-2-1505</t>
  </si>
  <si>
    <t>4-3-1005</t>
  </si>
  <si>
    <t>7-1-103</t>
  </si>
  <si>
    <t>7-2-705</t>
  </si>
  <si>
    <t>7-2-1205</t>
  </si>
  <si>
    <t>4-1-2002</t>
  </si>
  <si>
    <t>4-2-2301</t>
  </si>
  <si>
    <t>7-1-905</t>
  </si>
  <si>
    <t>7-1-1303</t>
  </si>
  <si>
    <t>7-1-1702</t>
  </si>
  <si>
    <t>7-1-2002</t>
  </si>
  <si>
    <t>7-2-2202</t>
  </si>
  <si>
    <t>4-2-1303</t>
  </si>
  <si>
    <t>4-3-1101</t>
  </si>
  <si>
    <t>7-1-1505</t>
  </si>
  <si>
    <t>4-3-2105</t>
  </si>
  <si>
    <t>4-2-705</t>
  </si>
  <si>
    <t>4-3-702</t>
  </si>
  <si>
    <t>4-3-1603</t>
  </si>
  <si>
    <t>4-2-1901</t>
  </si>
  <si>
    <t>6-2-902</t>
  </si>
  <si>
    <t>9-2-102</t>
  </si>
  <si>
    <t>9-2-1405</t>
  </si>
  <si>
    <t>9-2-203</t>
  </si>
  <si>
    <t>9-2-303</t>
  </si>
  <si>
    <t>9-2-402</t>
  </si>
  <si>
    <t>9-2-405</t>
  </si>
  <si>
    <t>9-2-501</t>
  </si>
  <si>
    <t>9-2-502</t>
  </si>
  <si>
    <t>9-2-503</t>
  </si>
  <si>
    <t>9-2-505</t>
  </si>
  <si>
    <t>9-2-601</t>
  </si>
  <si>
    <t>9-2-605</t>
  </si>
  <si>
    <t>9-2-702</t>
  </si>
  <si>
    <t>9-2-703</t>
  </si>
  <si>
    <t>9-2-705</t>
  </si>
  <si>
    <t>9-2-801</t>
  </si>
  <si>
    <t>9-2-802</t>
  </si>
  <si>
    <t>9-2-803</t>
  </si>
  <si>
    <t>9-2-805</t>
  </si>
  <si>
    <t>9-2-902</t>
  </si>
  <si>
    <t>9-2-905</t>
  </si>
  <si>
    <t>9-2-1002</t>
  </si>
  <si>
    <t>9-2-1005</t>
  </si>
  <si>
    <t>9-2-1101</t>
  </si>
  <si>
    <t>9-2-1102</t>
  </si>
  <si>
    <t>9-2-1103</t>
  </si>
  <si>
    <t>9-2-1105</t>
  </si>
  <si>
    <t>3-2-1302</t>
  </si>
  <si>
    <t>9-2-1302</t>
  </si>
  <si>
    <t>9-2-1303</t>
  </si>
  <si>
    <t>9-2-1401</t>
  </si>
  <si>
    <t>9-2-1402</t>
  </si>
  <si>
    <t>9-2-1501</t>
  </si>
  <si>
    <t>9-2-1502</t>
  </si>
  <si>
    <t>9-2-1503</t>
  </si>
  <si>
    <t>9-2-1505</t>
  </si>
  <si>
    <t>9-2-1601</t>
  </si>
  <si>
    <t>9-2-1602</t>
  </si>
  <si>
    <t>9-2-1603</t>
  </si>
  <si>
    <t>9-2-1605</t>
  </si>
  <si>
    <t>9-2-1701</t>
  </si>
  <si>
    <t>9-2-1702</t>
  </si>
  <si>
    <t>9-2-302</t>
  </si>
  <si>
    <t>6-2-1005</t>
  </si>
  <si>
    <t>9-2-1001</t>
  </si>
  <si>
    <t>9-2-1203</t>
  </si>
  <si>
    <t>9-2-1703</t>
  </si>
  <si>
    <t>9-2-903</t>
  </si>
  <si>
    <t>7-1-2101</t>
  </si>
  <si>
    <t>3-2-902</t>
  </si>
  <si>
    <t>4-2-1005</t>
  </si>
  <si>
    <t>7-2-2305</t>
  </si>
  <si>
    <t>16-1-803</t>
  </si>
  <si>
    <t>15-1-1203</t>
  </si>
  <si>
    <t>15-1-1401</t>
  </si>
  <si>
    <t>16-1-805</t>
  </si>
  <si>
    <t>15-1-303</t>
  </si>
  <si>
    <t>16-1-1603</t>
  </si>
  <si>
    <t>16-1-201</t>
  </si>
  <si>
    <t>16-1-402</t>
  </si>
  <si>
    <t>16-1-603</t>
  </si>
  <si>
    <t>15-1-305</t>
  </si>
  <si>
    <t>15-1-403</t>
  </si>
  <si>
    <t>15-1-1601</t>
  </si>
  <si>
    <t>16-1-1401</t>
  </si>
  <si>
    <t>15-1-1101</t>
  </si>
  <si>
    <t>16-1-701</t>
  </si>
  <si>
    <t>15-1-405</t>
  </si>
  <si>
    <t>15-1-1402</t>
  </si>
  <si>
    <t>16-1-601</t>
  </si>
  <si>
    <t>16-1-1405</t>
  </si>
  <si>
    <t>15-1-602</t>
  </si>
  <si>
    <t>16-1-1601</t>
  </si>
  <si>
    <t>3-3-1302</t>
  </si>
  <si>
    <t>15-1-205</t>
  </si>
  <si>
    <t>16-1-1003</t>
  </si>
  <si>
    <t>16-1-1102</t>
  </si>
  <si>
    <t>15-1-802</t>
  </si>
  <si>
    <t>16-1-1303</t>
  </si>
  <si>
    <t>16-1-1703</t>
  </si>
  <si>
    <t>15-1-202</t>
  </si>
  <si>
    <t>15-1-502</t>
  </si>
  <si>
    <t>15-1-902</t>
  </si>
  <si>
    <t>15-1-1103</t>
  </si>
  <si>
    <t>15-1-1301</t>
  </si>
  <si>
    <t>15-1-1303</t>
  </si>
  <si>
    <t>15-1-1305</t>
  </si>
  <si>
    <t>15-1-1705</t>
  </si>
  <si>
    <t>16-1-301</t>
  </si>
  <si>
    <t>16-1-405</t>
  </si>
  <si>
    <t>16-1-503</t>
  </si>
  <si>
    <t>16-1-1301</t>
  </si>
  <si>
    <t>16-1-703</t>
  </si>
  <si>
    <t>16-1-602</t>
  </si>
  <si>
    <t>7-1-2301</t>
  </si>
  <si>
    <t>16-1-1203</t>
  </si>
  <si>
    <t>15-1-1202</t>
  </si>
  <si>
    <t>3-2-1503</t>
  </si>
  <si>
    <t>3-3-1705</t>
  </si>
  <si>
    <t>17-1-602</t>
  </si>
  <si>
    <t>17-1-1102</t>
  </si>
  <si>
    <t>17-1-1703</t>
  </si>
  <si>
    <t>17-1-803</t>
  </si>
  <si>
    <t>17-1-503</t>
  </si>
  <si>
    <t>17-1-605</t>
  </si>
  <si>
    <t>17-1-705</t>
  </si>
  <si>
    <t>17-1-1401</t>
  </si>
  <si>
    <t>17-1-301</t>
  </si>
  <si>
    <t>17-1-402</t>
  </si>
  <si>
    <t>17-1-805</t>
  </si>
  <si>
    <t>17-1-1202</t>
  </si>
  <si>
    <t>16-1-403</t>
  </si>
  <si>
    <t>15-1-1603</t>
  </si>
  <si>
    <t>15-1-1702</t>
  </si>
  <si>
    <t>15-1-1405</t>
  </si>
  <si>
    <t>15-1-702</t>
  </si>
  <si>
    <t>15-1-1201</t>
  </si>
  <si>
    <t>16-1-903</t>
  </si>
  <si>
    <t>16-1-1403</t>
  </si>
  <si>
    <t>16-1-1701</t>
  </si>
  <si>
    <t>16-1-1201</t>
  </si>
  <si>
    <t>16-1-901</t>
  </si>
  <si>
    <t>15-1-601</t>
  </si>
  <si>
    <t>15-1-905</t>
  </si>
  <si>
    <t>15-1-1503</t>
  </si>
  <si>
    <t>16-1-705</t>
  </si>
  <si>
    <t>15-1-1105</t>
  </si>
  <si>
    <t>16-1-702</t>
  </si>
  <si>
    <t>15-1-1001</t>
  </si>
  <si>
    <t>16-1-1305</t>
  </si>
  <si>
    <t>15-1-603</t>
  </si>
  <si>
    <t>16-1-303</t>
  </si>
  <si>
    <t>16-1-505</t>
  </si>
  <si>
    <t>15-1-703</t>
  </si>
  <si>
    <t>15-1-1502</t>
  </si>
  <si>
    <t>15-1-301</t>
  </si>
  <si>
    <t>15-1-1602</t>
  </si>
  <si>
    <t>16-1-1202</t>
  </si>
  <si>
    <t>17-1-1201</t>
  </si>
  <si>
    <t>17-1-1002</t>
  </si>
  <si>
    <t>17-1-303</t>
  </si>
  <si>
    <t>17-1-1305</t>
  </si>
  <si>
    <t>17-1-203</t>
  </si>
  <si>
    <t>17-1-801</t>
  </si>
  <si>
    <t>17-1-1302</t>
  </si>
  <si>
    <t>17-1-1501</t>
  </si>
  <si>
    <t>17-1-1103</t>
  </si>
  <si>
    <t>17-1-1602</t>
  </si>
  <si>
    <t>17-1-205</t>
  </si>
  <si>
    <t>17-1-905</t>
  </si>
  <si>
    <t>17-1-1101</t>
  </si>
  <si>
    <t>17-1-601</t>
  </si>
  <si>
    <t>17-1-902</t>
  </si>
  <si>
    <t>17-1-1605</t>
  </si>
  <si>
    <t>17-1-1603</t>
  </si>
  <si>
    <t>17-1-1003</t>
  </si>
  <si>
    <t>17-1-305</t>
  </si>
  <si>
    <t>17-1-903</t>
  </si>
  <si>
    <t>17-1-1403</t>
  </si>
  <si>
    <t>17-1-1001</t>
  </si>
  <si>
    <t>17-1-703</t>
  </si>
  <si>
    <t>17-1-1205</t>
  </si>
  <si>
    <t>17-1-1702</t>
  </si>
  <si>
    <t>17-1-505</t>
  </si>
  <si>
    <t>17-1-1705</t>
  </si>
  <si>
    <t>17-1-701</t>
  </si>
  <si>
    <t>17-1-1402</t>
  </si>
  <si>
    <t>17-1-1005</t>
  </si>
  <si>
    <t>15-1-203</t>
  </si>
  <si>
    <t>8-1-1805</t>
  </si>
  <si>
    <t>8-1-2301</t>
  </si>
  <si>
    <t>8-1-2303</t>
  </si>
  <si>
    <t>8-1-505</t>
  </si>
  <si>
    <t>8-1-2005</t>
  </si>
  <si>
    <t>8-1-203</t>
  </si>
  <si>
    <t>8-1-2102</t>
  </si>
  <si>
    <t>8-1-305</t>
  </si>
  <si>
    <t>8-1-303</t>
  </si>
  <si>
    <t>8-1-705</t>
  </si>
  <si>
    <t>8-1-1205</t>
  </si>
  <si>
    <t>8-1-1803</t>
  </si>
  <si>
    <t>8-1-2201</t>
  </si>
  <si>
    <t>8-1-1203</t>
  </si>
  <si>
    <t>8-1-2505</t>
  </si>
  <si>
    <t>8-1-1505</t>
  </si>
  <si>
    <t>8-1-1701</t>
  </si>
  <si>
    <t>8-1-1902</t>
  </si>
  <si>
    <t>8-1-2002</t>
  </si>
  <si>
    <t>8-1-2202</t>
  </si>
  <si>
    <t>8-1-2405</t>
  </si>
  <si>
    <t>6-2-2305</t>
  </si>
  <si>
    <t>8-1-1103</t>
  </si>
  <si>
    <t>8-1-2003</t>
  </si>
  <si>
    <t>8-1-2205</t>
  </si>
  <si>
    <t>8-1-1602</t>
  </si>
  <si>
    <t>8-1-903</t>
  </si>
  <si>
    <t>8-1-1003</t>
  </si>
  <si>
    <t>8-1-1603</t>
  </si>
  <si>
    <t>8-1-1703</t>
  </si>
  <si>
    <t>8-1-1801</t>
  </si>
  <si>
    <t>8-1-1901</t>
  </si>
  <si>
    <t>8-1-205</t>
  </si>
  <si>
    <t>8-1-2402</t>
  </si>
  <si>
    <t>8-1-2501</t>
  </si>
  <si>
    <t>8-1-2503</t>
  </si>
  <si>
    <t>8-1-2605</t>
  </si>
  <si>
    <t>8-1-405</t>
  </si>
  <si>
    <t>8-1-1905</t>
  </si>
  <si>
    <t>4-2-2003</t>
  </si>
  <si>
    <t>7-2-2101</t>
  </si>
  <si>
    <t>2-1-2202</t>
  </si>
  <si>
    <t>4-3-802</t>
  </si>
  <si>
    <t>2-1-2205</t>
  </si>
  <si>
    <t>4-2-2105</t>
  </si>
  <si>
    <t>4-3-1805</t>
  </si>
  <si>
    <t>4-3-1203</t>
  </si>
  <si>
    <t>4-3-1303</t>
  </si>
  <si>
    <t>7-2-2301</t>
  </si>
  <si>
    <t>4-3-2102</t>
  </si>
  <si>
    <t>2-1-2405</t>
  </si>
  <si>
    <t>2-1-2505</t>
  </si>
  <si>
    <t>2-1-2402</t>
  </si>
  <si>
    <t>2-1-2403</t>
  </si>
  <si>
    <t>4-3-605</t>
  </si>
  <si>
    <t>4-3-1602</t>
  </si>
  <si>
    <t>7-2-2303</t>
  </si>
  <si>
    <t>2-1-2105</t>
  </si>
  <si>
    <t>2-1-2101</t>
  </si>
  <si>
    <t>2-1-2003</t>
  </si>
  <si>
    <t>4-3-1002</t>
  </si>
  <si>
    <t>2-1-1903</t>
  </si>
  <si>
    <t>4-3-905</t>
  </si>
  <si>
    <t>4-3-2003</t>
  </si>
  <si>
    <t>4-3-2101</t>
  </si>
  <si>
    <t>2-1-2201</t>
  </si>
  <si>
    <t>7-2-305</t>
  </si>
  <si>
    <t>2-1-2203</t>
  </si>
  <si>
    <t>4-3-2005</t>
  </si>
  <si>
    <t>2-1-2103</t>
  </si>
  <si>
    <t>4-3-701</t>
  </si>
  <si>
    <t>2-1-1902</t>
  </si>
  <si>
    <t>2-1-2002</t>
  </si>
  <si>
    <t>2-1-1901</t>
  </si>
  <si>
    <t>4-3-703</t>
  </si>
  <si>
    <t>2-1-1705</t>
  </si>
  <si>
    <t>2-1-2401</t>
  </si>
  <si>
    <t>4-3-803</t>
  </si>
  <si>
    <t>7-2-1903</t>
  </si>
  <si>
    <t>4-3-1903</t>
  </si>
  <si>
    <t>4-2-1902</t>
  </si>
  <si>
    <t>2-1-2601</t>
  </si>
  <si>
    <t>4-2-1805</t>
  </si>
  <si>
    <t>2-1-2305</t>
  </si>
  <si>
    <t>7-2-505</t>
  </si>
  <si>
    <t>7-2-2201</t>
  </si>
  <si>
    <t>4-2-2005</t>
  </si>
  <si>
    <t>4-3-603</t>
  </si>
  <si>
    <t>7-2-2005</t>
  </si>
  <si>
    <t>2-1-1905</t>
  </si>
  <si>
    <t>4-2-2205</t>
  </si>
  <si>
    <t>4-2-2201</t>
  </si>
  <si>
    <t>2-1-2602</t>
  </si>
  <si>
    <t>4-3-1905</t>
  </si>
  <si>
    <t>4-3-2203</t>
  </si>
  <si>
    <t>4-3-1605</t>
  </si>
  <si>
    <t>7-2-2001</t>
  </si>
  <si>
    <t>4-3-1403</t>
  </si>
  <si>
    <t>2-1-2303</t>
  </si>
  <si>
    <t>4-2-2405</t>
  </si>
  <si>
    <t>4-3-602</t>
  </si>
  <si>
    <t>4-3-1702</t>
  </si>
  <si>
    <t>2-1-2603</t>
  </si>
  <si>
    <t>4-3-1405</t>
  </si>
  <si>
    <t>2-1-2501</t>
  </si>
  <si>
    <t>3-2-1003</t>
  </si>
  <si>
    <t>8-1-2103</t>
  </si>
  <si>
    <t>8-1-1601</t>
  </si>
  <si>
    <t>6-2-1103</t>
  </si>
  <si>
    <t>8-1-805</t>
  </si>
  <si>
    <t>8-1-1303</t>
  </si>
  <si>
    <t>8-1-1503</t>
  </si>
  <si>
    <t>8-1-1403</t>
  </si>
  <si>
    <t>8-1-2603</t>
  </si>
  <si>
    <t>8-1-1005</t>
  </si>
  <si>
    <t>8-1-2401</t>
  </si>
  <si>
    <t>8-1-2403</t>
  </si>
  <si>
    <t>2-1-2703</t>
  </si>
  <si>
    <t>3-3-2605</t>
  </si>
  <si>
    <t>4-1-2601</t>
  </si>
  <si>
    <t>4-2-2503</t>
  </si>
  <si>
    <t>4-3-2502</t>
  </si>
  <si>
    <t>6-1-2401</t>
  </si>
  <si>
    <t>6-2-103</t>
  </si>
  <si>
    <t>6-2-2405</t>
  </si>
  <si>
    <t>7-1-2405</t>
  </si>
  <si>
    <t>7-2-103</t>
  </si>
  <si>
    <t>7-2-2403</t>
  </si>
  <si>
    <t>8-1-2701</t>
  </si>
  <si>
    <t>9-2-103</t>
  </si>
  <si>
    <t>9-2-1802</t>
  </si>
  <si>
    <t>9-2-1805</t>
  </si>
  <si>
    <t>15-1-105</t>
  </si>
  <si>
    <t>16-1-103</t>
  </si>
  <si>
    <t>16-1-1803</t>
  </si>
  <si>
    <t>11-1-105</t>
  </si>
  <si>
    <t>11-1-303</t>
  </si>
  <si>
    <t>11-1-305</t>
  </si>
  <si>
    <t>11-1-405</t>
  </si>
  <si>
    <t>11-1-605</t>
  </si>
  <si>
    <t>11-1-805</t>
  </si>
  <si>
    <t>11-1-1203</t>
  </si>
  <si>
    <t>11-1-1303</t>
  </si>
  <si>
    <t>11-1-1402</t>
  </si>
  <si>
    <t>11-1-1501</t>
  </si>
  <si>
    <t>11-1-1502</t>
  </si>
  <si>
    <t>11-1-1602</t>
  </si>
  <si>
    <t>11-1-1605</t>
  </si>
  <si>
    <t>11-1-1702</t>
  </si>
  <si>
    <t>11-1-1801</t>
  </si>
  <si>
    <t>11-1-1803</t>
  </si>
  <si>
    <t>11-1-1903</t>
  </si>
  <si>
    <t>11-1-2001</t>
  </si>
  <si>
    <t>11-1-2003</t>
  </si>
  <si>
    <t>11-1-2103</t>
  </si>
  <si>
    <t>11-1-2201</t>
  </si>
  <si>
    <t>11-1-2302</t>
  </si>
  <si>
    <t>2-1-2702</t>
  </si>
  <si>
    <t>2-1-2705</t>
  </si>
  <si>
    <t>3-2-2601</t>
  </si>
  <si>
    <t>3-3-2601</t>
  </si>
  <si>
    <t>4-1-2502</t>
  </si>
  <si>
    <t>4-2-2601</t>
  </si>
  <si>
    <t>4-3-2601</t>
  </si>
  <si>
    <t>7-2-2401</t>
  </si>
  <si>
    <t>16-1-1802</t>
  </si>
  <si>
    <t>17-1-1801</t>
  </si>
  <si>
    <t>11-1-403</t>
  </si>
  <si>
    <t>11-1-703</t>
  </si>
  <si>
    <t>11-1-1301</t>
  </si>
  <si>
    <t>11-1-1403</t>
  </si>
  <si>
    <t>11-1-1505</t>
  </si>
  <si>
    <t>11-1-1902</t>
  </si>
  <si>
    <t>11-1-2101</t>
  </si>
  <si>
    <t>11-1-2203</t>
  </si>
  <si>
    <t>11-1-2205</t>
  </si>
  <si>
    <t>11-1-2305</t>
  </si>
  <si>
    <t>17-1-102</t>
  </si>
  <si>
    <t>17-1-1805</t>
  </si>
  <si>
    <t>17-1-1803</t>
  </si>
  <si>
    <t>4-2-2502</t>
  </si>
  <si>
    <t>4-3-2503</t>
  </si>
  <si>
    <t>2-1-1805</t>
  </si>
  <si>
    <t>6-2-2403</t>
  </si>
  <si>
    <t>7-1-2403</t>
  </si>
  <si>
    <t>7-2-2402</t>
  </si>
  <si>
    <t>11-1-1005</t>
  </si>
  <si>
    <t>11-1-2301</t>
  </si>
  <si>
    <t>11-1-905</t>
  </si>
  <si>
    <t>7-1-505</t>
  </si>
  <si>
    <t>7-1-605</t>
  </si>
  <si>
    <t>7-1-705</t>
  </si>
  <si>
    <t>7-1-405</t>
  </si>
  <si>
    <t>6-2-1203</t>
  </si>
  <si>
    <t>6-2-1503</t>
  </si>
  <si>
    <t>6-2-1602</t>
  </si>
  <si>
    <t>6-2-2102</t>
  </si>
  <si>
    <t>6-2-303</t>
  </si>
  <si>
    <t>6-2-305</t>
  </si>
  <si>
    <t>6-2-501</t>
  </si>
  <si>
    <t>6-2-503</t>
  </si>
  <si>
    <t>7-1-303</t>
  </si>
  <si>
    <t>7-1-305</t>
  </si>
  <si>
    <t>7-1-403</t>
  </si>
  <si>
    <t>17-1-1405</t>
  </si>
  <si>
    <t>17-1-1505</t>
  </si>
  <si>
    <t>17-1-1601</t>
  </si>
  <si>
    <t>17-1-1701</t>
  </si>
  <si>
    <t>17-1-302</t>
  </si>
  <si>
    <t>17-1-401</t>
  </si>
  <si>
    <t>17-1-405</t>
  </si>
  <si>
    <t>17-1-501</t>
  </si>
  <si>
    <t>17-1-502</t>
  </si>
  <si>
    <t>17-1-1502</t>
  </si>
  <si>
    <t>3-1-2203</t>
  </si>
  <si>
    <t>3-1-2402</t>
  </si>
  <si>
    <t>3-2-1001</t>
  </si>
  <si>
    <t>3-2-1201</t>
  </si>
  <si>
    <t>3-2-1203</t>
  </si>
  <si>
    <t>3-2-1502</t>
  </si>
  <si>
    <t>3-2-2002</t>
  </si>
  <si>
    <t>3-3-1202</t>
  </si>
  <si>
    <t>3-3-2103</t>
  </si>
  <si>
    <t>3-3-2405</t>
  </si>
  <si>
    <t>4-2-2103</t>
  </si>
  <si>
    <t>4-2-2203</t>
  </si>
  <si>
    <t>4-2-2403</t>
  </si>
  <si>
    <t>4-3-1102</t>
  </si>
  <si>
    <t>4-3-1302</t>
  </si>
  <si>
    <t>4-3-1803</t>
  </si>
  <si>
    <t>4-3-2202</t>
  </si>
  <si>
    <t>4-3-2302</t>
  </si>
  <si>
    <t>4-3-2402</t>
  </si>
  <si>
    <t>3-2-502</t>
  </si>
  <si>
    <t>3-2-503</t>
  </si>
  <si>
    <t>4-2-505</t>
  </si>
  <si>
    <t>4-3-601</t>
  </si>
  <si>
    <t>3-1-1903</t>
  </si>
  <si>
    <t>3-1-2003</t>
  </si>
  <si>
    <t>7-2-1505</t>
  </si>
  <si>
    <t>4-1-2201</t>
  </si>
  <si>
    <t>4-1-2505</t>
  </si>
  <si>
    <t>4-2-701</t>
  </si>
  <si>
    <t>4-2-905</t>
  </si>
  <si>
    <t>4-3-1105</t>
  </si>
  <si>
    <t>4-3-1601</t>
  </si>
  <si>
    <t>4-3-1705</t>
  </si>
  <si>
    <t>4-3-2205</t>
  </si>
  <si>
    <t>4-3-2405</t>
  </si>
  <si>
    <t>4-3-2501</t>
  </si>
  <si>
    <t>5-1-1807</t>
  </si>
  <si>
    <t>5-1-1903</t>
  </si>
  <si>
    <t>5-1-2007</t>
  </si>
  <si>
    <t>5-1-2106</t>
  </si>
  <si>
    <t>5-1-2107</t>
  </si>
  <si>
    <t>5-1-2206</t>
  </si>
  <si>
    <t>5-1-2501</t>
  </si>
  <si>
    <t>6-2-1101</t>
  </si>
  <si>
    <t>6-2-1501</t>
  </si>
  <si>
    <t>9-2-201</t>
  </si>
  <si>
    <t>9-2-202</t>
  </si>
  <si>
    <t>9-2-301</t>
  </si>
  <si>
    <t>9-2-305</t>
  </si>
  <si>
    <t>9-2-401</t>
  </si>
  <si>
    <t>9-2-403</t>
  </si>
  <si>
    <t>9-2-602</t>
  </si>
  <si>
    <t>9-2-603</t>
  </si>
  <si>
    <t>9-2-1201</t>
  </si>
  <si>
    <t>9-2-1301</t>
  </si>
  <si>
    <t>9-2-1705</t>
  </si>
  <si>
    <t>16-1-202</t>
  </si>
  <si>
    <t>16-1-205</t>
  </si>
  <si>
    <t>16-1-302</t>
  </si>
  <si>
    <t>16-1-502</t>
  </si>
  <si>
    <t>16-1-801</t>
  </si>
  <si>
    <t>16-1-802</t>
  </si>
  <si>
    <t>16-1-902</t>
  </si>
  <si>
    <t>16-1-905</t>
  </si>
  <si>
    <t>16-1-1002</t>
  </si>
  <si>
    <t>16-1-1005</t>
  </si>
  <si>
    <t>16-1-1101</t>
  </si>
  <si>
    <t>16-1-1103</t>
  </si>
  <si>
    <t>16-1-1105</t>
  </si>
  <si>
    <t>16-1-1302</t>
  </si>
  <si>
    <t>16-1-1402</t>
  </si>
  <si>
    <t>16-1-1502</t>
  </si>
  <si>
    <t>16-1-1505</t>
  </si>
  <si>
    <t>16-1-1602</t>
  </si>
  <si>
    <t>16-1-1605</t>
  </si>
  <si>
    <t>5-1-1906</t>
  </si>
  <si>
    <t>5-1-1907</t>
  </si>
  <si>
    <t>5-1-2506</t>
  </si>
  <si>
    <t>5-1-2507</t>
  </si>
  <si>
    <t>5-1-2603</t>
  </si>
  <si>
    <t>5-1-2606</t>
  </si>
  <si>
    <t>5-1-2607</t>
  </si>
  <si>
    <t>5-1-2703</t>
  </si>
  <si>
    <t>5-1-2706</t>
  </si>
  <si>
    <t>5-1-2707</t>
  </si>
  <si>
    <t>7-1-903</t>
  </si>
  <si>
    <t>7-1-1005</t>
  </si>
  <si>
    <t>7-1-1105</t>
  </si>
  <si>
    <t>7-1-1205</t>
  </si>
  <si>
    <t>7-1-1305</t>
  </si>
  <si>
    <t>7-1-1405</t>
  </si>
  <si>
    <t>7-1-1501</t>
  </si>
  <si>
    <t>7-1-1502</t>
  </si>
  <si>
    <t>7-1-1603</t>
  </si>
  <si>
    <t>7-1-1605</t>
  </si>
  <si>
    <t>7-1-1705</t>
  </si>
  <si>
    <t>7-1-1801</t>
  </si>
  <si>
    <t>7-1-1802</t>
  </si>
  <si>
    <t>7-1-1803</t>
  </si>
  <si>
    <t>7-1-1805</t>
  </si>
  <si>
    <t>7-1-1901</t>
  </si>
  <si>
    <t>7-1-1903</t>
  </si>
  <si>
    <t>7-1-2003</t>
  </si>
  <si>
    <t>7-1-2102</t>
  </si>
  <si>
    <t>7-1-2103</t>
  </si>
  <si>
    <t>7-1-2105</t>
  </si>
  <si>
    <t>7-1-2302</t>
  </si>
  <si>
    <t>7-1-2303</t>
  </si>
  <si>
    <t>7-1-2305</t>
  </si>
  <si>
    <t>7-2-1103</t>
  </si>
  <si>
    <t>7-2-1203</t>
  </si>
  <si>
    <t>7-2-1303</t>
  </si>
  <si>
    <t>7-2-1403</t>
  </si>
  <si>
    <t>7-2-1405</t>
  </si>
  <si>
    <t>7-2-1501</t>
  </si>
  <si>
    <t>7-2-1502</t>
  </si>
  <si>
    <t>7-2-1503</t>
  </si>
  <si>
    <t>5-1-1705</t>
  </si>
  <si>
    <t>3-1-1902</t>
  </si>
  <si>
    <t>3-2-505</t>
  </si>
  <si>
    <t>3-2-2103</t>
  </si>
  <si>
    <t>3-2-2303</t>
  </si>
  <si>
    <t>3-3-1105</t>
  </si>
  <si>
    <t>5-1-1706</t>
  </si>
  <si>
    <t>5-1-1707</t>
  </si>
  <si>
    <t>5-1-1805</t>
  </si>
  <si>
    <t>5-1-1806</t>
  </si>
  <si>
    <t>5-1-1905</t>
  </si>
  <si>
    <t>5-1-2003</t>
  </si>
  <si>
    <t>5-1-2005</t>
  </si>
  <si>
    <t>5-1-2105</t>
  </si>
  <si>
    <t>5-1-2205</t>
  </si>
  <si>
    <t>5-1-2605</t>
  </si>
  <si>
    <t>5-1-2705</t>
  </si>
  <si>
    <t>5-1-2405</t>
  </si>
  <si>
    <t>5-1-2505</t>
  </si>
  <si>
    <t>6-2-2201</t>
  </si>
  <si>
    <t>7-1-703</t>
  </si>
  <si>
    <t>7-1-803</t>
  </si>
  <si>
    <t>17-1-403</t>
  </si>
  <si>
    <t>17-1-802</t>
  </si>
  <si>
    <t>17-1-1503</t>
  </si>
  <si>
    <t>15-1-402</t>
  </si>
  <si>
    <t>15-1-501</t>
  </si>
  <si>
    <t>15-1-605</t>
  </si>
  <si>
    <t>15-1-705</t>
  </si>
  <si>
    <t>15-1-801</t>
  </si>
  <si>
    <t>15-1-803</t>
  </si>
  <si>
    <t>15-1-805</t>
  </si>
  <si>
    <t>15-1-903</t>
  </si>
  <si>
    <t>15-1-1005</t>
  </si>
  <si>
    <t>15-1-1102</t>
  </si>
  <si>
    <t>15-1-1205</t>
  </si>
  <si>
    <t>15-1-1302</t>
  </si>
  <si>
    <t>15-1-1501</t>
  </si>
  <si>
    <t>15-1-1701</t>
  </si>
  <si>
    <t>15-1-1703</t>
  </si>
  <si>
    <t>5-1-2303</t>
  </si>
  <si>
    <t>5-1-2306</t>
  </si>
  <si>
    <t>5-1-2307</t>
  </si>
  <si>
    <t>5-1-2403</t>
  </si>
  <si>
    <t>5-1-2406</t>
  </si>
  <si>
    <t>5-1-2407</t>
  </si>
  <si>
    <t>5-1-2503</t>
  </si>
  <si>
    <t>7-2-303</t>
  </si>
  <si>
    <t>7-2-403</t>
  </si>
  <si>
    <t>7-2-405</t>
  </si>
  <si>
    <t>7-2-603</t>
  </si>
  <si>
    <t>7-2-803</t>
  </si>
  <si>
    <t>7-2-903</t>
  </si>
  <si>
    <t>7-2-905</t>
  </si>
  <si>
    <t>7-2-1601</t>
  </si>
  <si>
    <t>7-2-1603</t>
  </si>
  <si>
    <t>7-2-1702</t>
  </si>
  <si>
    <t>7-2-1703</t>
  </si>
  <si>
    <t>7-2-1705</t>
  </si>
  <si>
    <t>7-2-1801</t>
  </si>
  <si>
    <t>7-2-1802</t>
  </si>
  <si>
    <t>7-2-1803</t>
  </si>
  <si>
    <t>7-2-1805</t>
  </si>
  <si>
    <t>7-2-1901</t>
  </si>
  <si>
    <t>7-2-2302</t>
  </si>
  <si>
    <t>8-1-603</t>
  </si>
  <si>
    <t>8-1-605</t>
  </si>
  <si>
    <t>8-1-703</t>
  </si>
  <si>
    <t>8-1-905</t>
  </si>
  <si>
    <t>8-1-1105</t>
  </si>
  <si>
    <t>8-1-1305</t>
  </si>
  <si>
    <t>8-1-1405</t>
  </si>
  <si>
    <t>8-1-1501</t>
  </si>
  <si>
    <t>8-1-1502</t>
  </si>
  <si>
    <t>8-1-1605</t>
  </si>
  <si>
    <t>8-1-1702</t>
  </si>
  <si>
    <t>12-1-103</t>
  </si>
  <si>
    <t>12-1-105</t>
  </si>
  <si>
    <t>12-1-106</t>
  </si>
  <si>
    <t>12-1-107</t>
  </si>
  <si>
    <t>12-1-203</t>
  </si>
  <si>
    <t>12-1-205</t>
  </si>
  <si>
    <t>12-1-206</t>
  </si>
  <si>
    <t>12-1-207</t>
  </si>
  <si>
    <t>12-1-303</t>
  </si>
  <si>
    <t>12-1-305</t>
  </si>
  <si>
    <t>12-1-306</t>
  </si>
  <si>
    <t>12-1-307</t>
  </si>
  <si>
    <t>12-1-403</t>
  </si>
  <si>
    <t>12-1-405</t>
  </si>
  <si>
    <t>12-1-406</t>
  </si>
  <si>
    <t>12-1-407</t>
  </si>
  <si>
    <t>12-1-503</t>
  </si>
  <si>
    <t>12-1-505</t>
  </si>
  <si>
    <t>12-1-506</t>
  </si>
  <si>
    <t>12-1-507</t>
  </si>
  <si>
    <t>12-1-603</t>
  </si>
  <si>
    <t>12-1-605</t>
  </si>
  <si>
    <t>12-1-606</t>
  </si>
  <si>
    <t>12-1-607</t>
  </si>
  <si>
    <t>12-1-703</t>
  </si>
  <si>
    <t>12-1-705</t>
  </si>
  <si>
    <t>12-1-706</t>
  </si>
  <si>
    <t>12-1-707</t>
  </si>
  <si>
    <t>12-1-803</t>
  </si>
  <si>
    <t>12-1-805</t>
  </si>
  <si>
    <t>12-1-806</t>
  </si>
  <si>
    <t>12-1-807</t>
  </si>
  <si>
    <t>12-1-903</t>
  </si>
  <si>
    <t>12-1-905</t>
  </si>
  <si>
    <t>12-1-906</t>
  </si>
  <si>
    <t>12-1-907</t>
  </si>
  <si>
    <t>12-1-1003</t>
  </si>
  <si>
    <t>12-1-1005</t>
  </si>
  <si>
    <t>12-1-1006</t>
  </si>
  <si>
    <t>12-1-1007</t>
  </si>
  <si>
    <t>12-1-1103</t>
  </si>
  <si>
    <t>12-1-1105</t>
  </si>
  <si>
    <t>12-1-1106</t>
  </si>
  <si>
    <t>12-1-1107</t>
  </si>
  <si>
    <t>12-1-1203</t>
  </si>
  <si>
    <t>12-1-1205</t>
  </si>
  <si>
    <t>12-1-1206</t>
  </si>
  <si>
    <t>12-1-1207</t>
  </si>
  <si>
    <t>12-1-1303</t>
  </si>
  <si>
    <t>12-1-1305</t>
  </si>
  <si>
    <t>12-1-1306</t>
  </si>
  <si>
    <t>12-1-1307</t>
  </si>
  <si>
    <t>12-1-1403</t>
  </si>
  <si>
    <t>12-1-1405</t>
  </si>
  <si>
    <t>12-1-1406</t>
  </si>
  <si>
    <t>12-1-1407</t>
  </si>
  <si>
    <t>12-1-1503</t>
  </si>
  <si>
    <t>12-1-1505</t>
  </si>
  <si>
    <t>12-1-1506</t>
  </si>
  <si>
    <t>12-1-1507</t>
  </si>
  <si>
    <t>12-1-1603</t>
  </si>
  <si>
    <t>12-1-1605</t>
  </si>
  <si>
    <t>12-1-1606</t>
  </si>
  <si>
    <t>12-1-1607</t>
  </si>
  <si>
    <t>12-1-1703</t>
  </si>
  <si>
    <t>12-1-1705</t>
  </si>
  <si>
    <t>12-1-1706</t>
  </si>
  <si>
    <t>12-1-1707</t>
  </si>
  <si>
    <t>12-1-1803</t>
  </si>
  <si>
    <t>12-1-1805</t>
  </si>
  <si>
    <t>12-1-1806</t>
  </si>
  <si>
    <t>12-1-1807</t>
  </si>
  <si>
    <t>12-1-1903</t>
  </si>
  <si>
    <t>12-1-1905</t>
  </si>
  <si>
    <t>12-1-1906</t>
  </si>
  <si>
    <t>12-1-1907</t>
  </si>
  <si>
    <t>12-1-2003</t>
  </si>
  <si>
    <t>12-1-2005</t>
  </si>
  <si>
    <t>12-1-2006</t>
  </si>
  <si>
    <t>12-1-2007</t>
  </si>
  <si>
    <t>12-1-2103</t>
  </si>
  <si>
    <t>12-1-2105</t>
  </si>
  <si>
    <t>12-1-2106</t>
  </si>
  <si>
    <t>12-1-2107</t>
  </si>
  <si>
    <t>12-1-2203</t>
  </si>
  <si>
    <t>12-1-2205</t>
  </si>
  <si>
    <t>12-1-2206</t>
  </si>
  <si>
    <t>12-1-2207</t>
  </si>
  <si>
    <t>12-1-2303</t>
  </si>
  <si>
    <t>12-1-2305</t>
  </si>
  <si>
    <t>12-1-2306</t>
  </si>
  <si>
    <t>12-1-2307</t>
  </si>
  <si>
    <t>12-1-2403</t>
  </si>
  <si>
    <t>12-1-2405</t>
  </si>
  <si>
    <t>12-1-2406</t>
  </si>
  <si>
    <t>12-1-2407</t>
  </si>
  <si>
    <t>12-1-2503</t>
  </si>
  <si>
    <t>12-1-2505</t>
  </si>
  <si>
    <t>12-1-2506</t>
  </si>
  <si>
    <t>12-1-2507</t>
  </si>
  <si>
    <t>12-1-2603</t>
  </si>
  <si>
    <t>12-1-2605</t>
  </si>
  <si>
    <t>12-1-2606</t>
  </si>
  <si>
    <t>12-1-2607</t>
  </si>
  <si>
    <t>12-1-2703</t>
  </si>
  <si>
    <t>12-1-2705</t>
  </si>
  <si>
    <t>12-1-2706</t>
  </si>
  <si>
    <t>12-1-2707</t>
  </si>
  <si>
    <t>13-1-103</t>
  </si>
  <si>
    <t>13-1-105</t>
  </si>
  <si>
    <t>13-1-106</t>
  </si>
  <si>
    <t>13-1-203</t>
  </si>
  <si>
    <t>13-1-205</t>
  </si>
  <si>
    <t>13-1-206</t>
  </si>
  <si>
    <t>13-1-207</t>
  </si>
  <si>
    <t>13-1-303</t>
  </si>
  <si>
    <t>13-1-305</t>
  </si>
  <si>
    <t>13-1-306</t>
  </si>
  <si>
    <t>13-1-307</t>
  </si>
  <si>
    <t>13-1-403</t>
  </si>
  <si>
    <t>13-1-405</t>
  </si>
  <si>
    <t>13-1-406</t>
  </si>
  <si>
    <t>13-1-407</t>
  </si>
  <si>
    <t>13-1-503</t>
  </si>
  <si>
    <t>13-1-505</t>
  </si>
  <si>
    <t>13-1-506</t>
  </si>
  <si>
    <t>13-1-507</t>
  </si>
  <si>
    <t>13-1-603</t>
  </si>
  <si>
    <t>13-1-605</t>
  </si>
  <si>
    <t>13-1-606</t>
  </si>
  <si>
    <t>13-1-607</t>
  </si>
  <si>
    <t>13-1-703</t>
  </si>
  <si>
    <t>13-1-705</t>
  </si>
  <si>
    <t>13-1-706</t>
  </si>
  <si>
    <t>13-1-707</t>
  </si>
  <si>
    <t>13-1-803</t>
  </si>
  <si>
    <t>13-1-805</t>
  </si>
  <si>
    <t>13-1-806</t>
  </si>
  <si>
    <t>13-1-807</t>
  </si>
  <si>
    <t>13-1-903</t>
  </si>
  <si>
    <t>13-1-905</t>
  </si>
  <si>
    <t>13-1-906</t>
  </si>
  <si>
    <t>13-1-907</t>
  </si>
  <si>
    <t>13-1-1003</t>
  </si>
  <si>
    <t>13-1-1005</t>
  </si>
  <si>
    <t>13-1-1006</t>
  </si>
  <si>
    <t>13-1-1007</t>
  </si>
  <si>
    <t>13-1-1103</t>
  </si>
  <si>
    <t>13-1-1105</t>
  </si>
  <si>
    <t>13-1-1106</t>
  </si>
  <si>
    <t>13-1-1107</t>
  </si>
  <si>
    <t>13-1-1203</t>
  </si>
  <si>
    <t>13-1-1205</t>
  </si>
  <si>
    <t>13-1-1206</t>
  </si>
  <si>
    <t>13-1-1207</t>
  </si>
  <si>
    <t>13-1-1303</t>
  </si>
  <si>
    <t>13-1-1305</t>
  </si>
  <si>
    <t>13-1-1306</t>
  </si>
  <si>
    <t>13-1-1307</t>
  </si>
  <si>
    <t>13-1-1403</t>
  </si>
  <si>
    <t>13-1-1405</t>
  </si>
  <si>
    <t>13-1-1406</t>
  </si>
  <si>
    <t>13-1-1407</t>
  </si>
  <si>
    <t>13-1-1503</t>
  </si>
  <si>
    <t>13-1-1505</t>
  </si>
  <si>
    <t>13-1-1506</t>
  </si>
  <si>
    <t>13-1-1507</t>
  </si>
  <si>
    <t>13-1-1603</t>
  </si>
  <si>
    <t>13-1-1605</t>
  </si>
  <si>
    <t>13-1-1606</t>
  </si>
  <si>
    <t>13-1-1607</t>
  </si>
  <si>
    <t>13-1-1703</t>
  </si>
  <si>
    <t>13-1-1705</t>
  </si>
  <si>
    <t>13-1-1706</t>
  </si>
  <si>
    <t>13-1-1707</t>
  </si>
  <si>
    <t>13-1-1803</t>
  </si>
  <si>
    <t>13-1-1805</t>
  </si>
  <si>
    <t>13-1-1806</t>
  </si>
  <si>
    <t>13-1-1807</t>
  </si>
  <si>
    <t>13-1-1903</t>
  </si>
  <si>
    <t>13-1-1905</t>
  </si>
  <si>
    <t>13-1-1906</t>
  </si>
  <si>
    <t>13-1-1907</t>
  </si>
  <si>
    <t>13-1-2003</t>
  </si>
  <si>
    <t>13-1-2005</t>
  </si>
  <si>
    <t>13-1-2006</t>
  </si>
  <si>
    <t>13-1-2007</t>
  </si>
  <si>
    <t>13-1-2103</t>
  </si>
  <si>
    <t>13-1-2105</t>
  </si>
  <si>
    <t>13-1-2106</t>
  </si>
  <si>
    <t>13-1-2107</t>
  </si>
  <si>
    <t>13-1-2203</t>
  </si>
  <si>
    <t>13-1-2205</t>
  </si>
  <si>
    <t>13-1-2206</t>
  </si>
  <si>
    <t>13-1-2207</t>
  </si>
  <si>
    <t>13-1-2303</t>
  </si>
  <si>
    <t>13-1-2305</t>
  </si>
  <si>
    <t>13-1-2306</t>
  </si>
  <si>
    <t>13-1-2307</t>
  </si>
  <si>
    <t>13-1-2403</t>
  </si>
  <si>
    <t>13-1-2405</t>
  </si>
  <si>
    <t>13-1-2406</t>
  </si>
  <si>
    <t>13-1-2407</t>
  </si>
  <si>
    <t>13-1-2503</t>
  </si>
  <si>
    <t>13-1-2505</t>
  </si>
  <si>
    <t>13-1-2506</t>
  </si>
  <si>
    <t>13-1-2507</t>
  </si>
  <si>
    <t>13-1-2603</t>
  </si>
  <si>
    <t>13-1-2605</t>
  </si>
  <si>
    <t>13-1-2606</t>
  </si>
  <si>
    <t>13-1-2607</t>
  </si>
  <si>
    <t>13-1-2703</t>
  </si>
  <si>
    <t>13-1-2705</t>
  </si>
  <si>
    <t>13-1-2706</t>
  </si>
  <si>
    <t>13-1-2707</t>
  </si>
  <si>
    <t>12-1-1301</t>
  </si>
  <si>
    <t>12-1-1302</t>
  </si>
  <si>
    <t>12-1-1401</t>
  </si>
  <si>
    <t>12-1-1402</t>
  </si>
  <si>
    <t>12-1-1501</t>
  </si>
  <si>
    <t>12-1-1502</t>
  </si>
  <si>
    <t>12-1-1601</t>
  </si>
  <si>
    <t>12-1-1602</t>
  </si>
  <si>
    <t>12-1-1701</t>
  </si>
  <si>
    <t>12-1-1702</t>
  </si>
  <si>
    <t>12-1-1801</t>
  </si>
  <si>
    <t>12-1-1802</t>
  </si>
  <si>
    <t>12-1-1901</t>
  </si>
  <si>
    <t>12-1-1902</t>
  </si>
  <si>
    <t>12-1-2001</t>
  </si>
  <si>
    <t>12-1-2002</t>
  </si>
  <si>
    <t>12-1-2101</t>
  </si>
  <si>
    <t>12-1-2102</t>
  </si>
  <si>
    <t>12-1-2201</t>
  </si>
  <si>
    <t>12-1-2202</t>
  </si>
  <si>
    <t>12-1-2301</t>
  </si>
  <si>
    <t>12-1-2302</t>
  </si>
  <si>
    <t>12-1-2401</t>
  </si>
  <si>
    <t>12-1-2402</t>
  </si>
  <si>
    <t>12-1-2501</t>
  </si>
  <si>
    <t>12-1-2502</t>
  </si>
  <si>
    <t>12-1-2601</t>
  </si>
  <si>
    <t>12-1-2602</t>
  </si>
  <si>
    <t>12-1-2701</t>
  </si>
  <si>
    <t>12-1-2702</t>
  </si>
  <si>
    <t>13-1-1901</t>
  </si>
  <si>
    <t>13-1-1902</t>
  </si>
  <si>
    <t>13-1-2001</t>
  </si>
  <si>
    <t>13-1-2002</t>
  </si>
  <si>
    <t>13-1-2101</t>
  </si>
  <si>
    <t>13-1-2102</t>
  </si>
  <si>
    <t>13-1-2201</t>
  </si>
  <si>
    <t>13-1-2202</t>
  </si>
  <si>
    <t>13-1-2301</t>
  </si>
  <si>
    <t>13-1-2302</t>
  </si>
  <si>
    <t>16-1-1702</t>
  </si>
  <si>
    <t>17-1-1301</t>
  </si>
  <si>
    <t>17-1-1303</t>
  </si>
  <si>
    <t>5-1-1901</t>
  </si>
  <si>
    <t>5-1-1902</t>
  </si>
  <si>
    <t>5-1-2001</t>
  </si>
  <si>
    <t>5-1-2002</t>
  </si>
  <si>
    <t>5-1-2006</t>
  </si>
  <si>
    <t>5-1-2101</t>
  </si>
  <si>
    <t>5-1-2102</t>
  </si>
  <si>
    <t>5-1-2103</t>
  </si>
  <si>
    <t>5-1-2201</t>
  </si>
  <si>
    <t>5-1-2202</t>
  </si>
  <si>
    <t>5-1-2203</t>
  </si>
  <si>
    <t>5-1-2207</t>
  </si>
  <si>
    <t>5-1-2301</t>
  </si>
  <si>
    <t>5-1-2302</t>
  </si>
  <si>
    <t>5-1-2401</t>
  </si>
  <si>
    <t>5-1-2402</t>
  </si>
  <si>
    <t>5-1-2502</t>
  </si>
  <si>
    <t>5-1-2601</t>
  </si>
  <si>
    <t>5-1-2602</t>
  </si>
  <si>
    <t>5-1-2701</t>
  </si>
  <si>
    <t>5-1-2702</t>
  </si>
  <si>
    <t>5-1-1801</t>
  </si>
  <si>
    <t>1-1-2103</t>
  </si>
  <si>
    <t>1-1-1802</t>
  </si>
  <si>
    <t>5-1-1702</t>
  </si>
  <si>
    <t>1-1-2301</t>
  </si>
  <si>
    <t>1-1-2402</t>
  </si>
  <si>
    <t>4-3-501</t>
  </si>
  <si>
    <t>3-3-503</t>
  </si>
  <si>
    <t>1-1-1701</t>
  </si>
  <si>
    <t>5-1-1701</t>
  </si>
  <si>
    <t>3-3-502</t>
  </si>
  <si>
    <t>4-3-502</t>
  </si>
  <si>
    <t>1-1-2303</t>
  </si>
  <si>
    <t>5-1-1802</t>
  </si>
  <si>
    <t>1-1-2305</t>
  </si>
  <si>
    <t>1-1-1902</t>
  </si>
  <si>
    <t>8-1-2001</t>
  </si>
  <si>
    <t>1-1-1801</t>
  </si>
  <si>
    <t>4-3-503</t>
  </si>
  <si>
    <t>8-1-2601</t>
  </si>
  <si>
    <t>1-1-2101</t>
  </si>
  <si>
    <t>1-1-1901</t>
  </si>
  <si>
    <t>8-1-1705</t>
  </si>
  <si>
    <t>4-3-505</t>
  </si>
  <si>
    <t>8-1-2502</t>
  </si>
  <si>
    <t>1-1-2105</t>
  </si>
  <si>
    <t>3-1-1705</t>
  </si>
  <si>
    <t>8-1-2602</t>
  </si>
  <si>
    <t>3-2-501</t>
  </si>
  <si>
    <t>3-3-505</t>
  </si>
  <si>
    <t>1-1-2203</t>
  </si>
  <si>
    <t>1-1-2002</t>
  </si>
  <si>
    <t>1-1-2205</t>
  </si>
  <si>
    <t>1-1-1702</t>
  </si>
  <si>
    <t>1-1-2201</t>
  </si>
  <si>
    <t>1-1-2102</t>
  </si>
  <si>
    <t>1-1-2202</t>
  </si>
  <si>
    <t>7-2-1602</t>
  </si>
  <si>
    <t>1-1-2405</t>
  </si>
  <si>
    <t>1-1-2401</t>
  </si>
  <si>
    <t>11-1-903</t>
  </si>
  <si>
    <t>17-1-103</t>
  </si>
  <si>
    <t>4-1-2503</t>
  </si>
  <si>
    <t>11-1-1003</t>
  </si>
  <si>
    <t>11-1-1105</t>
  </si>
  <si>
    <t>11-1-2105</t>
  </si>
  <si>
    <t>17-1-1802</t>
  </si>
  <si>
    <t>11-1-1305</t>
  </si>
  <si>
    <t>11-1-1603</t>
  </si>
  <si>
    <t>15-1-102</t>
  </si>
  <si>
    <t>11-1-705</t>
  </si>
  <si>
    <t>4-2-501</t>
  </si>
  <si>
    <t>15-1-103</t>
  </si>
  <si>
    <t>11-1-1503</t>
  </si>
  <si>
    <t>4-2-503</t>
  </si>
  <si>
    <t>4-2-502</t>
  </si>
  <si>
    <t>7-2-2405</t>
  </si>
  <si>
    <t>16-1-1801</t>
  </si>
  <si>
    <t>3-2-2605</t>
  </si>
  <si>
    <t>4-2-2605</t>
  </si>
  <si>
    <t>17-1-105</t>
  </si>
  <si>
    <t>11-1-1802</t>
  </si>
  <si>
    <t>11-1-1905</t>
  </si>
  <si>
    <t>8-1-105</t>
  </si>
  <si>
    <t>9-2-1801</t>
  </si>
  <si>
    <t>3-1-2502</t>
  </si>
  <si>
    <t>11-1-1405</t>
  </si>
  <si>
    <t>15-1-1805</t>
  </si>
  <si>
    <t>6-1-2402</t>
  </si>
  <si>
    <t>8-1-2702</t>
  </si>
  <si>
    <t>2-1-2001</t>
  </si>
  <si>
    <t>11-1-1805</t>
  </si>
  <si>
    <t>9-2-101</t>
  </si>
  <si>
    <t>3-1-2605</t>
  </si>
  <si>
    <t>11-1-1205</t>
  </si>
  <si>
    <t>11-1-503</t>
  </si>
  <si>
    <t>11-1-203</t>
  </si>
  <si>
    <t>11-1-1901</t>
  </si>
  <si>
    <t>16-1-105</t>
  </si>
  <si>
    <t>9-2-1803</t>
  </si>
  <si>
    <t>8-1-2705</t>
  </si>
  <si>
    <t>11-1-2005</t>
  </si>
  <si>
    <t>11-1-103</t>
  </si>
  <si>
    <t>6-2-2401</t>
  </si>
  <si>
    <t>9-2-105</t>
  </si>
  <si>
    <t>15-1-1801</t>
  </si>
  <si>
    <t>11-1-1401</t>
  </si>
  <si>
    <t>11-1-1705</t>
  </si>
  <si>
    <t>11-1-2202</t>
  </si>
  <si>
    <t>2-1-2102</t>
  </si>
  <si>
    <t>15-1-1802</t>
  </si>
  <si>
    <t>16-1-102</t>
  </si>
  <si>
    <t>16-1-101</t>
  </si>
  <si>
    <t>11-1-505</t>
  </si>
  <si>
    <t>8-1-1903</t>
  </si>
  <si>
    <t>8-1-2703</t>
  </si>
  <si>
    <t>17-1-603</t>
  </si>
  <si>
    <t>17-1-1203</t>
  </si>
  <si>
    <t>2-1-2701</t>
  </si>
  <si>
    <t>17-1-901</t>
  </si>
  <si>
    <t>9-2-1202</t>
  </si>
  <si>
    <t>8-1-503</t>
  </si>
  <si>
    <t>4-3-705</t>
  </si>
  <si>
    <t>3-1-1805</t>
  </si>
  <si>
    <t>7-2-1902</t>
  </si>
  <si>
    <t>3-3-602</t>
  </si>
  <si>
    <t>7-2-2103</t>
  </si>
  <si>
    <t>17-1-201</t>
  </si>
  <si>
    <t>3-2-1303</t>
  </si>
  <si>
    <t>15-1-701</t>
  </si>
  <si>
    <t>6-2-2303</t>
  </si>
  <si>
    <t>13-1-2502</t>
  </si>
  <si>
    <t>1-1-2403</t>
  </si>
  <si>
    <t>6-2-1305</t>
  </si>
  <si>
    <t>16-1-1001</t>
  </si>
  <si>
    <t>15-1-901</t>
  </si>
  <si>
    <t>13-1-2402</t>
  </si>
  <si>
    <t>16-1-203</t>
  </si>
  <si>
    <t>4-1-2102</t>
  </si>
  <si>
    <t>6-1-2205</t>
  </si>
  <si>
    <t>3-3-2003</t>
  </si>
  <si>
    <t>16-1-605</t>
  </si>
  <si>
    <t>17-1-702</t>
  </si>
  <si>
    <t>13-1-2401</t>
  </si>
  <si>
    <t>6-2-302</t>
  </si>
  <si>
    <t>3-3-2101</t>
  </si>
  <si>
    <t>15-1-1505</t>
  </si>
  <si>
    <t>4-3-1001</t>
  </si>
  <si>
    <t>4-2-2501</t>
  </si>
  <si>
    <t>4-3-805</t>
  </si>
  <si>
    <t>7-1-1003</t>
  </si>
  <si>
    <t>7-1-1103</t>
  </si>
  <si>
    <t>6-2-1301</t>
  </si>
  <si>
    <t>6-2-1805</t>
  </si>
  <si>
    <t>16-1-1705</t>
  </si>
  <si>
    <t>4-1-2501</t>
  </si>
  <si>
    <t>4-3-2201</t>
  </si>
  <si>
    <t>3-2-1005</t>
  </si>
  <si>
    <t>6-1-2302</t>
  </si>
  <si>
    <t>1-1-2302</t>
  </si>
  <si>
    <t>6-2-2205</t>
  </si>
  <si>
    <t>13-1-2602</t>
  </si>
  <si>
    <t>4-2-2002</t>
  </si>
  <si>
    <t>3-3-1905</t>
  </si>
  <si>
    <t>8-1-2203</t>
  </si>
  <si>
    <t>4-3-2303</t>
  </si>
  <si>
    <t>7-1-2201</t>
  </si>
  <si>
    <t>13-1-2601</t>
  </si>
  <si>
    <t>3-1-2105</t>
  </si>
  <si>
    <t>13-1-2501</t>
  </si>
  <si>
    <t>6-2-2003</t>
  </si>
  <si>
    <t>3-3-2503</t>
  </si>
  <si>
    <t>15-1-1003</t>
  </si>
  <si>
    <t>15-1-201</t>
  </si>
  <si>
    <t>16-1-401</t>
  </si>
  <si>
    <t>5-1-1803</t>
  </si>
  <si>
    <t>15-1-401</t>
  </si>
  <si>
    <t>15-1-302</t>
  </si>
  <si>
    <t>8-1-2105</t>
  </si>
  <si>
    <t>3-3-2205</t>
  </si>
  <si>
    <t>4-2-702</t>
  </si>
  <si>
    <t>16-1-305</t>
  </si>
  <si>
    <t>6-2-1701</t>
  </si>
  <si>
    <t>3-2-2403</t>
  </si>
  <si>
    <t>3-3-2402</t>
  </si>
  <si>
    <t>3-3-1903</t>
  </si>
  <si>
    <t>4-2-1803</t>
  </si>
  <si>
    <t>6-2-1905</t>
  </si>
  <si>
    <t>9-2-1403</t>
  </si>
  <si>
    <t>3-1-2503</t>
  </si>
  <si>
    <t>8-1-2101</t>
  </si>
  <si>
    <t>4-2-2302</t>
  </si>
  <si>
    <t>16-1-1503</t>
  </si>
  <si>
    <t>4-3-1402</t>
  </si>
  <si>
    <t>6-1-2405</t>
  </si>
  <si>
    <t>7-1-1203</t>
  </si>
  <si>
    <t>8-1-1802</t>
  </si>
  <si>
    <t>4-3-2403</t>
  </si>
  <si>
    <t>2-1-2502</t>
  </si>
  <si>
    <t>17-1-1105</t>
  </si>
  <si>
    <t>4-3-902</t>
  </si>
  <si>
    <t>13-1-2702</t>
  </si>
  <si>
    <t>4-2-2505</t>
  </si>
  <si>
    <t>16-1-1501</t>
  </si>
  <si>
    <t>X31</t>
  </si>
  <si>
    <t>1-1-2802</t>
  </si>
  <si>
    <t>1-2-102</t>
  </si>
  <si>
    <t>二居室</t>
    <phoneticPr fontId="60" type="noConversion"/>
  </si>
  <si>
    <t>89.24-91.93</t>
    <phoneticPr fontId="60" type="noConversion"/>
  </si>
  <si>
    <t>1-2-201</t>
  </si>
  <si>
    <t>74.29-91.94</t>
    <phoneticPr fontId="60" type="noConversion"/>
  </si>
  <si>
    <t>1-2-2803</t>
  </si>
  <si>
    <t>1-3-1405</t>
  </si>
  <si>
    <t>2-2-2705</t>
  </si>
  <si>
    <t>2-2-2803</t>
  </si>
  <si>
    <t>5-2-2605</t>
  </si>
  <si>
    <t>7-3-103</t>
  </si>
  <si>
    <t>5-2-103</t>
  </si>
  <si>
    <t>1-3-1401</t>
  </si>
  <si>
    <t>1-4-101</t>
  </si>
  <si>
    <t>1-4-102</t>
  </si>
  <si>
    <t>5-2-101</t>
  </si>
  <si>
    <t>1-4-103</t>
  </si>
  <si>
    <t>1-4-105</t>
  </si>
  <si>
    <t>4-2-101</t>
  </si>
  <si>
    <t>5-2-205</t>
  </si>
  <si>
    <t>7-3-305</t>
  </si>
  <si>
    <t>1-1-2703</t>
  </si>
  <si>
    <t>5-2-102</t>
  </si>
  <si>
    <t>1-2-101</t>
  </si>
  <si>
    <t>1-3-1301</t>
  </si>
  <si>
    <t>7-3-1403</t>
  </si>
  <si>
    <t>7-3-1405</t>
  </si>
  <si>
    <t>7-3-1501</t>
  </si>
  <si>
    <t>7-3-1502</t>
  </si>
  <si>
    <t>7-3-1503</t>
  </si>
  <si>
    <t>7-3-1505</t>
  </si>
  <si>
    <t>7-3-1601</t>
  </si>
  <si>
    <t>7-3-1602</t>
  </si>
  <si>
    <t>7-3-1603</t>
  </si>
  <si>
    <t>7-3-1605</t>
  </si>
  <si>
    <t>7-3-1701</t>
  </si>
  <si>
    <t>7-3-1702</t>
  </si>
  <si>
    <t>7-3-1703</t>
  </si>
  <si>
    <t>7-3-1705</t>
  </si>
  <si>
    <t>7-3-1801</t>
  </si>
  <si>
    <t>7-3-1802</t>
  </si>
  <si>
    <t>7-3-1803</t>
  </si>
  <si>
    <t>7-3-1805</t>
  </si>
  <si>
    <t>7-3-1901</t>
  </si>
  <si>
    <t>7-3-1902</t>
  </si>
  <si>
    <t>7-3-1903</t>
  </si>
  <si>
    <t>7-3-2001</t>
  </si>
  <si>
    <t>7-3-2003</t>
  </si>
  <si>
    <t>7-3-2005</t>
  </si>
  <si>
    <t>7-3-2101</t>
  </si>
  <si>
    <t>7-3-2102</t>
  </si>
  <si>
    <t>7-3-2103</t>
  </si>
  <si>
    <t>7-3-2105</t>
  </si>
  <si>
    <t>7-3-2201</t>
  </si>
  <si>
    <t>7-3-2202</t>
  </si>
  <si>
    <t>7-3-2203</t>
  </si>
  <si>
    <t>7-3-2205</t>
  </si>
  <si>
    <t>7-3-2301</t>
  </si>
  <si>
    <t>7-3-2302</t>
  </si>
  <si>
    <t>7-3-2303</t>
  </si>
  <si>
    <t>7-3-2305</t>
  </si>
  <si>
    <t>7-3-2401</t>
  </si>
  <si>
    <t>7-3-2402</t>
  </si>
  <si>
    <t>7-3-2403</t>
  </si>
  <si>
    <t>7-3-2405</t>
  </si>
  <si>
    <t>7-3-2501</t>
  </si>
  <si>
    <t>7-3-2502</t>
  </si>
  <si>
    <t>7-3-2503</t>
  </si>
  <si>
    <t>7-3-2505</t>
  </si>
  <si>
    <t>7-3-2601</t>
  </si>
  <si>
    <t>7-3-2602</t>
  </si>
  <si>
    <t>7-3-2603</t>
  </si>
  <si>
    <t>7-3-2605</t>
  </si>
  <si>
    <t>7-3-2701</t>
  </si>
  <si>
    <t>7-3-2702</t>
  </si>
  <si>
    <t>7-3-2703</t>
  </si>
  <si>
    <t>7-3-2705</t>
  </si>
  <si>
    <t>7-3-2801</t>
  </si>
  <si>
    <t>7-3-2802</t>
  </si>
  <si>
    <t>7-3-2803</t>
  </si>
  <si>
    <t>7-3-1305</t>
  </si>
  <si>
    <t>1-2-1501</t>
  </si>
  <si>
    <t>1-2-1603</t>
  </si>
  <si>
    <t>1-2-1801</t>
  </si>
  <si>
    <t>1-2-1802</t>
  </si>
  <si>
    <t>1-2-1901</t>
  </si>
  <si>
    <t>1-2-1402</t>
  </si>
  <si>
    <t>1-2-1405</t>
  </si>
  <si>
    <t>1-2-1703</t>
  </si>
  <si>
    <t>1-2-1705</t>
  </si>
  <si>
    <t>1-2-1803</t>
  </si>
  <si>
    <t>1-2-1805</t>
  </si>
  <si>
    <t>1-2-1902</t>
  </si>
  <si>
    <t>1-2-1903</t>
  </si>
  <si>
    <t>1-2-1403</t>
  </si>
  <si>
    <t>1-3-2203</t>
  </si>
  <si>
    <t>1-3-2205</t>
  </si>
  <si>
    <t>1-3-2301</t>
  </si>
  <si>
    <t>1-3-2302</t>
  </si>
  <si>
    <t>1-3-2303</t>
  </si>
  <si>
    <t>1-3-1701</t>
  </si>
  <si>
    <t>1-3-1702</t>
  </si>
  <si>
    <t>1-3-1703</t>
  </si>
  <si>
    <t>1-3-1705</t>
  </si>
  <si>
    <t>1-3-1801</t>
  </si>
  <si>
    <t>1-3-1802</t>
  </si>
  <si>
    <t>1-3-1803</t>
  </si>
  <si>
    <t>1-3-1805</t>
  </si>
  <si>
    <t>1-3-1901</t>
  </si>
  <si>
    <t>1-3-1902</t>
  </si>
  <si>
    <t>1-3-1903</t>
  </si>
  <si>
    <t>1-3-1905</t>
  </si>
  <si>
    <t>1-3-2001</t>
  </si>
  <si>
    <t>1-3-2002</t>
  </si>
  <si>
    <t>1-3-2005</t>
  </si>
  <si>
    <t>1-3-2101</t>
  </si>
  <si>
    <t>1-3-2102</t>
  </si>
  <si>
    <t>1-3-2103</t>
  </si>
  <si>
    <t>1-3-2201</t>
  </si>
  <si>
    <t>1-3-2202</t>
  </si>
  <si>
    <t>2-2-1001</t>
  </si>
  <si>
    <t>2-2-1002</t>
  </si>
  <si>
    <t>2-2-1003</t>
  </si>
  <si>
    <t>2-2-1005</t>
  </si>
  <si>
    <t>2-2-101</t>
  </si>
  <si>
    <t>2-2-102</t>
  </si>
  <si>
    <t>2-2-103</t>
  </si>
  <si>
    <t>2-2-105</t>
  </si>
  <si>
    <t>2-2-1101</t>
  </si>
  <si>
    <t>2-2-1102</t>
  </si>
  <si>
    <t>2-2-1103</t>
  </si>
  <si>
    <t>2-2-1105</t>
  </si>
  <si>
    <t>2-2-1201</t>
  </si>
  <si>
    <t>2-2-1202</t>
  </si>
  <si>
    <t>2-2-1203</t>
  </si>
  <si>
    <t>2-2-1205</t>
  </si>
  <si>
    <t>2-2-1302</t>
  </si>
  <si>
    <t>2-2-1303</t>
  </si>
  <si>
    <t>2-2-1305</t>
  </si>
  <si>
    <t>2-2-1402</t>
  </si>
  <si>
    <t>2-2-1405</t>
  </si>
  <si>
    <t>2-2-1502</t>
  </si>
  <si>
    <t>2-2-1505</t>
  </si>
  <si>
    <t>2-2-1602</t>
  </si>
  <si>
    <t>2-2-1605</t>
  </si>
  <si>
    <t>2-2-1705</t>
  </si>
  <si>
    <t>2-2-1805</t>
  </si>
  <si>
    <t>2-2-1901</t>
  </si>
  <si>
    <t>2-2-1902</t>
  </si>
  <si>
    <t>2-2-1903</t>
  </si>
  <si>
    <t>2-2-1905</t>
  </si>
  <si>
    <t>2-2-201</t>
  </si>
  <si>
    <t>2-2-202</t>
  </si>
  <si>
    <t>2-2-205</t>
  </si>
  <si>
    <t>2-2-301</t>
  </si>
  <si>
    <t>2-2-302</t>
  </si>
  <si>
    <t>2-2-303</t>
  </si>
  <si>
    <t>2-2-305</t>
  </si>
  <si>
    <t>2-2-402</t>
  </si>
  <si>
    <t>2-2-405</t>
  </si>
  <si>
    <t>2-2-502</t>
  </si>
  <si>
    <t>2-2-503</t>
  </si>
  <si>
    <t>2-2-505</t>
  </si>
  <si>
    <t>2-2-601</t>
  </si>
  <si>
    <t>2-2-602</t>
  </si>
  <si>
    <t>2-2-603</t>
  </si>
  <si>
    <t>2-2-605</t>
  </si>
  <si>
    <t>2-2-701</t>
  </si>
  <si>
    <t>2-2-702</t>
  </si>
  <si>
    <t>2-2-703</t>
  </si>
  <si>
    <t>2-2-705</t>
  </si>
  <si>
    <t>2-2-801</t>
  </si>
  <si>
    <t>2-2-802</t>
  </si>
  <si>
    <t>2-2-803</t>
  </si>
  <si>
    <t>2-2-805</t>
  </si>
  <si>
    <t>2-2-902</t>
  </si>
  <si>
    <t>2-2-903</t>
  </si>
  <si>
    <t>2-2-905</t>
  </si>
  <si>
    <t>2-3-1002</t>
  </si>
  <si>
    <t>2-3-1003</t>
  </si>
  <si>
    <t>2-3-1005</t>
  </si>
  <si>
    <t>2-3-101</t>
  </si>
  <si>
    <t>2-3-102</t>
  </si>
  <si>
    <t>2-3-103</t>
  </si>
  <si>
    <t>2-3-105</t>
  </si>
  <si>
    <t>2-3-1101</t>
  </si>
  <si>
    <t>2-3-1102</t>
  </si>
  <si>
    <t>2-3-1105</t>
  </si>
  <si>
    <t>2-3-1201</t>
  </si>
  <si>
    <t>2-3-1202</t>
  </si>
  <si>
    <t>2-3-1205</t>
  </si>
  <si>
    <t>2-3-1302</t>
  </si>
  <si>
    <t>2-3-1305</t>
  </si>
  <si>
    <t>2-3-1402</t>
  </si>
  <si>
    <t>2-3-1405</t>
  </si>
  <si>
    <t>2-3-1502</t>
  </si>
  <si>
    <t>2-3-1505</t>
  </si>
  <si>
    <t>2-3-1605</t>
  </si>
  <si>
    <t>2-3-1705</t>
  </si>
  <si>
    <t>2-3-1805</t>
  </si>
  <si>
    <t>2-3-1901</t>
  </si>
  <si>
    <t>2-3-1902</t>
  </si>
  <si>
    <t>2-3-1903</t>
  </si>
  <si>
    <t>2-3-1905</t>
  </si>
  <si>
    <t>2-3-2001</t>
  </si>
  <si>
    <t>2-3-2002</t>
  </si>
  <si>
    <t>2-3-2003</t>
  </si>
  <si>
    <t>2-3-2005</t>
  </si>
  <si>
    <t>2-3-205</t>
  </si>
  <si>
    <t>2-3-2101</t>
  </si>
  <si>
    <t>2-3-2102</t>
  </si>
  <si>
    <t>2-3-2103</t>
  </si>
  <si>
    <t>2-3-2105</t>
  </si>
  <si>
    <t>2-3-2201</t>
  </si>
  <si>
    <t>2-3-2202</t>
  </si>
  <si>
    <t>2-3-2203</t>
  </si>
  <si>
    <t>2-3-2205</t>
  </si>
  <si>
    <t>2-3-2301</t>
  </si>
  <si>
    <t>2-3-2302</t>
  </si>
  <si>
    <t>2-3-2303</t>
  </si>
  <si>
    <t>2-3-2305</t>
  </si>
  <si>
    <t>2-3-2401</t>
  </si>
  <si>
    <t>2-3-2402</t>
  </si>
  <si>
    <t>2-3-2403</t>
  </si>
  <si>
    <t>2-3-2405</t>
  </si>
  <si>
    <t>2-3-2501</t>
  </si>
  <si>
    <t>2-3-2502</t>
  </si>
  <si>
    <t>2-3-2503</t>
  </si>
  <si>
    <t>2-3-2505</t>
  </si>
  <si>
    <t>2-3-2601</t>
  </si>
  <si>
    <t>2-3-2602</t>
  </si>
  <si>
    <t>2-3-2603</t>
  </si>
  <si>
    <t>2-3-2605</t>
  </si>
  <si>
    <t>2-3-2701</t>
  </si>
  <si>
    <t>2-3-2702</t>
  </si>
  <si>
    <t>2-3-2703</t>
  </si>
  <si>
    <t>2-3-2705</t>
  </si>
  <si>
    <t>2-3-2801</t>
  </si>
  <si>
    <t>2-3-2802</t>
  </si>
  <si>
    <t>2-3-2803</t>
  </si>
  <si>
    <t>2-3-2805</t>
  </si>
  <si>
    <t>2-3-301</t>
  </si>
  <si>
    <t>2-3-302</t>
  </si>
  <si>
    <t>2-3-303</t>
  </si>
  <si>
    <t>2-3-305</t>
  </si>
  <si>
    <t>2-3-402</t>
  </si>
  <si>
    <t>2-3-403</t>
  </si>
  <si>
    <t>2-3-405</t>
  </si>
  <si>
    <t>2-3-502</t>
  </si>
  <si>
    <t>2-3-503</t>
  </si>
  <si>
    <t>2-3-505</t>
  </si>
  <si>
    <t>2-3-602</t>
  </si>
  <si>
    <t>2-3-603</t>
  </si>
  <si>
    <t>2-3-605</t>
  </si>
  <si>
    <t>2-3-702</t>
  </si>
  <si>
    <t>2-3-703</t>
  </si>
  <si>
    <t>2-3-705</t>
  </si>
  <si>
    <t>2-3-802</t>
  </si>
  <si>
    <t>2-3-803</t>
  </si>
  <si>
    <t>2-3-805</t>
  </si>
  <si>
    <t>2-3-902</t>
  </si>
  <si>
    <t>2-3-903</t>
  </si>
  <si>
    <t>2-3-905</t>
  </si>
  <si>
    <t>2-4-1001</t>
  </si>
  <si>
    <t>2-4-1002</t>
  </si>
  <si>
    <t>2-4-1003</t>
  </si>
  <si>
    <t>2-4-1005</t>
  </si>
  <si>
    <t>2-4-101</t>
  </si>
  <si>
    <t>2-4-102</t>
  </si>
  <si>
    <t>2-4-103</t>
  </si>
  <si>
    <t>2-4-105</t>
  </si>
  <si>
    <t>2-4-1101</t>
  </si>
  <si>
    <t>2-4-1102</t>
  </si>
  <si>
    <t>2-4-1103</t>
  </si>
  <si>
    <t>2-4-1105</t>
  </si>
  <si>
    <t>2-4-1201</t>
  </si>
  <si>
    <t>2-4-1202</t>
  </si>
  <si>
    <t>2-4-1203</t>
  </si>
  <si>
    <t>2-4-1205</t>
  </si>
  <si>
    <t>2-4-1301</t>
  </si>
  <si>
    <t>2-4-1302</t>
  </si>
  <si>
    <t>2-4-1303</t>
  </si>
  <si>
    <t>2-4-1305</t>
  </si>
  <si>
    <t>2-4-1401</t>
  </si>
  <si>
    <t>2-4-1402</t>
  </si>
  <si>
    <t>2-4-1403</t>
  </si>
  <si>
    <t>2-4-1405</t>
  </si>
  <si>
    <t>2-4-1501</t>
  </si>
  <si>
    <t>2-4-1502</t>
  </si>
  <si>
    <t>2-4-1503</t>
  </si>
  <si>
    <t>2-4-1505</t>
  </si>
  <si>
    <t>2-4-1601</t>
  </si>
  <si>
    <t>2-4-1602</t>
  </si>
  <si>
    <t>2-4-1603</t>
  </si>
  <si>
    <t>2-4-1605</t>
  </si>
  <si>
    <t>2-4-1701</t>
  </si>
  <si>
    <t>2-4-1702</t>
  </si>
  <si>
    <t>2-4-1703</t>
  </si>
  <si>
    <t>2-4-1705</t>
  </si>
  <si>
    <t>2-4-1801</t>
  </si>
  <si>
    <t>2-4-1802</t>
  </si>
  <si>
    <t>2-4-1803</t>
  </si>
  <si>
    <t>2-4-1805</t>
  </si>
  <si>
    <t>2-4-1901</t>
  </si>
  <si>
    <t>2-4-1902</t>
  </si>
  <si>
    <t>2-4-1903</t>
  </si>
  <si>
    <t>2-4-1905</t>
  </si>
  <si>
    <t>2-4-2001</t>
  </si>
  <si>
    <t>2-4-2002</t>
  </si>
  <si>
    <t>2-4-2003</t>
  </si>
  <si>
    <t>2-4-2005</t>
  </si>
  <si>
    <t>2-4-201</t>
  </si>
  <si>
    <t>2-4-202</t>
  </si>
  <si>
    <t>2-4-203</t>
  </si>
  <si>
    <t>2-4-205</t>
  </si>
  <si>
    <t>2-4-2101</t>
  </si>
  <si>
    <t>2-4-2102</t>
  </si>
  <si>
    <t>2-4-2103</t>
  </si>
  <si>
    <t>2-4-2105</t>
  </si>
  <si>
    <t>2-4-2201</t>
  </si>
  <si>
    <t>2-4-2202</t>
  </si>
  <si>
    <t>2-4-2203</t>
  </si>
  <si>
    <t>2-4-2205</t>
  </si>
  <si>
    <t>2-4-2301</t>
  </si>
  <si>
    <t>2-4-2302</t>
  </si>
  <si>
    <t>2-4-2303</t>
  </si>
  <si>
    <t>2-4-2305</t>
  </si>
  <si>
    <t>2-4-2401</t>
  </si>
  <si>
    <t>2-4-2402</t>
  </si>
  <si>
    <t>2-4-2403</t>
  </si>
  <si>
    <t>2-4-2405</t>
  </si>
  <si>
    <t>2-4-2501</t>
  </si>
  <si>
    <t>2-4-2502</t>
  </si>
  <si>
    <t>2-4-2503</t>
  </si>
  <si>
    <t>2-4-2505</t>
  </si>
  <si>
    <t>2-4-2601</t>
  </si>
  <si>
    <t>2-4-2602</t>
  </si>
  <si>
    <t>2-4-2603</t>
  </si>
  <si>
    <t>2-4-2605</t>
  </si>
  <si>
    <t>2-4-2701</t>
  </si>
  <si>
    <t>2-4-2702</t>
  </si>
  <si>
    <t>2-4-2703</t>
  </si>
  <si>
    <t>2-4-2705</t>
  </si>
  <si>
    <t>2-4-2801</t>
  </si>
  <si>
    <t>2-4-2802</t>
  </si>
  <si>
    <t>2-4-2803</t>
  </si>
  <si>
    <t>2-4-2805</t>
  </si>
  <si>
    <t>2-4-301</t>
  </si>
  <si>
    <t>2-4-302</t>
  </si>
  <si>
    <t>2-4-303</t>
  </si>
  <si>
    <t>2-4-305</t>
  </si>
  <si>
    <t>2-4-401</t>
  </si>
  <si>
    <t>2-4-402</t>
  </si>
  <si>
    <t>2-4-403</t>
  </si>
  <si>
    <t>2-4-405</t>
  </si>
  <si>
    <t>2-4-501</t>
  </si>
  <si>
    <t>2-4-502</t>
  </si>
  <si>
    <t>2-4-503</t>
  </si>
  <si>
    <t>2-4-505</t>
  </si>
  <si>
    <t>2-4-601</t>
  </si>
  <si>
    <t>2-4-602</t>
  </si>
  <si>
    <t>2-4-603</t>
  </si>
  <si>
    <t>2-4-605</t>
  </si>
  <si>
    <t>2-4-701</t>
  </si>
  <si>
    <t>2-4-702</t>
  </si>
  <si>
    <t>2-4-703</t>
  </si>
  <si>
    <t>2-4-705</t>
  </si>
  <si>
    <t>2-4-801</t>
  </si>
  <si>
    <t>2-4-802</t>
  </si>
  <si>
    <t>2-4-803</t>
  </si>
  <si>
    <t>2-4-805</t>
  </si>
  <si>
    <t>2-4-901</t>
  </si>
  <si>
    <t>2-4-902</t>
  </si>
  <si>
    <t>2-4-903</t>
  </si>
  <si>
    <t>2-4-905</t>
  </si>
  <si>
    <t>6-1-2501</t>
  </si>
  <si>
    <t>6-1-2502</t>
  </si>
  <si>
    <t>6-1-2503</t>
  </si>
  <si>
    <t>1-1-2505</t>
  </si>
  <si>
    <t>1-3-101</t>
  </si>
  <si>
    <t>1-3-102</t>
  </si>
  <si>
    <t>1-3-201</t>
  </si>
  <si>
    <t>5-2-2103</t>
  </si>
  <si>
    <t>5-2-2105</t>
  </si>
  <si>
    <t>5-2-2201</t>
  </si>
  <si>
    <t>5-2-2202</t>
  </si>
  <si>
    <t>5-2-2203</t>
  </si>
  <si>
    <t>5-2-2205</t>
  </si>
  <si>
    <t>5-2-2301</t>
  </si>
  <si>
    <t>5-2-2302</t>
  </si>
  <si>
    <t>5-2-2303</t>
  </si>
  <si>
    <t>5-2-2305</t>
  </si>
  <si>
    <t>5-2-1701</t>
  </si>
  <si>
    <t>5-2-1702</t>
  </si>
  <si>
    <t>5-2-1703</t>
  </si>
  <si>
    <t>5-2-1705</t>
  </si>
  <si>
    <t>5-2-1801</t>
  </si>
  <si>
    <t>5-2-1802</t>
  </si>
  <si>
    <t>1-3-2602</t>
  </si>
  <si>
    <t>1-4-701</t>
  </si>
  <si>
    <t>1-4-702</t>
  </si>
  <si>
    <t>1-4-703</t>
  </si>
  <si>
    <t>1-4-705</t>
  </si>
  <si>
    <t>1-4-802</t>
  </si>
  <si>
    <t>1-4-803</t>
  </si>
  <si>
    <t>1-4-805</t>
  </si>
  <si>
    <t>4-2-2602</t>
  </si>
  <si>
    <t>4-2-2701</t>
  </si>
  <si>
    <t>4-2-2703</t>
  </si>
  <si>
    <t>4-2-2802</t>
  </si>
  <si>
    <t>4-2-2803</t>
  </si>
  <si>
    <t>1-4-201</t>
  </si>
  <si>
    <t>1-4-202</t>
  </si>
  <si>
    <t>1-4-203</t>
  </si>
  <si>
    <t>1-4-205</t>
  </si>
  <si>
    <t>1-4-301</t>
  </si>
  <si>
    <t>1-4-305</t>
  </si>
  <si>
    <t>1-4-401</t>
  </si>
  <si>
    <t>1-4-405</t>
  </si>
  <si>
    <t>1-4-501</t>
  </si>
  <si>
    <t>1-4-502</t>
  </si>
  <si>
    <t>1-4-503</t>
  </si>
  <si>
    <t>1-4-505</t>
  </si>
  <si>
    <t>1-4-601</t>
  </si>
  <si>
    <t>1-4-602</t>
  </si>
  <si>
    <t>1-4-605</t>
  </si>
  <si>
    <t>1-3-2305</t>
  </si>
  <si>
    <t>1-3-2401</t>
  </si>
  <si>
    <t>1-3-2402</t>
  </si>
  <si>
    <t>1-3-2403</t>
  </si>
  <si>
    <t>1-3-2405</t>
  </si>
  <si>
    <t>1-3-2501</t>
  </si>
  <si>
    <t>1-3-2502</t>
  </si>
  <si>
    <t>1-3-2503</t>
  </si>
  <si>
    <t>1-3-2505</t>
  </si>
  <si>
    <t>1-3-2601</t>
  </si>
  <si>
    <t>2-2-2501</t>
  </si>
  <si>
    <t>2-2-2502</t>
  </si>
  <si>
    <t>1-4-801</t>
  </si>
  <si>
    <t>1-4-901</t>
  </si>
  <si>
    <t>1-4-902</t>
  </si>
  <si>
    <t>5-2-1101</t>
  </si>
  <si>
    <t>5-2-1102</t>
  </si>
  <si>
    <t>5-2-1103</t>
  </si>
  <si>
    <t>2-1-2801</t>
  </si>
  <si>
    <t>2-1-2802</t>
  </si>
  <si>
    <t>2-1-2803</t>
  </si>
  <si>
    <t>2-1-2805</t>
  </si>
  <si>
    <t>2-2-2001</t>
  </si>
  <si>
    <t>2-2-2002</t>
  </si>
  <si>
    <t>2-2-2003</t>
  </si>
  <si>
    <t>2-2-2005</t>
  </si>
  <si>
    <t>2-2-2101</t>
  </si>
  <si>
    <t>2-2-2102</t>
  </si>
  <si>
    <t>2-2-2103</t>
  </si>
  <si>
    <t>2-2-2105</t>
  </si>
  <si>
    <t>2-2-2201</t>
  </si>
  <si>
    <t>2-2-2202</t>
  </si>
  <si>
    <t>1-3-1503</t>
  </si>
  <si>
    <t>5-2-902</t>
  </si>
  <si>
    <t>1-2-2401</t>
  </si>
  <si>
    <t>1-2-1701</t>
  </si>
  <si>
    <t>5-2-301</t>
  </si>
  <si>
    <t>5-2-303</t>
  </si>
  <si>
    <t>1-2-2405</t>
  </si>
  <si>
    <t>1-3-1403</t>
  </si>
  <si>
    <t>4-2-103</t>
  </si>
  <si>
    <t>4-2-203</t>
  </si>
  <si>
    <t>4-2-303</t>
  </si>
  <si>
    <t>5-2-703</t>
  </si>
  <si>
    <t>1-3-1605</t>
  </si>
  <si>
    <t>1-3-1601</t>
  </si>
  <si>
    <t>1-2-2003</t>
  </si>
  <si>
    <t>5-2-1901</t>
  </si>
  <si>
    <t>5-2-1902</t>
  </si>
  <si>
    <t>5-2-1903</t>
  </si>
  <si>
    <t>1-2-1503</t>
  </si>
  <si>
    <t>1-2-1905</t>
  </si>
  <si>
    <t>5-2-2801</t>
  </si>
  <si>
    <t>5-2-2802</t>
  </si>
  <si>
    <t>5-2-2803</t>
  </si>
  <si>
    <t>6-1-2505</t>
  </si>
  <si>
    <t>7-2-2501</t>
  </si>
  <si>
    <t>5-2-401</t>
  </si>
  <si>
    <t>1-2-401</t>
  </si>
  <si>
    <t>1-2-605</t>
  </si>
  <si>
    <t>1-2-901</t>
  </si>
  <si>
    <t>1-2-403</t>
  </si>
  <si>
    <t>1-2-405</t>
  </si>
  <si>
    <t>1-2-501</t>
  </si>
  <si>
    <t>1-2-502</t>
  </si>
  <si>
    <t>1-2-705</t>
  </si>
  <si>
    <t>1-2-703</t>
  </si>
  <si>
    <t>1-2-505</t>
  </si>
  <si>
    <t>1-2-701</t>
  </si>
  <si>
    <t>1-2-802</t>
  </si>
  <si>
    <t>1-2-805</t>
  </si>
  <si>
    <t>1-2-601</t>
  </si>
  <si>
    <t>1-2-302</t>
  </si>
  <si>
    <t>1-2-301</t>
  </si>
  <si>
    <t>1-2-305</t>
  </si>
  <si>
    <t>1-2-602</t>
  </si>
  <si>
    <t>1-2-803</t>
  </si>
  <si>
    <t>1-2-303</t>
  </si>
  <si>
    <t>1-2-503</t>
  </si>
  <si>
    <t>1-2-702</t>
  </si>
  <si>
    <t>1-2-603</t>
  </si>
  <si>
    <t>5-2-2601</t>
  </si>
  <si>
    <t>5-2-2701</t>
  </si>
  <si>
    <t>5-2-2703</t>
  </si>
  <si>
    <t>4-2-1802</t>
  </si>
  <si>
    <t>4-1-2603</t>
  </si>
  <si>
    <t>4-1-2701</t>
  </si>
  <si>
    <t>4-1-2702</t>
  </si>
  <si>
    <t>4-1-2703</t>
  </si>
  <si>
    <t>4-1-2705</t>
  </si>
  <si>
    <t>4-1-2802</t>
  </si>
  <si>
    <t>4-1-2803</t>
  </si>
  <si>
    <t>4-1-2805</t>
  </si>
  <si>
    <t>1-2-1702</t>
  </si>
  <si>
    <t>1-2-2002</t>
  </si>
  <si>
    <t>1-3-103</t>
  </si>
  <si>
    <t>1-3-105</t>
  </si>
  <si>
    <t>1-3-202</t>
  </si>
  <si>
    <t>1-3-203</t>
  </si>
  <si>
    <t>1-3-205</t>
  </si>
  <si>
    <t>1-3-301</t>
  </si>
  <si>
    <t>1-3-302</t>
  </si>
  <si>
    <t>1-3-303</t>
  </si>
  <si>
    <t>1-3-305</t>
  </si>
  <si>
    <t>1-3-402</t>
  </si>
  <si>
    <t>1-3-403</t>
  </si>
  <si>
    <t>1-3-405</t>
  </si>
  <si>
    <t>1-3-502</t>
  </si>
  <si>
    <t>1-3-503</t>
  </si>
  <si>
    <t>1-3-505</t>
  </si>
  <si>
    <t>1-3-601</t>
  </si>
  <si>
    <t>1-3-603</t>
  </si>
  <si>
    <t>1-3-605</t>
  </si>
  <si>
    <t>1-3-701</t>
  </si>
  <si>
    <t>1-3-705</t>
  </si>
  <si>
    <t>1-2-2403</t>
  </si>
  <si>
    <t>1-2-2005</t>
  </si>
  <si>
    <t>1-2-1401</t>
  </si>
  <si>
    <t>5-2-2602</t>
  </si>
  <si>
    <t>5-2-2702</t>
  </si>
  <si>
    <t>1-2-2303</t>
  </si>
  <si>
    <t>1-2-1505</t>
  </si>
  <si>
    <t>1-2-2402</t>
  </si>
  <si>
    <t>1-3-1303</t>
  </si>
  <si>
    <t>1-2-1601</t>
  </si>
  <si>
    <t>5-2-502</t>
  </si>
  <si>
    <t>5-2-503</t>
  </si>
  <si>
    <t>2-2-2301</t>
  </si>
  <si>
    <t>2-2-2302</t>
  </si>
  <si>
    <t>5-2-403</t>
  </si>
  <si>
    <t>5-2-603</t>
  </si>
  <si>
    <t>5-2-701</t>
  </si>
  <si>
    <t>5-2-702</t>
  </si>
  <si>
    <t>1-3-2003</t>
  </si>
  <si>
    <t>3-2-2802</t>
  </si>
  <si>
    <t>3-2-2703</t>
  </si>
  <si>
    <t>3-2-2705</t>
  </si>
  <si>
    <t>3-1-2701</t>
  </si>
  <si>
    <t>3-1-2801</t>
  </si>
  <si>
    <t>3-1-2802</t>
  </si>
  <si>
    <t>3-1-2803</t>
  </si>
  <si>
    <t>3-2-2801</t>
  </si>
  <si>
    <t>3-1-2705</t>
  </si>
  <si>
    <t>3-1-2602</t>
  </si>
  <si>
    <t>3-1-2702</t>
  </si>
  <si>
    <t>3-1-2703</t>
  </si>
  <si>
    <t>3-2-2701</t>
  </si>
  <si>
    <t>3-2-2702</t>
  </si>
  <si>
    <t>3-2-2603</t>
  </si>
  <si>
    <t>3-2-2602</t>
  </si>
  <si>
    <t>3-1-2603</t>
  </si>
  <si>
    <t>5-2-405</t>
  </si>
  <si>
    <t>5-2-505</t>
  </si>
  <si>
    <t>5-2-802</t>
  </si>
  <si>
    <t>6-2-2501</t>
  </si>
  <si>
    <t>6-2-2502</t>
  </si>
  <si>
    <t>6-2-2503</t>
  </si>
  <si>
    <t>6-2-2505</t>
  </si>
  <si>
    <t>6-2-2601</t>
  </si>
  <si>
    <t>6-2-2602</t>
  </si>
  <si>
    <t>6-2-2603</t>
  </si>
  <si>
    <t>6-2-2605</t>
  </si>
  <si>
    <t>6-2-2701</t>
  </si>
  <si>
    <t>6-2-2702</t>
  </si>
  <si>
    <t>6-2-2703</t>
  </si>
  <si>
    <t>6-2-2705</t>
  </si>
  <si>
    <t>6-2-2801</t>
  </si>
  <si>
    <t>6-2-2802</t>
  </si>
  <si>
    <t>6-2-2803</t>
  </si>
  <si>
    <t>6-2-2805</t>
  </si>
  <si>
    <t>3-2-101</t>
  </si>
  <si>
    <t>3-2-102</t>
  </si>
  <si>
    <t>3-2-103</t>
  </si>
  <si>
    <t>3-2-202</t>
  </si>
  <si>
    <t>3-2-205</t>
  </si>
  <si>
    <t>3-2-301</t>
  </si>
  <si>
    <t>3-2-302</t>
  </si>
  <si>
    <t>3-2-303</t>
  </si>
  <si>
    <t>3-2-305</t>
  </si>
  <si>
    <t>1-3-2605</t>
  </si>
  <si>
    <t>1-3-2702</t>
  </si>
  <si>
    <t>1-3-2703</t>
  </si>
  <si>
    <t>6-1-2601</t>
  </si>
  <si>
    <t>6-1-2602</t>
  </si>
  <si>
    <t>6-1-2603</t>
  </si>
  <si>
    <t>6-1-2605</t>
  </si>
  <si>
    <t>6-1-2701</t>
  </si>
  <si>
    <t>6-1-2702</t>
  </si>
  <si>
    <t>6-1-2703</t>
  </si>
  <si>
    <t>6-1-2705</t>
  </si>
  <si>
    <t>6-1-2801</t>
  </si>
  <si>
    <t>6-1-2803</t>
  </si>
  <si>
    <t>1-2-1002</t>
  </si>
  <si>
    <t>1-2-1003</t>
  </si>
  <si>
    <t>1-2-1001</t>
  </si>
  <si>
    <t>5-2-402</t>
  </si>
  <si>
    <t>5-2-705</t>
  </si>
  <si>
    <t>5-2-803</t>
  </si>
  <si>
    <t>5-2-903</t>
  </si>
  <si>
    <t>5-1-2802</t>
  </si>
  <si>
    <t>5-1-2803</t>
  </si>
  <si>
    <t>5-2-2503</t>
  </si>
  <si>
    <t>5-2-2505</t>
  </si>
  <si>
    <t>5-2-905</t>
  </si>
  <si>
    <t>5-2-1303</t>
  </si>
  <si>
    <t>5-2-1305</t>
  </si>
  <si>
    <t>5-2-1401</t>
  </si>
  <si>
    <t>5-2-1405</t>
  </si>
  <si>
    <t>4-2-2705</t>
  </si>
  <si>
    <t>5-2-602</t>
  </si>
  <si>
    <t>5-2-801</t>
  </si>
  <si>
    <t>6-3-202</t>
  </si>
  <si>
    <t>6-3-203</t>
  </si>
  <si>
    <t>6-3-205</t>
  </si>
  <si>
    <t>6-3-301</t>
  </si>
  <si>
    <t>6-3-302</t>
  </si>
  <si>
    <t>6-3-303</t>
  </si>
  <si>
    <t>6-3-305</t>
  </si>
  <si>
    <t>6-3-401</t>
  </si>
  <si>
    <t>6-3-402</t>
  </si>
  <si>
    <t>6-3-403</t>
  </si>
  <si>
    <t>6-3-405</t>
  </si>
  <si>
    <t>6-3-501</t>
  </si>
  <si>
    <t>6-3-502</t>
  </si>
  <si>
    <t>6-3-503</t>
  </si>
  <si>
    <t>6-3-505</t>
  </si>
  <si>
    <t>6-3-601</t>
  </si>
  <si>
    <t>6-3-602</t>
  </si>
  <si>
    <t>6-3-603</t>
  </si>
  <si>
    <t>6-3-605</t>
  </si>
  <si>
    <t>6-3-701</t>
  </si>
  <si>
    <t>6-3-702</t>
  </si>
  <si>
    <t>6-3-703</t>
  </si>
  <si>
    <t>6-3-705</t>
  </si>
  <si>
    <t>6-3-801</t>
  </si>
  <si>
    <t>6-3-802</t>
  </si>
  <si>
    <t>6-3-803</t>
  </si>
  <si>
    <t>6-3-805</t>
  </si>
  <si>
    <t>6-3-901</t>
  </si>
  <si>
    <t>6-3-902</t>
  </si>
  <si>
    <t>5-2-501</t>
  </si>
  <si>
    <t>5-2-2402</t>
  </si>
  <si>
    <t>5-2-2403</t>
  </si>
  <si>
    <t>5-2-2502</t>
  </si>
  <si>
    <t>5-2-601</t>
  </si>
  <si>
    <t>5-2-1803</t>
  </si>
  <si>
    <t>5-2-1805</t>
  </si>
  <si>
    <t>1-3-2701</t>
  </si>
  <si>
    <t>1-3-2801</t>
  </si>
  <si>
    <t>1-3-2802</t>
  </si>
  <si>
    <t>1-3-2803</t>
  </si>
  <si>
    <t>1-3-2805</t>
  </si>
  <si>
    <t>1-3-703</t>
  </si>
  <si>
    <t>1-3-801</t>
  </si>
  <si>
    <t>1-3-802</t>
  </si>
  <si>
    <t>1-3-803</t>
  </si>
  <si>
    <t>1-3-805</t>
  </si>
  <si>
    <t>1-3-901</t>
  </si>
  <si>
    <t>1-3-902</t>
  </si>
  <si>
    <t>1-3-903</t>
  </si>
  <si>
    <t>5-2-202</t>
  </si>
  <si>
    <t>5-2-203</t>
  </si>
  <si>
    <t>5-2-2705</t>
  </si>
  <si>
    <t>1-3-1001</t>
  </si>
  <si>
    <t>1-3-1205</t>
  </si>
  <si>
    <t>1-3-1501</t>
  </si>
  <si>
    <t>1-3-2105</t>
  </si>
  <si>
    <t>1-3-2603</t>
  </si>
  <si>
    <t>1-3-401</t>
  </si>
  <si>
    <t>7-3-205</t>
  </si>
  <si>
    <t>1-2-902</t>
  </si>
  <si>
    <t>1-2-903</t>
  </si>
  <si>
    <t>5-2-805</t>
  </si>
  <si>
    <t>3-2-2803</t>
  </si>
  <si>
    <t>1-4-302</t>
  </si>
  <si>
    <t>1-4-303</t>
  </si>
  <si>
    <t>1-4-402</t>
  </si>
  <si>
    <t>1-4-403</t>
  </si>
  <si>
    <t>1-4-603</t>
  </si>
  <si>
    <t>4-2-2702</t>
  </si>
  <si>
    <t>4-2-2801</t>
  </si>
  <si>
    <t>5-2-901</t>
  </si>
  <si>
    <t>5-2-2501</t>
  </si>
  <si>
    <t>5-2-2405</t>
  </si>
  <si>
    <t>2-2-2401</t>
  </si>
  <si>
    <t>2-2-2402</t>
  </si>
  <si>
    <t>2-2-2601</t>
  </si>
  <si>
    <t>2-2-2602</t>
  </si>
  <si>
    <t>2-2-2701</t>
  </si>
  <si>
    <t>2-2-2702</t>
  </si>
  <si>
    <t>2-2-2801</t>
  </si>
  <si>
    <t>2-2-2802</t>
  </si>
  <si>
    <t>5-2-605</t>
  </si>
  <si>
    <t>5-1-2801</t>
  </si>
  <si>
    <t>5-2-1001</t>
  </si>
  <si>
    <t>5-2-1002</t>
  </si>
  <si>
    <t>5-2-1003</t>
  </si>
  <si>
    <t>5-2-1005</t>
  </si>
  <si>
    <t>1-1-2803</t>
  </si>
  <si>
    <t>1-2-2001</t>
  </si>
  <si>
    <t>5-2-2603</t>
  </si>
  <si>
    <t>1-2-1502</t>
  </si>
  <si>
    <t>1-3-1302</t>
  </si>
  <si>
    <t>1-3-1402</t>
  </si>
  <si>
    <t>1-3-1502</t>
  </si>
  <si>
    <t>1-3-1602</t>
  </si>
  <si>
    <t>1-3-1603</t>
  </si>
  <si>
    <t>1-3-602</t>
  </si>
  <si>
    <t>1-3-702</t>
  </si>
  <si>
    <t>7-3-2002</t>
  </si>
  <si>
    <t>1-4-1001</t>
  </si>
  <si>
    <t>1-4-1002</t>
  </si>
  <si>
    <t>1-4-1003</t>
  </si>
  <si>
    <t>1-4-1005</t>
  </si>
  <si>
    <t>1-4-1101</t>
  </si>
  <si>
    <t>1-4-1102</t>
  </si>
  <si>
    <t>1-4-1103</t>
  </si>
  <si>
    <t>1-4-1105</t>
  </si>
  <si>
    <t>1-4-1201</t>
  </si>
  <si>
    <t>1-4-1202</t>
  </si>
  <si>
    <t>1-4-1203</t>
  </si>
  <si>
    <t>1-4-1205</t>
  </si>
  <si>
    <t>1-4-1301</t>
  </si>
  <si>
    <t>1-4-1302</t>
  </si>
  <si>
    <t>1-4-1303</t>
  </si>
  <si>
    <t>1-4-1305</t>
  </si>
  <si>
    <t>1-4-1401</t>
  </si>
  <si>
    <t>1-4-1402</t>
  </si>
  <si>
    <t>1-4-1403</t>
  </si>
  <si>
    <t>1-4-1405</t>
  </si>
  <si>
    <t>1-4-1501</t>
  </si>
  <si>
    <t>1-4-1502</t>
  </si>
  <si>
    <t>1-4-1503</t>
  </si>
  <si>
    <t>1-4-1505</t>
  </si>
  <si>
    <t>1-4-1601</t>
  </si>
  <si>
    <t>1-4-1602</t>
  </si>
  <si>
    <t>1-4-1603</t>
  </si>
  <si>
    <t>1-4-1605</t>
  </si>
  <si>
    <t>1-4-1701</t>
  </si>
  <si>
    <t>1-4-1702</t>
  </si>
  <si>
    <t>1-4-1703</t>
  </si>
  <si>
    <t>1-4-1705</t>
  </si>
  <si>
    <t>1-4-1801</t>
  </si>
  <si>
    <t>1-4-1802</t>
  </si>
  <si>
    <t>1-4-1803</t>
  </si>
  <si>
    <t>1-4-1805</t>
  </si>
  <si>
    <t>1-4-1901</t>
  </si>
  <si>
    <t>1-4-1902</t>
  </si>
  <si>
    <t>1-4-1903</t>
  </si>
  <si>
    <t>1-4-1905</t>
  </si>
  <si>
    <t>1-4-2001</t>
  </si>
  <si>
    <t>1-4-2002</t>
  </si>
  <si>
    <t>1-4-2003</t>
  </si>
  <si>
    <t>1-4-2005</t>
  </si>
  <si>
    <t>1-4-2101</t>
  </si>
  <si>
    <t>1-4-2102</t>
  </si>
  <si>
    <t>1-4-2103</t>
  </si>
  <si>
    <t>1-4-2105</t>
  </si>
  <si>
    <t>1-4-2201</t>
  </si>
  <si>
    <t>1-4-2202</t>
  </si>
  <si>
    <t>1-4-2203</t>
  </si>
  <si>
    <t>1-4-2205</t>
  </si>
  <si>
    <t>1-4-2301</t>
  </si>
  <si>
    <t>1-4-2302</t>
  </si>
  <si>
    <t>1-4-2303</t>
  </si>
  <si>
    <t>1-4-2305</t>
  </si>
  <si>
    <t>1-4-2401</t>
  </si>
  <si>
    <t>1-4-2402</t>
  </si>
  <si>
    <t>1-4-2403</t>
  </si>
  <si>
    <t>1-4-2405</t>
  </si>
  <si>
    <t>1-4-2501</t>
  </si>
  <si>
    <t>1-4-2502</t>
  </si>
  <si>
    <t>1-4-2503</t>
  </si>
  <si>
    <t>1-4-2505</t>
  </si>
  <si>
    <t>1-4-2601</t>
  </si>
  <si>
    <t>1-4-2602</t>
  </si>
  <si>
    <t>1-4-2603</t>
  </si>
  <si>
    <t>1-4-2605</t>
  </si>
  <si>
    <t>1-4-2701</t>
  </si>
  <si>
    <t>1-4-2702</t>
  </si>
  <si>
    <t>1-4-2703</t>
  </si>
  <si>
    <t>1-4-2705</t>
  </si>
  <si>
    <t>1-4-2801</t>
  </si>
  <si>
    <t>1-4-2802</t>
  </si>
  <si>
    <t>1-4-2803</t>
  </si>
  <si>
    <t>1-4-2805</t>
  </si>
  <si>
    <t>1-4-903</t>
  </si>
  <si>
    <t>1-4-905</t>
  </si>
  <si>
    <t>2-2-2203</t>
  </si>
  <si>
    <t>2-2-2205</t>
  </si>
  <si>
    <t>2-2-2303</t>
  </si>
  <si>
    <t>2-2-2305</t>
  </si>
  <si>
    <t>2-2-2403</t>
  </si>
  <si>
    <t>2-2-2405</t>
  </si>
  <si>
    <t>4-1-2602</t>
  </si>
  <si>
    <t>6-1-2802</t>
  </si>
  <si>
    <t>6-3-1001</t>
  </si>
  <si>
    <t>6-3-1002</t>
  </si>
  <si>
    <t>6-3-1003</t>
  </si>
  <si>
    <t>6-3-1005</t>
  </si>
  <si>
    <t>6-3-1101</t>
  </si>
  <si>
    <t>6-3-1102</t>
  </si>
  <si>
    <t>6-3-1103</t>
  </si>
  <si>
    <t>6-3-1105</t>
  </si>
  <si>
    <t>6-3-1201</t>
  </si>
  <si>
    <t>6-3-1202</t>
  </si>
  <si>
    <t>6-3-1203</t>
  </si>
  <si>
    <t>6-3-1205</t>
  </si>
  <si>
    <t>6-3-1301</t>
  </si>
  <si>
    <t>6-3-1302</t>
  </si>
  <si>
    <t>6-3-1303</t>
  </si>
  <si>
    <t>6-3-1305</t>
  </si>
  <si>
    <t>6-3-1401</t>
  </si>
  <si>
    <t>6-3-1402</t>
  </si>
  <si>
    <t>6-3-1403</t>
  </si>
  <si>
    <t>6-3-1405</t>
  </si>
  <si>
    <t>6-3-1501</t>
  </si>
  <si>
    <t>6-3-1502</t>
  </si>
  <si>
    <t>6-3-1503</t>
  </si>
  <si>
    <t>6-3-1505</t>
  </si>
  <si>
    <t>6-3-1601</t>
  </si>
  <si>
    <t>6-3-1602</t>
  </si>
  <si>
    <t>6-3-1603</t>
  </si>
  <si>
    <t>6-3-1605</t>
  </si>
  <si>
    <t>6-3-1701</t>
  </si>
  <si>
    <t>6-3-1702</t>
  </si>
  <si>
    <t>6-3-1703</t>
  </si>
  <si>
    <t>6-3-1705</t>
  </si>
  <si>
    <t>6-3-1801</t>
  </si>
  <si>
    <t>6-3-1802</t>
  </si>
  <si>
    <t>6-3-1803</t>
  </si>
  <si>
    <t>6-3-1805</t>
  </si>
  <si>
    <t>6-3-1901</t>
  </si>
  <si>
    <t>6-3-1902</t>
  </si>
  <si>
    <t>6-3-1903</t>
  </si>
  <si>
    <t>6-3-1905</t>
  </si>
  <si>
    <t>6-3-2001</t>
  </si>
  <si>
    <t>6-3-2002</t>
  </si>
  <si>
    <t>6-3-2003</t>
  </si>
  <si>
    <t>6-3-2005</t>
  </si>
  <si>
    <t>6-3-2101</t>
  </si>
  <si>
    <t>6-3-2102</t>
  </si>
  <si>
    <t>6-3-2103</t>
  </si>
  <si>
    <t>6-3-2105</t>
  </si>
  <si>
    <t>6-3-2201</t>
  </si>
  <si>
    <t>6-3-2202</t>
  </si>
  <si>
    <t>6-3-2203</t>
  </si>
  <si>
    <t>6-3-2205</t>
  </si>
  <si>
    <t>6-3-2301</t>
  </si>
  <si>
    <t>6-3-2302</t>
  </si>
  <si>
    <t>6-3-2303</t>
  </si>
  <si>
    <t>6-3-2305</t>
  </si>
  <si>
    <t>6-3-2401</t>
  </si>
  <si>
    <t>6-3-2403</t>
  </si>
  <si>
    <t>6-3-2405</t>
  </si>
  <si>
    <t>6-3-2501</t>
  </si>
  <si>
    <t>6-3-2502</t>
  </si>
  <si>
    <t>6-3-2503</t>
  </si>
  <si>
    <t>6-3-2505</t>
  </si>
  <si>
    <t>6-3-2601</t>
  </si>
  <si>
    <t>6-3-2602</t>
  </si>
  <si>
    <t>6-3-2603</t>
  </si>
  <si>
    <t>6-3-2605</t>
  </si>
  <si>
    <t>6-3-2701</t>
  </si>
  <si>
    <t>6-3-2702</t>
  </si>
  <si>
    <t>6-3-2703</t>
  </si>
  <si>
    <t>6-3-2705</t>
  </si>
  <si>
    <t>6-3-2802</t>
  </si>
  <si>
    <t>6-3-2803</t>
  </si>
  <si>
    <t>6-3-903</t>
  </si>
  <si>
    <t>6-3-905</t>
  </si>
  <si>
    <t>7-1-2703</t>
  </si>
  <si>
    <t>7-2-2502</t>
  </si>
  <si>
    <t>7-2-2503</t>
  </si>
  <si>
    <t>7-2-2505</t>
  </si>
  <si>
    <t>7-2-2601</t>
  </si>
  <si>
    <t>7-2-2602</t>
  </si>
  <si>
    <t>7-2-2603</t>
  </si>
  <si>
    <t>7-2-2605</t>
  </si>
  <si>
    <t>7-2-2701</t>
  </si>
  <si>
    <t>7-2-2702</t>
  </si>
  <si>
    <t>7-2-2703</t>
  </si>
  <si>
    <t>7-2-2705</t>
  </si>
  <si>
    <t>7-2-2801</t>
  </si>
  <si>
    <t>7-2-2802</t>
  </si>
  <si>
    <t>7-2-2803</t>
  </si>
  <si>
    <t>7-2-2805</t>
  </si>
  <si>
    <t>7-3-1003</t>
  </si>
  <si>
    <t>7-3-1005</t>
  </si>
  <si>
    <t>7-3-1105</t>
  </si>
  <si>
    <t>7-3-1205</t>
  </si>
  <si>
    <t>7-3-1905</t>
  </si>
  <si>
    <t>7-3-303</t>
  </si>
  <si>
    <t>7-3-403</t>
  </si>
  <si>
    <t>7-3-405</t>
  </si>
  <si>
    <t>7-3-503</t>
  </si>
  <si>
    <t>7-3-505</t>
  </si>
  <si>
    <t>7-3-605</t>
  </si>
  <si>
    <t>7-3-703</t>
  </si>
  <si>
    <t>7-3-705</t>
  </si>
  <si>
    <t>7-3-805</t>
  </si>
  <si>
    <t>7-3-905</t>
  </si>
  <si>
    <t>5-2-2401</t>
  </si>
  <si>
    <t>5-2-305</t>
  </si>
  <si>
    <t>4-2-201</t>
  </si>
  <si>
    <t>4-2-205</t>
  </si>
  <si>
    <t>4-2-301</t>
  </si>
  <si>
    <t>4-2-102</t>
  </si>
  <si>
    <t>4-2-302</t>
  </si>
  <si>
    <t>5-2-2102</t>
  </si>
  <si>
    <t>1-3-1002</t>
  </si>
  <si>
    <t>1-3-1003</t>
  </si>
  <si>
    <t>1-3-1101</t>
  </si>
  <si>
    <t>1-3-1102</t>
  </si>
  <si>
    <t>1-3-1103</t>
  </si>
  <si>
    <t>1-3-1105</t>
  </si>
  <si>
    <t>1-3-1201</t>
  </si>
  <si>
    <t>1-3-1202</t>
  </si>
  <si>
    <t>1-3-1203</t>
  </si>
  <si>
    <t>1-3-905</t>
  </si>
  <si>
    <t>1-2-2201</t>
  </si>
  <si>
    <t>1-2-2202</t>
  </si>
  <si>
    <t>1-2-2101</t>
  </si>
  <si>
    <t>1-2-2102</t>
  </si>
  <si>
    <t>1-2-2103</t>
  </si>
  <si>
    <t>1-2-2105</t>
  </si>
  <si>
    <t>1-2-2205</t>
  </si>
  <si>
    <t>1-2-2301</t>
  </si>
  <si>
    <t>1-2-2302</t>
  </si>
  <si>
    <t>1-2-2305</t>
  </si>
  <si>
    <t>7-1-2501</t>
  </si>
  <si>
    <t>7-1-2502</t>
  </si>
  <si>
    <t>7-1-2503</t>
  </si>
  <si>
    <t>7-1-2505</t>
  </si>
  <si>
    <t>7-1-2601</t>
  </si>
  <si>
    <t>7-1-2602</t>
  </si>
  <si>
    <t>7-1-2603</t>
  </si>
  <si>
    <t>7-1-2605</t>
  </si>
  <si>
    <t>7-1-2701</t>
  </si>
  <si>
    <t>7-1-2702</t>
  </si>
  <si>
    <t>7-1-2705</t>
  </si>
  <si>
    <t>7-1-2801</t>
  </si>
  <si>
    <t>7-1-2802</t>
  </si>
  <si>
    <t>7-1-2803</t>
  </si>
  <si>
    <t>7-3-203</t>
  </si>
  <si>
    <t>4-2-202</t>
  </si>
  <si>
    <t>4-2-2603</t>
  </si>
  <si>
    <t>6-3-101</t>
  </si>
  <si>
    <t>6-3-102</t>
  </si>
  <si>
    <t>6-3-103</t>
  </si>
  <si>
    <t>6-3-105</t>
  </si>
  <si>
    <t>6-3-201</t>
  </si>
  <si>
    <t>1-2-1605</t>
  </si>
  <si>
    <t>1-2-2203</t>
  </si>
  <si>
    <t>1-2-1105</t>
  </si>
  <si>
    <t>1-1-2705</t>
  </si>
  <si>
    <t>1-1-2602</t>
  </si>
  <si>
    <t>1-2-1201</t>
  </si>
  <si>
    <t>1-2-1101</t>
  </si>
  <si>
    <t>1-2-1202</t>
  </si>
  <si>
    <t>1-1-2502</t>
  </si>
  <si>
    <t>1-2-2603</t>
  </si>
  <si>
    <t>1-2-1305</t>
  </si>
  <si>
    <t>1-1-2603</t>
  </si>
  <si>
    <t>1-2-1203</t>
  </si>
  <si>
    <t>1-2-1102</t>
  </si>
  <si>
    <t>1-1-2601</t>
  </si>
  <si>
    <t>1-2-1303</t>
  </si>
  <si>
    <t>1-2-1005</t>
  </si>
  <si>
    <t>1-2-2601</t>
  </si>
  <si>
    <t>1-2-2605</t>
  </si>
  <si>
    <t>1-1-2605</t>
  </si>
  <si>
    <t>1-1-2501</t>
  </si>
  <si>
    <t>1-2-1602</t>
  </si>
  <si>
    <t>5-2-1105</t>
  </si>
  <si>
    <t>5-2-1203</t>
  </si>
  <si>
    <t>5-2-2003</t>
  </si>
  <si>
    <t>1-2-1302</t>
  </si>
  <si>
    <t>5-2-1501</t>
  </si>
  <si>
    <t>5-2-1301</t>
  </si>
  <si>
    <t>1-2-2703</t>
  </si>
  <si>
    <t>1-1-2702</t>
  </si>
  <si>
    <t>1-2-2701</t>
  </si>
  <si>
    <t>5-2-1502</t>
  </si>
  <si>
    <t>1-3-501</t>
  </si>
  <si>
    <t>1-2-402</t>
  </si>
  <si>
    <t>5-2-2001</t>
  </si>
  <si>
    <t>1-2-2705</t>
  </si>
  <si>
    <t>1-2-202</t>
  </si>
  <si>
    <t>6-3-2402</t>
  </si>
  <si>
    <t>5-2-1605</t>
  </si>
  <si>
    <t>1-3-1305</t>
  </si>
  <si>
    <t>5-2-1905</t>
  </si>
  <si>
    <t>7-3-1303</t>
  </si>
  <si>
    <t>1-1-2701</t>
  </si>
  <si>
    <t>2-2-2505</t>
  </si>
  <si>
    <t>1-2-203</t>
  </si>
  <si>
    <t>1-2-103</t>
  </si>
  <si>
    <t>5-2-105</t>
  </si>
  <si>
    <t>1-2-1205</t>
  </si>
  <si>
    <t>7-3-803</t>
  </si>
  <si>
    <t>2-2-2605</t>
  </si>
  <si>
    <t>5-2-1201</t>
  </si>
  <si>
    <t>1-2-2801</t>
  </si>
  <si>
    <t>5-2-1302</t>
  </si>
  <si>
    <t>2-2-2603</t>
  </si>
  <si>
    <t>1-2-2503</t>
  </si>
  <si>
    <t>1-2-105</t>
  </si>
  <si>
    <t>1-2-1103</t>
  </si>
  <si>
    <t>7-3-1203</t>
  </si>
  <si>
    <t>5-2-2005</t>
  </si>
  <si>
    <t>1-2-2702</t>
  </si>
  <si>
    <t>1-1-2801</t>
  </si>
  <si>
    <t>7-3-903</t>
  </si>
  <si>
    <t>1-2-2505</t>
  </si>
  <si>
    <t>5-2-1205</t>
  </si>
  <si>
    <t>5-2-1505</t>
  </si>
  <si>
    <t>1-2-2805</t>
  </si>
  <si>
    <t>2-2-2503</t>
  </si>
  <si>
    <t>5-2-1503</t>
  </si>
  <si>
    <t>1-2-205</t>
  </si>
  <si>
    <t>1-2-2602</t>
  </si>
  <si>
    <t>2-2-2703</t>
  </si>
  <si>
    <t>1-2-1301</t>
  </si>
  <si>
    <t>5-2-2002</t>
  </si>
  <si>
    <t>5-2-1202</t>
  </si>
  <si>
    <t>1-2-801</t>
  </si>
  <si>
    <t>2-2-2805</t>
  </si>
  <si>
    <t>1-2-2802</t>
  </si>
  <si>
    <t>6-3-2801</t>
  </si>
  <si>
    <t>1-3-1505</t>
  </si>
  <si>
    <t>1-2-905</t>
  </si>
  <si>
    <t>7-3-1103</t>
  </si>
  <si>
    <t>5-2-201</t>
  </si>
  <si>
    <t>7-3-603</t>
  </si>
  <si>
    <t>1-3-1005</t>
  </si>
  <si>
    <t>1-3-2705</t>
  </si>
  <si>
    <t>1-1-2805</t>
  </si>
  <si>
    <t>4-2-305</t>
  </si>
  <si>
    <t>1-1-2503</t>
  </si>
  <si>
    <t>1-2-2501</t>
  </si>
  <si>
    <t>5-2-2101</t>
  </si>
  <si>
    <t>5-2-1602</t>
  </si>
  <si>
    <t>5-2-1603</t>
  </si>
  <si>
    <t>5-2-1601</t>
  </si>
  <si>
    <t>1-2-2502</t>
  </si>
  <si>
    <t>项目名称</t>
    <phoneticPr fontId="60" type="noConversion"/>
  </si>
  <si>
    <t>性质</t>
    <phoneticPr fontId="60" type="noConversion"/>
  </si>
  <si>
    <t>权利人</t>
    <phoneticPr fontId="60" type="noConversion"/>
  </si>
  <si>
    <t>房产证号</t>
    <phoneticPr fontId="60" type="noConversion"/>
  </si>
  <si>
    <t>建筑面积</t>
    <phoneticPr fontId="60" type="noConversion"/>
  </si>
  <si>
    <t>房源表面积</t>
    <phoneticPr fontId="60" type="noConversion"/>
  </si>
  <si>
    <t>占地面积
（平方米）</t>
    <phoneticPr fontId="60" type="noConversion"/>
  </si>
  <si>
    <t>开发建设单位</t>
    <phoneticPr fontId="60" type="noConversion"/>
  </si>
  <si>
    <t>物业费单价
（元/月/平）</t>
    <phoneticPr fontId="60" type="noConversion"/>
  </si>
  <si>
    <t>供暖费单价
（元/季/平）</t>
    <phoneticPr fontId="60" type="noConversion"/>
  </si>
  <si>
    <t>亦城茗苑</t>
    <phoneticPr fontId="60" type="noConversion"/>
  </si>
  <si>
    <t>自建</t>
    <phoneticPr fontId="60" type="noConversion"/>
  </si>
  <si>
    <t>北京经济技术开发区泰河园五里1号楼等21幢楼</t>
    <phoneticPr fontId="60" type="noConversion"/>
  </si>
  <si>
    <t>北京博大新元房地产开发有限公司</t>
    <phoneticPr fontId="60" type="noConversion"/>
  </si>
  <si>
    <t>京（2016）开发区不动产权第0014683号</t>
    <phoneticPr fontId="60" type="noConversion"/>
  </si>
  <si>
    <t>东至：博兴六路，西至：博兴七路，南至：泰河二街，北至：泰河一街</t>
    <phoneticPr fontId="60" type="noConversion"/>
  </si>
  <si>
    <t>北京亦庄置业有限公司工业企业物业管理分公司</t>
  </si>
  <si>
    <t>博客雅苑</t>
  </si>
  <si>
    <t>北京经济技术开发区鹿海园四里1号楼等7幢</t>
    <phoneticPr fontId="60" type="noConversion"/>
  </si>
  <si>
    <t>X京房权证开字第012850号</t>
    <phoneticPr fontId="60" type="noConversion"/>
  </si>
  <si>
    <t>东至：博兴路，西至：博兴六路，南至：泰河路，北至：凉水河二街</t>
    <phoneticPr fontId="60" type="noConversion"/>
  </si>
  <si>
    <t>X83</t>
    <phoneticPr fontId="60" type="noConversion"/>
  </si>
  <si>
    <t>海梓嘉园</t>
  </si>
  <si>
    <t>回购划拨</t>
    <phoneticPr fontId="60" type="noConversion"/>
  </si>
  <si>
    <t>北京经济技术开发区四海路1号院17号楼2层1单元201等297套</t>
    <phoneticPr fontId="60" type="noConversion"/>
  </si>
  <si>
    <t>京（2021）开不动产权第0014982号</t>
    <phoneticPr fontId="60" type="noConversion"/>
  </si>
  <si>
    <t>东至博兴十一路、南至（新建医院）、西至海梓嘉园16号楼、北至海梓嘉园9号楼商业</t>
    <phoneticPr fontId="60" type="noConversion"/>
  </si>
  <si>
    <t>北京城建兴华地产有限公司</t>
  </si>
  <si>
    <t>北京城承物业管理有限公司</t>
  </si>
  <si>
    <t>X85</t>
  </si>
  <si>
    <t>金茂悦家园</t>
  </si>
  <si>
    <t>北京经济技术开发区四海路5号院1号楼2层1单元201等789套</t>
    <phoneticPr fontId="60" type="noConversion"/>
  </si>
  <si>
    <t>京（2021）开不动产权第0010785号</t>
    <phoneticPr fontId="60" type="noConversion"/>
  </si>
  <si>
    <t>东至：博兴十一路，西至：博兴西路，南至：兴海路，北至：泰河三街</t>
  </si>
  <si>
    <t>北京方兴亦城置业有限公司</t>
  </si>
  <si>
    <t>中化金茂物业管理（北京）有限公司</t>
  </si>
  <si>
    <t>X86</t>
  </si>
  <si>
    <t>万科-金域东郡</t>
  </si>
  <si>
    <t>北京经济技术开发区四合路3号院13号楼1层1单元101等172套</t>
    <phoneticPr fontId="60" type="noConversion"/>
  </si>
  <si>
    <t>京（2021）开不动产权第0014266号</t>
    <phoneticPr fontId="60" type="noConversion"/>
  </si>
  <si>
    <t>东至：博兴十路，西至：博兴十一路，南至：兴海路，北至：泰河三街</t>
  </si>
  <si>
    <t>北京万瑞房地产开发有限公司</t>
  </si>
  <si>
    <t>北京万科物业服务有限公司</t>
  </si>
  <si>
    <t>X87</t>
  </si>
  <si>
    <t>金茂逸家园</t>
  </si>
  <si>
    <t>北京经济技术开发区四海路7号院3号楼1层1单元101等929套</t>
    <phoneticPr fontId="60" type="noConversion"/>
  </si>
  <si>
    <t>京（2021）开不动产权第0021526号</t>
    <phoneticPr fontId="60" type="noConversion"/>
  </si>
  <si>
    <t>东至：四海路，西至：X87U1规划市政用地（北）、三海子东路东侧X87G1规划绿地（南）；南至：兴海一街，北至：X87U1规划市政用地（西）、兴海路（东）</t>
  </si>
  <si>
    <t>北京方兴葛洲坝房地产开发有限公司</t>
  </si>
  <si>
    <t>X88</t>
  </si>
  <si>
    <t>亦庄悦家园</t>
  </si>
  <si>
    <t>回购</t>
    <phoneticPr fontId="60" type="noConversion"/>
  </si>
  <si>
    <t>北京经济技术开发区四海路18号院5号楼2层1单元201等733套</t>
    <phoneticPr fontId="60" type="noConversion"/>
  </si>
  <si>
    <t>京（2021）开不动产权第0010786号</t>
    <phoneticPr fontId="60" type="noConversion"/>
  </si>
  <si>
    <t>东至：博兴十路，西至：博兴十一路，南至：X88R2未出让国有建设用地（西）、兴海一街北侧X88G1规划绿地（中）、X88U1未出让国有建设用地（东）；北至：兴海路</t>
    <phoneticPr fontId="60" type="noConversion"/>
  </si>
  <si>
    <t>X91</t>
  </si>
  <si>
    <t>亦庄逸家园</t>
  </si>
  <si>
    <t>北京经济技术开发区四海路9号院1号楼23层2单元23041等969套</t>
    <phoneticPr fontId="60" type="noConversion"/>
  </si>
  <si>
    <t>京（2021）开不动产权第0019598号</t>
    <phoneticPr fontId="60" type="noConversion"/>
  </si>
  <si>
    <t>东至：四海路，西至：三海子东路，南至：兴亦路</t>
  </si>
  <si>
    <t>北京方兴拓赢房地产开发有限公司</t>
  </si>
  <si>
    <t>待估</t>
    <phoneticPr fontId="60" type="noConversion"/>
  </si>
  <si>
    <r>
      <rPr>
        <sz val="12"/>
        <color theme="1"/>
        <rFont val="仿宋_GB2312"/>
        <family val="3"/>
        <charset val="134"/>
      </rPr>
      <t>小区名称</t>
    </r>
    <phoneticPr fontId="60" type="noConversion"/>
  </si>
  <si>
    <r>
      <rPr>
        <sz val="12"/>
        <color theme="1"/>
        <rFont val="仿宋_GB2312"/>
        <family val="3"/>
        <charset val="134"/>
      </rPr>
      <t>户型</t>
    </r>
    <phoneticPr fontId="60" type="noConversion"/>
  </si>
  <si>
    <r>
      <rPr>
        <sz val="12"/>
        <color theme="1"/>
        <rFont val="仿宋_GB2312"/>
        <family val="3"/>
        <charset val="134"/>
      </rPr>
      <t>朝向</t>
    </r>
    <phoneticPr fontId="60" type="noConversion"/>
  </si>
  <si>
    <r>
      <rPr>
        <sz val="12"/>
        <color theme="1"/>
        <rFont val="仿宋_GB2312"/>
        <family val="3"/>
        <charset val="134"/>
      </rPr>
      <t>面积</t>
    </r>
    <phoneticPr fontId="60" type="noConversion"/>
  </si>
  <si>
    <r>
      <rPr>
        <sz val="12"/>
        <color theme="1"/>
        <rFont val="仿宋_GB2312"/>
        <family val="3"/>
        <charset val="134"/>
      </rPr>
      <t>装修</t>
    </r>
    <phoneticPr fontId="60" type="noConversion"/>
  </si>
  <si>
    <r>
      <rPr>
        <sz val="12"/>
        <color theme="1"/>
        <rFont val="仿宋_GB2312"/>
        <family val="3"/>
        <charset val="134"/>
      </rPr>
      <t>套数</t>
    </r>
    <phoneticPr fontId="60" type="noConversion"/>
  </si>
  <si>
    <r>
      <rPr>
        <sz val="12"/>
        <color theme="1"/>
        <rFont val="仿宋_GB2312"/>
        <family val="3"/>
        <charset val="134"/>
      </rPr>
      <t>房源表面积</t>
    </r>
    <phoneticPr fontId="60" type="noConversion"/>
  </si>
  <si>
    <r>
      <rPr>
        <sz val="12"/>
        <color theme="1"/>
        <rFont val="仿宋_GB2312"/>
        <family val="3"/>
        <charset val="134"/>
      </rPr>
      <t>不含物业费、取暖费</t>
    </r>
    <phoneticPr fontId="60" type="noConversion"/>
  </si>
  <si>
    <r>
      <rPr>
        <sz val="12"/>
        <color theme="1"/>
        <rFont val="仿宋_GB2312"/>
        <family val="3"/>
        <charset val="134"/>
      </rPr>
      <t>物业费</t>
    </r>
    <phoneticPr fontId="60" type="noConversion"/>
  </si>
  <si>
    <r>
      <rPr>
        <sz val="12"/>
        <color theme="1"/>
        <rFont val="仿宋_GB2312"/>
        <family val="3"/>
        <charset val="134"/>
      </rPr>
      <t>取暖费</t>
    </r>
    <phoneticPr fontId="60" type="noConversion"/>
  </si>
  <si>
    <r>
      <rPr>
        <sz val="12"/>
        <color theme="1"/>
        <rFont val="仿宋_GB2312"/>
        <family val="3"/>
        <charset val="134"/>
      </rPr>
      <t>含物业费、取暖费</t>
    </r>
    <phoneticPr fontId="60" type="noConversion"/>
  </si>
  <si>
    <r>
      <t>X17</t>
    </r>
    <r>
      <rPr>
        <sz val="12"/>
        <color theme="1"/>
        <rFont val="宋体"/>
        <family val="3"/>
        <charset val="134"/>
      </rPr>
      <t>亦城茗苑</t>
    </r>
    <phoneticPr fontId="60" type="noConversion"/>
  </si>
  <si>
    <r>
      <rPr>
        <sz val="12"/>
        <color theme="1"/>
        <rFont val="仿宋_GB2312"/>
        <family val="3"/>
        <charset val="134"/>
      </rPr>
      <t>普通装修</t>
    </r>
    <phoneticPr fontId="60" type="noConversion"/>
  </si>
  <si>
    <t>燕谷嘉苑紧邻城市次干道——平谷大街、附近有平谷客运总站、汽配城，停靠线路有平13路、平22路、平42路、平57路等，周边段道路情况良好，道路通达度较好，综合评价交通便捷度较好。</t>
    <phoneticPr fontId="69" type="noConversion"/>
  </si>
  <si>
    <t>洳苑嘉园紧邻城市支路——平谷体育中心西路、洳河西路，附近有公交车站旭辉小区，停靠线路有平19路、平37路、平46路等，周边段道路情况一般，道路通达度一般，综合评价交通便捷度一般。</t>
    <phoneticPr fontId="69" type="noConversion"/>
  </si>
  <si>
    <t>悦洳汇紧邻城市支路——平谷体育中心西路、洳河西路，附近有公交车站悦洳汇西门，停靠线路有平6路、平19路、平46路等，周边段道路情况一般，道路通达度一般，综合评价交通便捷度一般。</t>
    <phoneticPr fontId="69" type="noConversion"/>
  </si>
  <si>
    <r>
      <t>X31</t>
    </r>
    <r>
      <rPr>
        <sz val="12"/>
        <color theme="1"/>
        <rFont val="宋体"/>
        <family val="3"/>
        <charset val="134"/>
      </rPr>
      <t>博客雅苑</t>
    </r>
    <phoneticPr fontId="60" type="noConversion"/>
  </si>
  <si>
    <t>燕谷嘉苑位于平谷新城区域，周边商业设施以小区配套为主，且数量一般，综合评价商业设施一般。</t>
    <phoneticPr fontId="69" type="noConversion"/>
  </si>
  <si>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phoneticPr fontId="69" type="noConversion"/>
  </si>
  <si>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</si>
  <si>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</si>
  <si>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有专业物业公司，物业服务保障较好</t>
    <phoneticPr fontId="60" type="noConversion"/>
  </si>
  <si>
    <r>
      <rPr>
        <sz val="10"/>
        <rFont val="仿宋_GB2312"/>
        <family val="3"/>
        <charset val="134"/>
      </rPr>
      <t>绿化率约为</t>
    </r>
    <r>
      <rPr>
        <sz val="10"/>
        <rFont val="Arial"/>
        <family val="2"/>
      </rPr>
      <t>30%</t>
    </r>
    <r>
      <rPr>
        <sz val="10"/>
        <rFont val="仿宋_GB2312"/>
        <family val="3"/>
        <charset val="134"/>
      </rPr>
      <t>，较好</t>
    </r>
    <phoneticPr fontId="60" type="noConversion"/>
  </si>
  <si>
    <t>配备活动站、医疗站</t>
    <phoneticPr fontId="60" type="noConversion"/>
  </si>
  <si>
    <t>配备管理人员，数量充足，居住管理较好</t>
    <phoneticPr fontId="71" type="noConversion"/>
  </si>
  <si>
    <t>主力户型为二居室，住宅套型较好</t>
    <phoneticPr fontId="60" type="noConversion"/>
  </si>
  <si>
    <t>主力户型为开间，住宅套型较好</t>
    <phoneticPr fontId="60" type="noConversion"/>
  </si>
  <si>
    <t>朝向、采光、通风</t>
    <phoneticPr fontId="60" type="noConversion"/>
  </si>
  <si>
    <t>朝向较好，能保证较长时间的采光，通风较好，综合分析朝向、采光、通风状况较好</t>
    <phoneticPr fontId="71" type="noConversion"/>
  </si>
  <si>
    <t>朝向一般，能保证较长时间的采光，通风较好，综合分析朝向、采光、通风状况一般</t>
    <phoneticPr fontId="71" type="noConversion"/>
  </si>
  <si>
    <t>该小区装修为普通装修，公共部分装修效果较好，与居住功能相适用，较好</t>
    <phoneticPr fontId="60" type="noConversion"/>
  </si>
  <si>
    <t>该小区装修为普通装修，公共部分装修效果较好，与居住功能相适用，一般</t>
    <phoneticPr fontId="60" type="noConversion"/>
  </si>
  <si>
    <t>厨房卫生间配备家具家电，程度较新；功能正常，质量有保证，一般</t>
    <phoneticPr fontId="60" type="noConversion"/>
  </si>
  <si>
    <t>南北</t>
    <phoneticPr fontId="60" type="noConversion"/>
  </si>
  <si>
    <t>南</t>
    <phoneticPr fontId="60" type="noConversion"/>
  </si>
  <si>
    <t>东</t>
    <phoneticPr fontId="60" type="noConversion"/>
  </si>
  <si>
    <t>X17亦城茗苑</t>
    <phoneticPr fontId="60" type="noConversion"/>
  </si>
  <si>
    <t>周边有观海苑、泰河园小区、中芯花园、鹿海园、南海家园、博客雅苑等居住小区，居住小区规模较大，入住率较高，综合评价居住区成熟度较好。</t>
    <phoneticPr fontId="60" type="noConversion"/>
  </si>
  <si>
    <t>周边有贵园南里、中信新城、赢海庄园等居住小区，居住小区规模较大，入住率较高，综合评价居住区成熟度较好</t>
    <phoneticPr fontId="60" type="noConversion"/>
  </si>
  <si>
    <t>周边有南海子公园、亦庄新城滨河公园、凉水河、体育公园等，周边无高等教育学校或博物馆等人文景观，综合评价环境状况一般。</t>
    <phoneticPr fontId="60" type="noConversion"/>
  </si>
  <si>
    <t>周边有公交车站（怡景名苑、枫丹壹号小区），停靠线路有599路、兴42路、兴59路、兴72路等十余条公交线路，距地铁亦庄线（亦庄桥站）约1700米，综合评价交通便捷度一般</t>
    <phoneticPr fontId="60" type="noConversion"/>
  </si>
  <si>
    <t>周边有南海子公园、亦庄文化广场等，绿化面积较大，自然与人环境较好</t>
    <phoneticPr fontId="60"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</si>
  <si>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60" type="noConversion"/>
  </si>
  <si>
    <t>周边有临街商铺等，商业设施以小区配套为主，且数量一般，综合评价商业设施一般。</t>
    <phoneticPr fontId="60" type="noConversion"/>
  </si>
  <si>
    <t>紧邻城市次干道——博兴七路，距南六环路约3.4公里，路网密集度较好；周边有公交车站（鹿海园），停靠线路有573路、580路、599路、665路、兴78路等十余条公交线路，距离地铁亦庄T1线（泰河路站）约100米，道路通达度较好，综合评价交通便捷度好。</t>
    <phoneticPr fontId="60" type="noConversion"/>
  </si>
  <si>
    <t>朝向好（南北），能保证较长时间的采光，通风较好，综合分析朝向、采光、通风状况一般</t>
    <phoneticPr fontId="60" type="noConversion"/>
  </si>
  <si>
    <t>朝向好（南北），能保证较长时间的采光，通风好，综合分析朝向、采光、通风状况好</t>
    <phoneticPr fontId="60" type="noConversion"/>
  </si>
  <si>
    <t>含物业费</t>
    <phoneticPr fontId="60" type="noConversion"/>
  </si>
  <si>
    <r>
      <rPr>
        <sz val="10"/>
        <rFont val="仿宋_GB2312"/>
        <family val="3"/>
        <charset val="134"/>
      </rPr>
      <t>绿化率约为</t>
    </r>
    <r>
      <rPr>
        <sz val="10"/>
        <rFont val="Arial"/>
        <family val="2"/>
      </rPr>
      <t>35%</t>
    </r>
    <r>
      <rPr>
        <sz val="10"/>
        <rFont val="仿宋_GB2312"/>
        <family val="3"/>
        <charset val="134"/>
      </rPr>
      <t>，较好</t>
    </r>
    <phoneticPr fontId="60" type="noConversion"/>
  </si>
  <si>
    <t>主力户型为两居，住宅套型较好</t>
    <phoneticPr fontId="60" type="noConversion"/>
  </si>
  <si>
    <t>朝向较好（南），能保证较长时间的采光，通风较好，综合分析朝向、采光、通风状况较好</t>
    <phoneticPr fontId="71" type="noConversion"/>
  </si>
  <si>
    <t>周边有中亦亿家生活广场、首航超市等，商业设施以小区配套为主，且数量一般，综合评价商业设施一般。</t>
  </si>
  <si>
    <t>周边有中亦亿家生活广场、首航超市等，商业设施以小区配套为主，且数量一般，综合评价商业设施一般。</t>
    <phoneticPr fontId="60" type="noConversion"/>
  </si>
  <si>
    <t>周边有物美超市、世纪华联超市、大雄商业中心等，商业设施以小区配套为主，且数量一般，综合评价商业设施一般。</t>
    <phoneticPr fontId="60" type="noConversion"/>
  </si>
  <si>
    <t>周边有中亦亿家生活广场、亦生活、首航超市等，综合评价周边商业设施较好。</t>
    <phoneticPr fontId="60" type="noConversion"/>
  </si>
  <si>
    <t>X13海棠苑</t>
    <phoneticPr fontId="60" type="noConversion"/>
  </si>
  <si>
    <t>周边有南海子公园、亦庄文化广场等，绿化面积较大，自然与人环境较好</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</si>
  <si>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</si>
  <si>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t>周边有观海苑、泰河园小区、中芯花园、悦廷、鹿海园、南海家园、博客雅苑等居住小区，居住小区规模较大，入住率较高，综合评价居住区成熟度较好。</t>
    <phoneticPr fontId="60" type="noConversion"/>
  </si>
  <si>
    <t>紧邻城市次干道——博兴七路，距南六环路约3.4公里，路网密集度较好；周边有公交车站（鹿海园），停靠线路有573路、580路、599路、665路、兴78路等十余条公交线路，距离地铁亦庄T1线（鹿圈东站）约1800米，道路通达度较好，综合评价交通便捷度一般。</t>
    <phoneticPr fontId="60" type="noConversion"/>
  </si>
  <si>
    <t>周边有南海家园一里、南海家园二里、北京城建海梓府等居住小区，居住小区规模较大，入住率较高，综合评价居住区成熟度较好。</t>
    <phoneticPr fontId="60" type="noConversion"/>
  </si>
  <si>
    <t>紧邻城市次干道——三海子东路，距南六环路约3公里，路网密集度较好；周边有公交车站（南海家园四里南门、南海家园二里等），停靠线路有兴31路、兴72路、580路、581路等十余条公交线路，距离地铁亦庄T1线（九号村站）约1900米，道路通达度较好，综合评价交通便捷度一般</t>
    <phoneticPr fontId="60" type="noConversion"/>
  </si>
  <si>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</si>
  <si>
    <t>紧邻城市次干道——博兴七路，距南六环路约3.4公里，路网密集度较好；周边有公交车站（泰河园二里、中芯花园等），停靠线路有兴59路、兴76路、453路、578路等十余条公交线路，距离地铁亦庄T1线（鹿圈东站）约900米，道路通达度较好，综合评价交通便捷度较好。</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</si>
</sst>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8" formatCode="[$-F400]h:mm:ss\ AM/PM"/>
    <numFmt numFmtId="179" formatCode="0.00_ "/>
    <numFmt numFmtId="180" formatCode="0.00_);[Red]\(0.00\)"/>
    <numFmt numFmtId="181" formatCode="yyyy&quot;年&quot;m&quot;月&quot;;@"/>
    <numFmt numFmtId="182" formatCode="0.0_ "/>
    <numFmt numFmtId="183" formatCode="yyyy&quot;年&quot;m&quot;月&quot;d&quot;日&quot;;@"/>
    <numFmt numFmtId="184" formatCode="0.0%"/>
    <numFmt numFmtId="185" formatCode="0_ "/>
  </numFmts>
  <fonts count="72">
    <font>
      <sz val="11"/>
      <color theme="1"/>
      <name val="宋体"/>
      <charset val="134"/>
      <scheme val="minor"/>
    </font>
    <font>
      <sz val="11"/>
      <color rgb="FF666666"/>
      <name val="微软雅黑"/>
      <family val="2"/>
      <charset val="134"/>
    </font>
    <font>
      <sz val="10.5"/>
      <color theme="1"/>
      <name val="Arial"/>
      <family val="2"/>
    </font>
    <font>
      <sz val="20"/>
      <color theme="1"/>
      <name val="微软雅黑"/>
      <family val="2"/>
      <charset val="134"/>
    </font>
    <font>
      <sz val="12"/>
      <color theme="1"/>
      <name val="宋体"/>
      <family val="3"/>
      <charset val="134"/>
      <scheme val="minor"/>
    </font>
    <font>
      <b/>
      <sz val="12"/>
      <color indexed="8"/>
      <name val="微软雅黑"/>
      <family val="2"/>
      <charset val="134"/>
    </font>
    <font>
      <sz val="12"/>
      <name val="微软雅黑"/>
      <family val="2"/>
      <charset val="134"/>
    </font>
    <font>
      <sz val="12"/>
      <color rgb="FFFF0000"/>
      <name val="微软雅黑"/>
      <family val="2"/>
      <charset val="134"/>
    </font>
    <font>
      <sz val="12"/>
      <color theme="1"/>
      <name val="微软雅黑"/>
      <family val="2"/>
      <charset val="134"/>
    </font>
    <font>
      <b/>
      <sz val="12"/>
      <color rgb="FFFF0000"/>
      <name val="宋体"/>
      <family val="3"/>
      <charset val="134"/>
      <scheme val="minor"/>
    </font>
    <font>
      <b/>
      <sz val="11"/>
      <color theme="1"/>
      <name val="微软雅黑"/>
      <family val="2"/>
      <charset val="134"/>
    </font>
    <font>
      <sz val="11"/>
      <color theme="1"/>
      <name val="微软雅黑"/>
      <family val="2"/>
      <charset val="134"/>
    </font>
    <font>
      <sz val="10"/>
      <name val="微软雅黑"/>
      <family val="2"/>
      <charset val="134"/>
    </font>
    <font>
      <sz val="10"/>
      <color theme="1"/>
      <name val="宋体"/>
      <family val="3"/>
      <charset val="134"/>
      <scheme val="minor"/>
    </font>
    <font>
      <b/>
      <sz val="14"/>
      <color theme="1"/>
      <name val="宋体"/>
      <family val="3"/>
      <charset val="134"/>
      <scheme val="minor"/>
    </font>
    <font>
      <b/>
      <sz val="10"/>
      <color theme="1"/>
      <name val="宋体"/>
      <family val="3"/>
      <charset val="134"/>
      <scheme val="minor"/>
    </font>
    <font>
      <sz val="10"/>
      <name val="宋体"/>
      <family val="3"/>
      <charset val="134"/>
      <scheme val="minor"/>
    </font>
    <font>
      <sz val="11"/>
      <color rgb="FFFF0000"/>
      <name val="宋体"/>
      <family val="3"/>
      <charset val="134"/>
      <scheme val="minor"/>
    </font>
    <font>
      <sz val="11"/>
      <color theme="1"/>
      <name val="Arial"/>
      <family val="2"/>
    </font>
    <font>
      <b/>
      <sz val="11"/>
      <color theme="1"/>
      <name val="Arial"/>
      <family val="2"/>
    </font>
    <font>
      <sz val="11"/>
      <color theme="1"/>
      <name val="宋体"/>
      <family val="3"/>
      <charset val="134"/>
    </font>
    <font>
      <sz val="11"/>
      <name val="Arial"/>
      <family val="2"/>
    </font>
    <font>
      <sz val="10"/>
      <name val="Arial"/>
      <family val="2"/>
    </font>
    <font>
      <sz val="11"/>
      <name val="宋体"/>
      <family val="3"/>
      <charset val="134"/>
      <scheme val="minor"/>
    </font>
    <font>
      <sz val="11"/>
      <name val="宋体"/>
      <family val="3"/>
      <charset val="134"/>
    </font>
    <font>
      <sz val="11"/>
      <color rgb="FF92D050"/>
      <name val="宋体"/>
      <family val="3"/>
      <charset val="134"/>
      <scheme val="minor"/>
    </font>
    <font>
      <sz val="11"/>
      <color rgb="FF92D050"/>
      <name val="Arial"/>
      <family val="2"/>
    </font>
    <font>
      <sz val="11"/>
      <color rgb="FF92D050"/>
      <name val="宋体"/>
      <family val="3"/>
      <charset val="134"/>
    </font>
    <font>
      <sz val="9"/>
      <color rgb="FF000000"/>
      <name val="华文细黑"/>
      <family val="3"/>
      <charset val="134"/>
    </font>
    <font>
      <sz val="11"/>
      <color rgb="FF000000"/>
      <name val="宋体"/>
      <family val="3"/>
      <charset val="134"/>
    </font>
    <font>
      <sz val="11"/>
      <color rgb="FF000000"/>
      <name val="Arial"/>
      <family val="2"/>
    </font>
    <font>
      <sz val="10"/>
      <color theme="1"/>
      <name val="Arial"/>
      <family val="2"/>
    </font>
    <font>
      <sz val="9"/>
      <color rgb="FF000000"/>
      <name val="Arial"/>
      <family val="2"/>
    </font>
    <font>
      <sz val="12"/>
      <color rgb="FFFF0000"/>
      <name val="宋体"/>
      <family val="3"/>
      <charset val="134"/>
      <scheme val="minor"/>
    </font>
    <font>
      <sz val="12"/>
      <color theme="1"/>
      <name val="宋体"/>
      <family val="3"/>
      <charset val="134"/>
      <scheme val="minor"/>
    </font>
    <font>
      <sz val="12"/>
      <name val="宋体"/>
      <family val="3"/>
      <charset val="134"/>
      <scheme val="minor"/>
    </font>
    <font>
      <sz val="11"/>
      <color rgb="FF000000"/>
      <name val="等线"/>
      <family val="3"/>
      <charset val="134"/>
    </font>
    <font>
      <sz val="11"/>
      <color theme="1"/>
      <name val="宋体"/>
      <family val="3"/>
      <charset val="134"/>
      <scheme val="minor"/>
    </font>
    <font>
      <sz val="11"/>
      <name val="等线"/>
      <family val="3"/>
      <charset val="134"/>
    </font>
    <font>
      <sz val="11"/>
      <color rgb="FFFF0000"/>
      <name val="等线"/>
      <family val="3"/>
      <charset val="134"/>
    </font>
    <font>
      <b/>
      <sz val="10.5"/>
      <name val="宋体"/>
      <family val="3"/>
      <charset val="134"/>
    </font>
    <font>
      <sz val="10"/>
      <name val="仿宋_GB2312"/>
      <family val="3"/>
      <charset val="134"/>
    </font>
    <font>
      <sz val="10"/>
      <name val="方正书宋_GBK"/>
      <charset val="134"/>
    </font>
    <font>
      <sz val="10"/>
      <color rgb="FFFF0000"/>
      <name val="Arial"/>
      <family val="2"/>
    </font>
    <font>
      <sz val="12"/>
      <color theme="1"/>
      <name val="Arial"/>
      <family val="2"/>
    </font>
    <font>
      <sz val="12"/>
      <color theme="1"/>
      <name val="宋体"/>
      <family val="3"/>
      <charset val="134"/>
    </font>
    <font>
      <sz val="10"/>
      <color rgb="FF000000"/>
      <name val="宋体"/>
      <family val="3"/>
      <charset val="134"/>
    </font>
    <font>
      <sz val="10"/>
      <color rgb="FF000000"/>
      <name val="Arial"/>
      <family val="2"/>
    </font>
    <font>
      <sz val="10"/>
      <name val="宋体"/>
      <family val="3"/>
      <charset val="134"/>
    </font>
    <font>
      <b/>
      <sz val="11"/>
      <color theme="1"/>
      <name val="宋体"/>
      <family val="3"/>
      <charset val="134"/>
      <scheme val="minor"/>
    </font>
    <font>
      <sz val="11"/>
      <name val="Calibri"/>
      <family val="2"/>
    </font>
    <font>
      <sz val="11"/>
      <color indexed="8"/>
      <name val="Calibri"/>
      <family val="2"/>
    </font>
    <font>
      <sz val="11"/>
      <color indexed="8"/>
      <name val="宋体"/>
      <family val="3"/>
      <charset val="134"/>
    </font>
    <font>
      <sz val="12"/>
      <name val="宋体"/>
      <family val="3"/>
      <charset val="134"/>
    </font>
    <font>
      <sz val="12"/>
      <color theme="1"/>
      <name val="仿宋_GB2312"/>
      <family val="3"/>
      <charset val="134"/>
    </font>
    <font>
      <sz val="11"/>
      <color indexed="8"/>
      <name val="仿宋_GB2312"/>
      <family val="3"/>
      <charset val="134"/>
    </font>
    <font>
      <sz val="10"/>
      <color rgb="FFFF0000"/>
      <name val="宋体"/>
      <family val="3"/>
      <charset val="134"/>
    </font>
    <font>
      <sz val="11"/>
      <color theme="1"/>
      <name val="仿宋_GB2312"/>
      <family val="3"/>
      <charset val="134"/>
    </font>
    <font>
      <b/>
      <sz val="11"/>
      <color theme="1"/>
      <name val="宋体"/>
      <family val="3"/>
      <charset val="134"/>
    </font>
    <font>
      <sz val="11"/>
      <color theme="1"/>
      <name val="宋体"/>
      <family val="3"/>
      <charset val="134"/>
      <scheme val="minor"/>
    </font>
    <font>
      <sz val="9"/>
      <name val="宋体"/>
      <family val="3"/>
      <charset val="134"/>
      <scheme val="minor"/>
    </font>
    <font>
      <sz val="10"/>
      <color rgb="FFFF0000"/>
      <name val="宋体"/>
      <family val="3"/>
      <charset val="134"/>
      <scheme val="minor"/>
    </font>
    <font>
      <sz val="10"/>
      <name val="宋体"/>
      <family val="3"/>
      <charset val="134"/>
      <scheme val="major"/>
    </font>
    <font>
      <sz val="10"/>
      <color indexed="8"/>
      <name val="宋体"/>
      <family val="3"/>
      <charset val="134"/>
    </font>
    <font>
      <sz val="10"/>
      <color theme="1"/>
      <name val="宋体"/>
      <family val="3"/>
      <charset val="134"/>
    </font>
    <font>
      <b/>
      <sz val="10"/>
      <color theme="1"/>
      <name val="宋体"/>
      <family val="3"/>
      <charset val="134"/>
    </font>
    <font>
      <b/>
      <sz val="9"/>
      <name val="宋体"/>
      <family val="3"/>
      <charset val="134"/>
    </font>
    <font>
      <b/>
      <sz val="9"/>
      <name val="Tahoma"/>
      <family val="2"/>
    </font>
    <font>
      <sz val="9"/>
      <name val="Tahoma"/>
      <family val="2"/>
    </font>
    <font>
      <sz val="9"/>
      <name val="宋体"/>
      <family val="3"/>
      <charset val="134"/>
    </font>
    <font>
      <sz val="10"/>
      <name val="Arial"/>
      <family val="3"/>
      <charset val="134"/>
    </font>
    <font>
      <sz val="9"/>
      <name val="宋体"/>
      <family val="2"/>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5117038483843"/>
        <bgColor indexed="64"/>
      </patternFill>
    </fill>
    <fill>
      <patternFill patternType="solid">
        <fgColor theme="5" tint="0.3999450666829432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rgb="FF92D050"/>
        <bgColor indexed="64"/>
      </patternFill>
    </fill>
    <fill>
      <patternFill patternType="solid">
        <fgColor theme="6" tint="0.7999511703848384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s>
  <cellStyleXfs count="25">
    <xf numFmtId="0" fontId="0" fillId="0" borderId="0"/>
    <xf numFmtId="9" fontId="59" fillId="0" borderId="0" applyFont="0" applyFill="0" applyBorder="0" applyAlignment="0" applyProtection="0">
      <alignment vertical="center"/>
    </xf>
    <xf numFmtId="0" fontId="50" fillId="0" borderId="0">
      <alignment vertical="center"/>
    </xf>
    <xf numFmtId="0" fontId="51" fillId="0" borderId="0" applyNumberFormat="0" applyFill="0" applyBorder="0" applyProtection="0">
      <alignment vertical="center"/>
    </xf>
    <xf numFmtId="0" fontId="52" fillId="0" borderId="0">
      <alignment vertical="center"/>
    </xf>
    <xf numFmtId="178" fontId="53" fillId="0" borderId="0"/>
    <xf numFmtId="0" fontId="59" fillId="0" borderId="0">
      <alignment vertical="center"/>
    </xf>
    <xf numFmtId="0" fontId="53" fillId="0" borderId="0">
      <alignment vertical="center"/>
    </xf>
    <xf numFmtId="0" fontId="48" fillId="0" borderId="0"/>
    <xf numFmtId="0" fontId="52" fillId="0" borderId="0" applyNumberFormat="0" applyFont="0" applyFill="0" applyBorder="0" applyAlignment="0" applyProtection="0">
      <alignment vertical="center"/>
    </xf>
    <xf numFmtId="0" fontId="22" fillId="0" borderId="0">
      <alignment vertical="center"/>
    </xf>
    <xf numFmtId="0" fontId="53" fillId="0" borderId="0"/>
    <xf numFmtId="0" fontId="59" fillId="0" borderId="0">
      <alignment vertical="center"/>
    </xf>
    <xf numFmtId="0" fontId="22" fillId="0" borderId="0"/>
    <xf numFmtId="178" fontId="59" fillId="0" borderId="0">
      <alignment vertical="center"/>
    </xf>
    <xf numFmtId="0" fontId="4" fillId="0" borderId="0"/>
    <xf numFmtId="0" fontId="59" fillId="0" borderId="0"/>
    <xf numFmtId="0" fontId="36" fillId="0" borderId="0"/>
    <xf numFmtId="0" fontId="37" fillId="0" borderId="0"/>
    <xf numFmtId="0" fontId="37" fillId="0" borderId="0"/>
    <xf numFmtId="0" fontId="37" fillId="0" borderId="0">
      <alignment vertical="center"/>
    </xf>
    <xf numFmtId="0" fontId="48" fillId="0" borderId="0"/>
    <xf numFmtId="0" fontId="53" fillId="0" borderId="0"/>
    <xf numFmtId="0" fontId="37" fillId="0" borderId="0">
      <alignment vertical="center"/>
    </xf>
    <xf numFmtId="0" fontId="53" fillId="0" borderId="0"/>
  </cellStyleXfs>
  <cellXfs count="393">
    <xf numFmtId="0" fontId="0" fillId="0" borderId="0" xfId="0"/>
    <xf numFmtId="0" fontId="59" fillId="0" borderId="0" xfId="6">
      <alignment vertical="center"/>
    </xf>
    <xf numFmtId="0" fontId="1" fillId="2" borderId="1" xfId="16" applyFont="1" applyFill="1" applyBorder="1" applyAlignment="1">
      <alignment horizontal="center" vertical="center" wrapText="1"/>
    </xf>
    <xf numFmtId="0" fontId="2" fillId="0" borderId="0" xfId="6" applyFont="1">
      <alignment vertical="center"/>
    </xf>
    <xf numFmtId="0" fontId="1" fillId="0" borderId="0" xfId="16" applyFont="1" applyAlignment="1">
      <alignment horizontal="left" vertical="center" wrapText="1"/>
    </xf>
    <xf numFmtId="0" fontId="59" fillId="0" borderId="0" xfId="16"/>
    <xf numFmtId="14" fontId="1" fillId="2" borderId="1" xfId="16" applyNumberFormat="1" applyFont="1" applyFill="1" applyBorder="1" applyAlignment="1">
      <alignment horizontal="center" vertical="center" wrapText="1"/>
    </xf>
    <xf numFmtId="0" fontId="1" fillId="3" borderId="1" xfId="16" applyFont="1" applyFill="1" applyBorder="1" applyAlignment="1" applyProtection="1">
      <alignment horizontal="center" vertical="center" wrapText="1"/>
      <protection locked="0"/>
    </xf>
    <xf numFmtId="0" fontId="59" fillId="2" borderId="1" xfId="16" applyFill="1" applyBorder="1" applyAlignment="1">
      <alignment vertical="center"/>
    </xf>
    <xf numFmtId="0" fontId="1" fillId="2" borderId="2" xfId="16" applyFont="1" applyFill="1" applyBorder="1" applyAlignment="1">
      <alignment horizontal="center" vertical="center" wrapText="1"/>
    </xf>
    <xf numFmtId="0" fontId="59" fillId="4" borderId="1" xfId="16" applyFill="1" applyBorder="1" applyProtection="1">
      <protection locked="0"/>
    </xf>
    <xf numFmtId="0" fontId="59" fillId="2" borderId="1" xfId="16" applyFill="1" applyBorder="1"/>
    <xf numFmtId="0" fontId="59" fillId="0" borderId="1" xfId="16" applyBorder="1" applyProtection="1">
      <protection locked="0"/>
    </xf>
    <xf numFmtId="0" fontId="1" fillId="0" borderId="1" xfId="16" applyFont="1" applyBorder="1" applyAlignment="1" applyProtection="1">
      <alignment horizontal="left" vertical="center" wrapText="1"/>
      <protection locked="0"/>
    </xf>
    <xf numFmtId="0" fontId="3" fillId="0" borderId="0" xfId="6" applyFont="1">
      <alignment vertical="center"/>
    </xf>
    <xf numFmtId="0" fontId="4" fillId="0" borderId="0" xfId="6" applyFont="1" applyAlignment="1">
      <alignment vertical="center" wrapText="1"/>
    </xf>
    <xf numFmtId="0" fontId="4" fillId="5" borderId="0" xfId="0" applyFont="1" applyFill="1" applyAlignment="1">
      <alignment vertical="center" wrapText="1"/>
    </xf>
    <xf numFmtId="0" fontId="59" fillId="0" borderId="0" xfId="6" applyAlignment="1">
      <alignment horizontal="center" vertical="center"/>
    </xf>
    <xf numFmtId="0" fontId="5" fillId="0" borderId="1" xfId="6"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6" applyFont="1" applyFill="1" applyAlignment="1">
      <alignment horizontal="center" vertical="center"/>
    </xf>
    <xf numFmtId="0" fontId="10" fillId="0" borderId="1" xfId="6"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5" fillId="0" borderId="1" xfId="0" applyFont="1" applyBorder="1" applyAlignment="1">
      <alignment horizontal="center" vertical="center" wrapText="1"/>
    </xf>
    <xf numFmtId="0" fontId="59" fillId="0" borderId="0" xfId="16"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6" applyFont="1" applyAlignment="1">
      <alignment horizontal="center" vertical="center"/>
    </xf>
    <xf numFmtId="0" fontId="13" fillId="6" borderId="0" xfId="0" applyFont="1" applyFill="1" applyAlignment="1">
      <alignment horizontal="center" vertical="center"/>
    </xf>
    <xf numFmtId="49" fontId="13" fillId="0" borderId="0" xfId="6" applyNumberFormat="1" applyFont="1" applyAlignment="1">
      <alignment horizontal="center" vertical="center"/>
    </xf>
    <xf numFmtId="179" fontId="59" fillId="0" borderId="0" xfId="16" applyNumberFormat="1" applyAlignment="1">
      <alignment horizontal="center" vertical="center"/>
    </xf>
    <xf numFmtId="0" fontId="59" fillId="4" borderId="0" xfId="16" applyFill="1" applyAlignment="1">
      <alignment horizontal="center" vertical="center"/>
    </xf>
    <xf numFmtId="0" fontId="13" fillId="4" borderId="0" xfId="6" applyFont="1" applyFill="1" applyAlignment="1">
      <alignment horizontal="center" vertical="center"/>
    </xf>
    <xf numFmtId="180" fontId="13" fillId="0" borderId="0" xfId="6" applyNumberFormat="1" applyFont="1" applyAlignment="1">
      <alignment horizontal="center" vertical="center"/>
    </xf>
    <xf numFmtId="0" fontId="17" fillId="4" borderId="0" xfId="0" applyFont="1" applyFill="1"/>
    <xf numFmtId="180"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9" fontId="16" fillId="0" borderId="1" xfId="0" applyNumberFormat="1" applyFont="1" applyBorder="1" applyAlignment="1">
      <alignment horizontal="center" vertical="center" wrapText="1" shrinkToFit="1"/>
    </xf>
    <xf numFmtId="180"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59" fillId="0" borderId="1" xfId="6" applyBorder="1">
      <alignment vertical="center"/>
    </xf>
    <xf numFmtId="0" fontId="0" fillId="7" borderId="1" xfId="0" applyFill="1" applyBorder="1" applyAlignment="1">
      <alignment vertical="center"/>
    </xf>
    <xf numFmtId="0" fontId="59" fillId="4" borderId="0" xfId="6" applyFill="1" applyAlignment="1">
      <alignment horizontal="center" vertical="center"/>
    </xf>
    <xf numFmtId="0" fontId="0" fillId="8" borderId="1" xfId="0" applyFill="1" applyBorder="1" applyAlignment="1">
      <alignment vertical="center"/>
    </xf>
    <xf numFmtId="0" fontId="59" fillId="0" borderId="3" xfId="6" applyBorder="1">
      <alignment vertical="center"/>
    </xf>
    <xf numFmtId="0" fontId="0" fillId="9" borderId="1" xfId="0" applyFill="1" applyBorder="1" applyAlignment="1">
      <alignment vertical="center"/>
    </xf>
    <xf numFmtId="0" fontId="59" fillId="8" borderId="1" xfId="6" applyFill="1" applyBorder="1">
      <alignment vertical="center"/>
    </xf>
    <xf numFmtId="0" fontId="18" fillId="0" borderId="0" xfId="6" applyFont="1">
      <alignment vertical="center"/>
    </xf>
    <xf numFmtId="0" fontId="18" fillId="0" borderId="0" xfId="6" applyFont="1" applyAlignment="1">
      <alignment horizontal="center" vertical="center"/>
    </xf>
    <xf numFmtId="0" fontId="18" fillId="0" borderId="0" xfId="6" applyFont="1" applyAlignment="1">
      <alignment horizontal="left" vertical="center"/>
    </xf>
    <xf numFmtId="0" fontId="20" fillId="0" borderId="4" xfId="6" applyFont="1" applyBorder="1" applyAlignment="1">
      <alignment horizontal="center" vertical="center"/>
    </xf>
    <xf numFmtId="0" fontId="21" fillId="0" borderId="4" xfId="6" applyFont="1" applyBorder="1" applyAlignment="1">
      <alignment horizontal="center" vertical="center"/>
    </xf>
    <xf numFmtId="0" fontId="20" fillId="0" borderId="1" xfId="6" applyFont="1" applyBorder="1" applyAlignment="1">
      <alignment horizontal="center" vertical="center"/>
    </xf>
    <xf numFmtId="0" fontId="18" fillId="0" borderId="1" xfId="6" applyFont="1" applyBorder="1" applyAlignment="1">
      <alignment horizontal="center" vertical="center"/>
    </xf>
    <xf numFmtId="181" fontId="18" fillId="0" borderId="1" xfId="6" applyNumberFormat="1" applyFont="1" applyBorder="1" applyAlignment="1">
      <alignment horizontal="center" vertical="center"/>
    </xf>
    <xf numFmtId="0" fontId="21" fillId="0" borderId="1" xfId="6" applyFont="1" applyBorder="1" applyAlignment="1">
      <alignment horizontal="center" vertical="center"/>
    </xf>
    <xf numFmtId="0" fontId="22" fillId="0" borderId="1" xfId="6" applyFont="1" applyBorder="1" applyAlignment="1">
      <alignment horizontal="center" vertical="center"/>
    </xf>
    <xf numFmtId="179" fontId="22" fillId="0" borderId="1" xfId="6" applyNumberFormat="1" applyFont="1" applyBorder="1" applyAlignment="1">
      <alignment horizontal="center" vertical="center"/>
    </xf>
    <xf numFmtId="0" fontId="22" fillId="0" borderId="1" xfId="6" applyFont="1" applyBorder="1">
      <alignment vertical="center"/>
    </xf>
    <xf numFmtId="179" fontId="18" fillId="0" borderId="1" xfId="6" applyNumberFormat="1" applyFont="1" applyBorder="1" applyAlignment="1">
      <alignment horizontal="center" vertical="center"/>
    </xf>
    <xf numFmtId="179" fontId="18" fillId="10" borderId="1" xfId="6" applyNumberFormat="1" applyFont="1" applyFill="1" applyBorder="1" applyAlignment="1">
      <alignment horizontal="center" vertical="center"/>
    </xf>
    <xf numFmtId="0" fontId="18" fillId="10" borderId="1" xfId="6"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9" fillId="0" borderId="0" xfId="6" applyFont="1">
      <alignment vertical="center"/>
    </xf>
    <xf numFmtId="0" fontId="19" fillId="4" borderId="0" xfId="6" applyFont="1" applyFill="1">
      <alignment vertical="center"/>
    </xf>
    <xf numFmtId="179" fontId="18" fillId="0" borderId="0" xfId="6" applyNumberFormat="1" applyFont="1" applyAlignment="1">
      <alignment horizontal="center" vertical="center"/>
    </xf>
    <xf numFmtId="0" fontId="20" fillId="0" borderId="0" xfId="6" applyFont="1">
      <alignment vertical="center"/>
    </xf>
    <xf numFmtId="0" fontId="20" fillId="0" borderId="0" xfId="6" applyFont="1" applyAlignment="1">
      <alignment horizontal="left" vertical="center"/>
    </xf>
    <xf numFmtId="0" fontId="18" fillId="0" borderId="4" xfId="6" applyFont="1" applyBorder="1" applyAlignment="1">
      <alignment horizontal="center" vertical="center"/>
    </xf>
    <xf numFmtId="0" fontId="20" fillId="0" borderId="0" xfId="6" applyFont="1" applyAlignment="1">
      <alignment horizontal="center" vertical="center"/>
    </xf>
    <xf numFmtId="0" fontId="22" fillId="0" borderId="2" xfId="6" applyFont="1" applyBorder="1" applyAlignment="1">
      <alignment horizontal="center" vertical="center"/>
    </xf>
    <xf numFmtId="0" fontId="22" fillId="0" borderId="4" xfId="6" applyFont="1" applyBorder="1" applyAlignment="1">
      <alignment horizontal="center" vertical="center"/>
    </xf>
    <xf numFmtId="0" fontId="18" fillId="0" borderId="1" xfId="6" applyFont="1" applyBorder="1">
      <alignment vertical="center"/>
    </xf>
    <xf numFmtId="179" fontId="18" fillId="0" borderId="4" xfId="6" applyNumberFormat="1" applyFont="1" applyBorder="1" applyAlignment="1">
      <alignment horizontal="center" vertical="center"/>
    </xf>
    <xf numFmtId="0" fontId="20" fillId="0" borderId="1" xfId="6" applyFont="1" applyBorder="1" applyAlignment="1">
      <alignment horizontal="center" vertical="center" wrapText="1"/>
    </xf>
    <xf numFmtId="14" fontId="20" fillId="0" borderId="1" xfId="6" applyNumberFormat="1" applyFont="1" applyBorder="1" applyAlignment="1">
      <alignment horizontal="center" vertical="center"/>
    </xf>
    <xf numFmtId="14" fontId="18" fillId="0" borderId="1" xfId="6" applyNumberFormat="1" applyFont="1" applyBorder="1" applyAlignment="1">
      <alignment horizontal="center" vertical="center"/>
    </xf>
    <xf numFmtId="179" fontId="18" fillId="0" borderId="0" xfId="6" applyNumberFormat="1" applyFont="1">
      <alignment vertical="center"/>
    </xf>
    <xf numFmtId="0" fontId="18" fillId="0" borderId="2" xfId="6" applyFont="1" applyBorder="1">
      <alignment vertical="center"/>
    </xf>
    <xf numFmtId="1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179" fontId="21" fillId="0" borderId="1" xfId="6" applyNumberFormat="1" applyFont="1" applyBorder="1" applyAlignment="1">
      <alignment horizontal="center" vertical="center"/>
    </xf>
    <xf numFmtId="0" fontId="24" fillId="0" borderId="1" xfId="6" applyFont="1" applyBorder="1" applyAlignment="1">
      <alignment horizontal="center" vertical="center"/>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179" fontId="26" fillId="0" borderId="1" xfId="6" applyNumberFormat="1" applyFont="1" applyBorder="1" applyAlignment="1">
      <alignment horizontal="center" vertical="center"/>
    </xf>
    <xf numFmtId="0" fontId="26" fillId="0" borderId="1" xfId="6" applyFont="1" applyBorder="1" applyAlignment="1">
      <alignment horizontal="center" vertical="center"/>
    </xf>
    <xf numFmtId="0" fontId="27" fillId="0" borderId="1" xfId="6" applyFont="1" applyBorder="1" applyAlignment="1">
      <alignment horizontal="center" vertical="center"/>
    </xf>
    <xf numFmtId="0" fontId="20" fillId="10" borderId="1" xfId="6" applyFont="1" applyFill="1" applyBorder="1" applyAlignment="1">
      <alignment horizontal="center" vertical="center"/>
    </xf>
    <xf numFmtId="179" fontId="19" fillId="4" borderId="0" xfId="6" applyNumberFormat="1" applyFont="1" applyFill="1">
      <alignment vertical="center"/>
    </xf>
    <xf numFmtId="180" fontId="18" fillId="0" borderId="0" xfId="6" applyNumberFormat="1" applyFont="1" applyAlignment="1">
      <alignment horizontal="center" vertical="center"/>
    </xf>
    <xf numFmtId="182" fontId="26" fillId="0" borderId="1" xfId="6" applyNumberFormat="1" applyFont="1" applyBorder="1" applyAlignment="1">
      <alignment horizontal="center" vertical="center"/>
    </xf>
    <xf numFmtId="0" fontId="28" fillId="0" borderId="1" xfId="0" applyFont="1" applyBorder="1" applyAlignment="1">
      <alignment horizontal="center" wrapText="1"/>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9" fontId="32" fillId="0" borderId="12" xfId="0" applyNumberFormat="1" applyFont="1" applyBorder="1" applyAlignment="1">
      <alignment horizontal="justify" vertical="center" wrapText="1"/>
    </xf>
    <xf numFmtId="179" fontId="30" fillId="0" borderId="12" xfId="0" applyNumberFormat="1" applyFont="1" applyBorder="1" applyAlignment="1">
      <alignment horizontal="center" vertical="center" wrapText="1"/>
    </xf>
    <xf numFmtId="0" fontId="26" fillId="0" borderId="0" xfId="6" applyFont="1" applyAlignment="1">
      <alignment horizontal="center" vertical="center"/>
    </xf>
    <xf numFmtId="0" fontId="0" fillId="4" borderId="0" xfId="0" applyFill="1"/>
    <xf numFmtId="0" fontId="33" fillId="0" borderId="0" xfId="0" applyFont="1"/>
    <xf numFmtId="0" fontId="34" fillId="0" borderId="0" xfId="0" applyFont="1"/>
    <xf numFmtId="0" fontId="34" fillId="11" borderId="0" xfId="0" applyFont="1" applyFill="1"/>
    <xf numFmtId="0" fontId="35" fillId="0" borderId="0" xfId="0" applyFont="1"/>
    <xf numFmtId="0" fontId="4" fillId="0" borderId="0" xfId="15"/>
    <xf numFmtId="14" fontId="4" fillId="0" borderId="0" xfId="15" applyNumberFormat="1"/>
    <xf numFmtId="0" fontId="4" fillId="4" borderId="0" xfId="15" applyFill="1"/>
    <xf numFmtId="0" fontId="0" fillId="0" borderId="0" xfId="0" applyAlignment="1">
      <alignment vertical="center"/>
    </xf>
    <xf numFmtId="179" fontId="0" fillId="0" borderId="0" xfId="0" applyNumberFormat="1" applyAlignment="1">
      <alignment vertical="center"/>
    </xf>
    <xf numFmtId="179" fontId="0" fillId="0" borderId="0" xfId="0" applyNumberFormat="1" applyAlignment="1">
      <alignment horizontal="center" vertical="center"/>
    </xf>
    <xf numFmtId="17" fontId="0" fillId="0" borderId="0" xfId="0" applyNumberFormat="1"/>
    <xf numFmtId="0" fontId="0" fillId="0" borderId="0" xfId="0" applyAlignment="1">
      <alignment horizontal="left" vertical="center"/>
    </xf>
    <xf numFmtId="179" fontId="0" fillId="0" borderId="0" xfId="0" applyNumberFormat="1" applyAlignment="1">
      <alignment horizontal="left" vertical="center"/>
    </xf>
    <xf numFmtId="0" fontId="0" fillId="12"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9" fontId="0" fillId="4" borderId="0" xfId="0" applyNumberFormat="1" applyFill="1" applyAlignment="1">
      <alignment horizontal="left" vertical="center"/>
    </xf>
    <xf numFmtId="179" fontId="25" fillId="0" borderId="0" xfId="0" applyNumberFormat="1" applyFont="1" applyAlignment="1">
      <alignment horizontal="left" vertical="center"/>
    </xf>
    <xf numFmtId="14" fontId="25" fillId="0" borderId="0" xfId="0" applyNumberFormat="1" applyFont="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4" borderId="0" xfId="0" applyFill="1" applyAlignment="1">
      <alignment vertical="center"/>
    </xf>
    <xf numFmtId="0" fontId="36" fillId="0" borderId="0" xfId="17" applyAlignment="1">
      <alignment horizontal="center"/>
    </xf>
    <xf numFmtId="179" fontId="36" fillId="0" borderId="0" xfId="17" applyNumberFormat="1" applyAlignment="1">
      <alignment horizontal="center"/>
    </xf>
    <xf numFmtId="0" fontId="36" fillId="0" borderId="1" xfId="17" applyBorder="1" applyAlignment="1">
      <alignment horizontal="center" vertical="center"/>
    </xf>
    <xf numFmtId="49" fontId="36" fillId="0" borderId="1" xfId="17" applyNumberFormat="1" applyBorder="1" applyAlignment="1">
      <alignment horizontal="center" vertical="center"/>
    </xf>
    <xf numFmtId="49" fontId="37" fillId="0" borderId="1" xfId="7" applyNumberFormat="1" applyFont="1" applyBorder="1" applyAlignment="1">
      <alignment horizontal="center" vertical="center"/>
    </xf>
    <xf numFmtId="179" fontId="36" fillId="0" borderId="1" xfId="17" applyNumberFormat="1" applyBorder="1" applyAlignment="1">
      <alignment horizontal="center" vertical="center"/>
    </xf>
    <xf numFmtId="179" fontId="36" fillId="4" borderId="1" xfId="17" applyNumberFormat="1" applyFill="1" applyBorder="1" applyAlignment="1">
      <alignment horizontal="center" vertical="center"/>
    </xf>
    <xf numFmtId="0" fontId="36" fillId="4" borderId="1" xfId="17" applyFill="1" applyBorder="1" applyAlignment="1">
      <alignment horizontal="center" vertical="center"/>
    </xf>
    <xf numFmtId="0" fontId="36" fillId="0" borderId="3" xfId="17" applyBorder="1" applyAlignment="1">
      <alignment vertical="center"/>
    </xf>
    <xf numFmtId="0" fontId="36" fillId="0" borderId="5" xfId="17" applyBorder="1" applyAlignment="1">
      <alignment vertical="center"/>
    </xf>
    <xf numFmtId="0" fontId="36" fillId="0" borderId="1" xfId="17" applyBorder="1" applyAlignment="1">
      <alignment horizontal="center" vertical="center" wrapText="1"/>
    </xf>
    <xf numFmtId="49" fontId="36" fillId="0" borderId="1" xfId="17" applyNumberFormat="1" applyBorder="1" applyAlignment="1">
      <alignment horizontal="center" vertical="center" wrapText="1"/>
    </xf>
    <xf numFmtId="0" fontId="38" fillId="0" borderId="1" xfId="17" applyFont="1" applyBorder="1" applyAlignment="1">
      <alignment horizontal="center" vertical="center"/>
    </xf>
    <xf numFmtId="0" fontId="38" fillId="0" borderId="1" xfId="17" applyFont="1" applyBorder="1" applyAlignment="1">
      <alignment horizontal="center" vertical="center" wrapText="1"/>
    </xf>
    <xf numFmtId="0" fontId="39" fillId="0" borderId="1" xfId="17" applyFont="1" applyBorder="1" applyAlignment="1">
      <alignment horizontal="center" vertical="center"/>
    </xf>
    <xf numFmtId="0" fontId="36" fillId="0" borderId="6" xfId="17" applyBorder="1" applyAlignment="1">
      <alignment vertical="center"/>
    </xf>
    <xf numFmtId="179" fontId="36" fillId="0" borderId="0" xfId="17" applyNumberFormat="1" applyAlignment="1">
      <alignment horizontal="center" vertical="center"/>
    </xf>
    <xf numFmtId="179" fontId="36" fillId="0" borderId="1" xfId="17" applyNumberFormat="1" applyBorder="1" applyAlignment="1">
      <alignment horizontal="center" vertical="center" wrapText="1"/>
    </xf>
    <xf numFmtId="0" fontId="36" fillId="0" borderId="0" xfId="17" applyAlignment="1">
      <alignment horizontal="center" wrapText="1"/>
    </xf>
    <xf numFmtId="179" fontId="38" fillId="0" borderId="1" xfId="17" applyNumberFormat="1" applyFont="1" applyBorder="1" applyAlignment="1">
      <alignment horizontal="center" vertical="center"/>
    </xf>
    <xf numFmtId="0" fontId="36" fillId="0" borderId="1" xfId="17" applyBorder="1" applyAlignment="1">
      <alignment horizontal="center"/>
    </xf>
    <xf numFmtId="0" fontId="39" fillId="0" borderId="1" xfId="17" applyFont="1" applyBorder="1" applyAlignment="1">
      <alignment horizontal="center"/>
    </xf>
    <xf numFmtId="0" fontId="40" fillId="0" borderId="0" xfId="6" applyFont="1" applyAlignment="1">
      <alignment horizontal="center"/>
    </xf>
    <xf numFmtId="0" fontId="22" fillId="0" borderId="1" xfId="12" applyFont="1" applyBorder="1" applyAlignment="1">
      <alignment horizontal="center" vertical="center" wrapText="1"/>
    </xf>
    <xf numFmtId="183" fontId="22" fillId="0" borderId="1" xfId="12" applyNumberFormat="1" applyFont="1" applyBorder="1" applyAlignment="1">
      <alignment horizontal="center" vertical="center" wrapText="1"/>
    </xf>
    <xf numFmtId="0" fontId="22" fillId="0" borderId="1" xfId="12" applyFont="1" applyBorder="1" applyAlignment="1">
      <alignment horizontal="center" vertical="center"/>
    </xf>
    <xf numFmtId="0" fontId="41" fillId="0" borderId="1" xfId="12" applyFont="1" applyBorder="1" applyAlignment="1">
      <alignment horizontal="center" vertical="center" wrapText="1"/>
    </xf>
    <xf numFmtId="0" fontId="41" fillId="0" borderId="1" xfId="11" applyFont="1" applyBorder="1" applyAlignment="1">
      <alignment horizontal="center" vertical="center" wrapText="1"/>
    </xf>
    <xf numFmtId="0" fontId="22" fillId="0" borderId="1" xfId="11" applyFont="1" applyBorder="1" applyAlignment="1">
      <alignment horizontal="center" vertical="center" wrapText="1"/>
    </xf>
    <xf numFmtId="184" fontId="41" fillId="0" borderId="1" xfId="11" applyNumberFormat="1" applyFont="1" applyBorder="1" applyAlignment="1">
      <alignment horizontal="center" vertical="center" wrapText="1"/>
    </xf>
    <xf numFmtId="0" fontId="43" fillId="0" borderId="1" xfId="12" applyFont="1" applyBorder="1" applyAlignment="1">
      <alignment horizontal="center" vertical="center" wrapText="1"/>
    </xf>
    <xf numFmtId="179" fontId="59" fillId="0" borderId="0" xfId="6" applyNumberFormat="1">
      <alignment vertical="center"/>
    </xf>
    <xf numFmtId="0" fontId="44" fillId="0" borderId="1" xfId="6" applyFont="1" applyBorder="1" applyAlignment="1">
      <alignment horizontal="center" vertical="center"/>
    </xf>
    <xf numFmtId="0" fontId="44" fillId="0" borderId="0" xfId="6" applyFont="1" applyAlignment="1">
      <alignment horizontal="center" vertical="center"/>
    </xf>
    <xf numFmtId="0" fontId="44" fillId="7" borderId="0" xfId="6" applyFont="1" applyFill="1" applyAlignment="1">
      <alignment horizontal="center" vertical="center"/>
    </xf>
    <xf numFmtId="0" fontId="45" fillId="0" borderId="1" xfId="6" applyFont="1" applyBorder="1" applyAlignment="1">
      <alignment horizontal="center" vertical="center"/>
    </xf>
    <xf numFmtId="0" fontId="44" fillId="0" borderId="0" xfId="6" applyFont="1" applyAlignment="1">
      <alignment horizontal="center" vertical="center" wrapText="1"/>
    </xf>
    <xf numFmtId="0" fontId="44" fillId="7" borderId="0" xfId="6" applyFont="1" applyFill="1" applyAlignment="1">
      <alignment horizontal="center"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vertical="center" wrapText="1"/>
    </xf>
    <xf numFmtId="185" fontId="47" fillId="4" borderId="1" xfId="0" applyNumberFormat="1" applyFont="1" applyFill="1" applyBorder="1" applyAlignment="1">
      <alignment horizontal="center" vertical="center" wrapText="1"/>
    </xf>
    <xf numFmtId="0" fontId="46" fillId="0" borderId="1" xfId="0" applyFont="1" applyBorder="1" applyAlignment="1">
      <alignment vertical="center" wrapText="1"/>
    </xf>
    <xf numFmtId="185" fontId="59" fillId="0" borderId="0" xfId="6" applyNumberFormat="1">
      <alignment vertical="center"/>
    </xf>
    <xf numFmtId="185" fontId="47" fillId="0" borderId="1" xfId="0" applyNumberFormat="1" applyFont="1" applyBorder="1" applyAlignment="1">
      <alignment horizontal="center" vertical="center" wrapText="1"/>
    </xf>
    <xf numFmtId="0" fontId="47" fillId="0" borderId="1" xfId="0" applyFont="1" applyBorder="1" applyAlignment="1">
      <alignment vertical="center" wrapText="1"/>
    </xf>
    <xf numFmtId="0" fontId="47" fillId="4" borderId="1" xfId="0" applyFont="1" applyFill="1" applyBorder="1" applyAlignment="1">
      <alignment horizontal="center" vertical="center" wrapText="1"/>
    </xf>
    <xf numFmtId="0" fontId="59" fillId="4" borderId="0" xfId="6" applyFill="1">
      <alignment vertical="center"/>
    </xf>
    <xf numFmtId="0" fontId="46" fillId="0" borderId="0" xfId="0" applyFont="1" applyAlignment="1">
      <alignment vertical="center" wrapText="1"/>
    </xf>
    <xf numFmtId="0" fontId="40" fillId="0" borderId="0" xfId="0" applyFont="1" applyAlignment="1">
      <alignment horizontal="center"/>
    </xf>
    <xf numFmtId="183" fontId="22" fillId="0" borderId="1" xfId="11" applyNumberFormat="1" applyFont="1" applyBorder="1" applyAlignment="1">
      <alignment horizontal="center" vertical="center" wrapText="1"/>
    </xf>
    <xf numFmtId="0" fontId="22" fillId="0" borderId="1" xfId="11" applyFont="1" applyBorder="1" applyAlignment="1">
      <alignment horizontal="center" vertical="center"/>
    </xf>
    <xf numFmtId="0" fontId="18" fillId="0" borderId="16" xfId="0" applyFont="1" applyBorder="1" applyAlignment="1">
      <alignment vertical="center"/>
    </xf>
    <xf numFmtId="0" fontId="22" fillId="11" borderId="1" xfId="11" applyFont="1" applyFill="1" applyBorder="1" applyAlignment="1">
      <alignment horizontal="center" vertical="center" wrapText="1"/>
    </xf>
    <xf numFmtId="179" fontId="49" fillId="0" borderId="0" xfId="0" applyNumberFormat="1" applyFont="1" applyAlignment="1">
      <alignment vertical="center"/>
    </xf>
    <xf numFmtId="0" fontId="22" fillId="0" borderId="8" xfId="11" applyFont="1" applyBorder="1" applyAlignment="1">
      <alignment horizontal="center" vertical="center" wrapText="1"/>
    </xf>
    <xf numFmtId="0" fontId="22" fillId="0" borderId="7" xfId="11" applyFont="1" applyBorder="1" applyAlignment="1">
      <alignment horizontal="center" vertical="center" wrapText="1"/>
    </xf>
    <xf numFmtId="184" fontId="22" fillId="0" borderId="1" xfId="11" applyNumberFormat="1" applyFont="1" applyBorder="1" applyAlignment="1">
      <alignment horizontal="center" vertical="center" wrapText="1"/>
    </xf>
    <xf numFmtId="0" fontId="18" fillId="0" borderId="0" xfId="0" applyFont="1" applyAlignment="1">
      <alignment vertical="center"/>
    </xf>
    <xf numFmtId="0" fontId="40" fillId="0" borderId="0" xfId="0" applyFont="1" applyAlignment="1">
      <alignment horizontal="center"/>
    </xf>
    <xf numFmtId="0" fontId="22" fillId="0" borderId="3" xfId="11" applyFont="1" applyBorder="1" applyAlignment="1">
      <alignment horizontal="center" vertical="center" wrapText="1"/>
    </xf>
    <xf numFmtId="0" fontId="22" fillId="0" borderId="6" xfId="11" applyFont="1" applyBorder="1" applyAlignment="1">
      <alignment horizontal="center" vertical="center" wrapText="1"/>
    </xf>
    <xf numFmtId="0" fontId="22" fillId="0" borderId="1" xfId="11" applyFont="1" applyBorder="1" applyAlignment="1">
      <alignment horizontal="center" vertical="center" wrapText="1"/>
    </xf>
    <xf numFmtId="0" fontId="48" fillId="0" borderId="3" xfId="11" applyFont="1" applyBorder="1" applyAlignment="1">
      <alignment horizontal="center" vertical="center" wrapText="1"/>
    </xf>
    <xf numFmtId="179" fontId="22" fillId="0" borderId="3" xfId="11" applyNumberFormat="1" applyFont="1" applyBorder="1" applyAlignment="1">
      <alignment horizontal="center" vertical="center" wrapText="1"/>
    </xf>
    <xf numFmtId="179" fontId="22" fillId="0" borderId="6" xfId="11" applyNumberFormat="1" applyFont="1" applyBorder="1" applyAlignment="1">
      <alignment horizontal="center" vertical="center" wrapText="1"/>
    </xf>
    <xf numFmtId="0" fontId="22" fillId="0" borderId="1" xfId="11" applyFont="1" applyBorder="1" applyAlignment="1">
      <alignment vertical="center" wrapText="1"/>
    </xf>
    <xf numFmtId="179" fontId="22" fillId="0" borderId="1" xfId="11" applyNumberFormat="1" applyFont="1" applyBorder="1" applyAlignment="1">
      <alignment horizontal="center" vertical="center" wrapText="1"/>
    </xf>
    <xf numFmtId="4" fontId="22" fillId="0" borderId="1" xfId="11" applyNumberFormat="1" applyFont="1" applyBorder="1" applyAlignment="1">
      <alignment horizontal="center" vertical="center" wrapText="1"/>
    </xf>
    <xf numFmtId="4" fontId="22" fillId="0" borderId="3" xfId="11" applyNumberFormat="1" applyFont="1" applyBorder="1" applyAlignment="1">
      <alignment horizontal="center" vertical="center" wrapText="1"/>
    </xf>
    <xf numFmtId="4" fontId="22" fillId="0" borderId="6" xfId="11" applyNumberFormat="1" applyFont="1" applyBorder="1" applyAlignment="1">
      <alignment horizontal="center" vertical="center" wrapText="1"/>
    </xf>
    <xf numFmtId="0" fontId="22" fillId="0" borderId="0" xfId="11" applyFont="1" applyAlignment="1">
      <alignment horizontal="left"/>
    </xf>
    <xf numFmtId="0" fontId="49" fillId="0" borderId="0" xfId="0" applyFont="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59" fillId="0" borderId="0" xfId="6" applyAlignment="1">
      <alignment horizontal="center" vertical="center" wrapText="1"/>
    </xf>
    <xf numFmtId="0" fontId="40" fillId="0" borderId="0" xfId="6" applyFont="1" applyAlignment="1">
      <alignment horizontal="center"/>
    </xf>
    <xf numFmtId="0" fontId="22" fillId="0" borderId="3" xfId="12" applyFont="1" applyBorder="1" applyAlignment="1">
      <alignment horizontal="center" vertical="center" wrapText="1"/>
    </xf>
    <xf numFmtId="0" fontId="22" fillId="0" borderId="6" xfId="12" applyFont="1" applyBorder="1" applyAlignment="1">
      <alignment horizontal="center" vertical="center" wrapText="1"/>
    </xf>
    <xf numFmtId="0" fontId="22" fillId="0" borderId="1" xfId="12" applyFont="1" applyBorder="1" applyAlignment="1">
      <alignment horizontal="center" vertical="center" wrapText="1"/>
    </xf>
    <xf numFmtId="0" fontId="41" fillId="0" borderId="3" xfId="12" applyFont="1" applyBorder="1" applyAlignment="1">
      <alignment horizontal="center" vertical="center" wrapText="1"/>
    </xf>
    <xf numFmtId="0" fontId="42" fillId="0" borderId="3" xfId="12" applyFont="1" applyBorder="1" applyAlignment="1">
      <alignment horizontal="center" vertical="center" wrapText="1"/>
    </xf>
    <xf numFmtId="179" fontId="22" fillId="0" borderId="3" xfId="12" applyNumberFormat="1" applyFont="1" applyBorder="1" applyAlignment="1">
      <alignment horizontal="center" vertical="center" wrapText="1"/>
    </xf>
    <xf numFmtId="179" fontId="22" fillId="0" borderId="6" xfId="12" applyNumberFormat="1" applyFont="1" applyBorder="1" applyAlignment="1">
      <alignment horizontal="center" vertical="center" wrapText="1"/>
    </xf>
    <xf numFmtId="0" fontId="22" fillId="0" borderId="1" xfId="12" applyFont="1" applyBorder="1" applyAlignment="1">
      <alignment vertical="center" wrapText="1"/>
    </xf>
    <xf numFmtId="179" fontId="22" fillId="0" borderId="1" xfId="12" applyNumberFormat="1" applyFont="1" applyBorder="1" applyAlignment="1">
      <alignment horizontal="center" vertical="center" wrapText="1"/>
    </xf>
    <xf numFmtId="4" fontId="22" fillId="14" borderId="1" xfId="12" applyNumberFormat="1" applyFont="1" applyFill="1" applyBorder="1" applyAlignment="1">
      <alignment horizontal="center" vertical="center" wrapText="1"/>
    </xf>
    <xf numFmtId="4" fontId="22" fillId="0" borderId="1" xfId="12" applyNumberFormat="1" applyFont="1" applyBorder="1" applyAlignment="1">
      <alignment horizontal="center" vertical="center" wrapText="1"/>
    </xf>
    <xf numFmtId="0" fontId="22" fillId="0" borderId="0" xfId="12" applyFont="1" applyAlignment="1">
      <alignment horizontal="left"/>
    </xf>
    <xf numFmtId="0" fontId="18" fillId="0" borderId="2" xfId="6" applyFont="1" applyBorder="1" applyAlignment="1">
      <alignment horizontal="center" vertical="center"/>
    </xf>
    <xf numFmtId="0" fontId="18" fillId="0" borderId="8" xfId="6" applyFont="1" applyBorder="1" applyAlignment="1">
      <alignment horizontal="center" vertical="center"/>
    </xf>
    <xf numFmtId="0" fontId="18" fillId="0" borderId="4" xfId="6" applyFont="1" applyBorder="1" applyAlignment="1">
      <alignment horizontal="center" vertical="center"/>
    </xf>
    <xf numFmtId="0" fontId="18" fillId="0" borderId="15" xfId="6" applyFont="1" applyBorder="1" applyAlignment="1">
      <alignment horizontal="center" vertical="center"/>
    </xf>
    <xf numFmtId="0" fontId="18" fillId="0" borderId="16" xfId="6" applyFont="1" applyBorder="1" applyAlignment="1">
      <alignment horizontal="center" vertical="center"/>
    </xf>
    <xf numFmtId="0" fontId="36" fillId="0" borderId="1" xfId="17" applyBorder="1" applyAlignment="1">
      <alignment horizontal="center" vertical="center"/>
    </xf>
    <xf numFmtId="179" fontId="36" fillId="0" borderId="1" xfId="17" applyNumberFormat="1" applyBorder="1" applyAlignment="1">
      <alignment horizontal="center" vertical="center"/>
    </xf>
    <xf numFmtId="0" fontId="36" fillId="4" borderId="3" xfId="17" applyFill="1" applyBorder="1" applyAlignment="1">
      <alignment horizontal="center" vertical="center"/>
    </xf>
    <xf numFmtId="0" fontId="36" fillId="4" borderId="5" xfId="17" applyFill="1" applyBorder="1" applyAlignment="1">
      <alignment horizontal="center" vertical="center"/>
    </xf>
    <xf numFmtId="0" fontId="36" fillId="4" borderId="6" xfId="17" applyFill="1" applyBorder="1" applyAlignment="1">
      <alignment horizontal="center" vertical="center"/>
    </xf>
    <xf numFmtId="0" fontId="36" fillId="0" borderId="2" xfId="17" applyBorder="1" applyAlignment="1">
      <alignment horizontal="center" vertical="center"/>
    </xf>
    <xf numFmtId="0" fontId="36" fillId="0" borderId="8" xfId="17" applyBorder="1" applyAlignment="1">
      <alignment horizontal="center" vertical="center"/>
    </xf>
    <xf numFmtId="0" fontId="36" fillId="0" borderId="4" xfId="17" applyBorder="1" applyAlignment="1">
      <alignment horizontal="center" vertical="center"/>
    </xf>
    <xf numFmtId="0" fontId="36" fillId="0" borderId="2" xfId="17" applyBorder="1" applyAlignment="1">
      <alignment horizontal="center" vertical="center" wrapText="1"/>
    </xf>
    <xf numFmtId="0" fontId="36" fillId="0" borderId="8" xfId="17" applyBorder="1" applyAlignment="1">
      <alignment horizontal="center" vertical="center" wrapText="1"/>
    </xf>
    <xf numFmtId="0" fontId="36" fillId="0" borderId="4" xfId="17" applyBorder="1" applyAlignment="1">
      <alignment horizontal="center" vertical="center" wrapText="1"/>
    </xf>
    <xf numFmtId="0" fontId="0" fillId="0" borderId="1" xfId="0" applyBorder="1" applyAlignment="1">
      <alignment horizontal="center" vertical="center"/>
    </xf>
    <xf numFmtId="14" fontId="4" fillId="0" borderId="0" xfId="15" applyNumberFormat="1"/>
    <xf numFmtId="0" fontId="4" fillId="0" borderId="0" xfId="15"/>
    <xf numFmtId="14" fontId="34" fillId="0" borderId="0" xfId="0" applyNumberFormat="1" applyFont="1"/>
    <xf numFmtId="0" fontId="34" fillId="0" borderId="0" xfId="0" applyFont="1"/>
    <xf numFmtId="0" fontId="19" fillId="4" borderId="1" xfId="6" applyFont="1" applyFill="1" applyBorder="1" applyAlignment="1">
      <alignment horizontal="center" vertical="center"/>
    </xf>
    <xf numFmtId="0" fontId="21" fillId="10" borderId="3" xfId="6" applyFont="1" applyFill="1" applyBorder="1" applyAlignment="1">
      <alignment horizontal="center" vertical="center"/>
    </xf>
    <xf numFmtId="0" fontId="21" fillId="10" borderId="5" xfId="6" applyFont="1" applyFill="1" applyBorder="1" applyAlignment="1">
      <alignment horizontal="center" vertical="center"/>
    </xf>
    <xf numFmtId="0" fontId="21" fillId="10" borderId="6" xfId="6" applyFont="1" applyFill="1" applyBorder="1" applyAlignment="1">
      <alignment horizontal="center" vertical="center"/>
    </xf>
    <xf numFmtId="0" fontId="18" fillId="10" borderId="3" xfId="6" applyFont="1" applyFill="1" applyBorder="1" applyAlignment="1">
      <alignment horizontal="center" vertical="center"/>
    </xf>
    <xf numFmtId="0" fontId="18" fillId="10" borderId="5" xfId="6" applyFont="1" applyFill="1" applyBorder="1" applyAlignment="1">
      <alignment horizontal="center" vertical="center"/>
    </xf>
    <xf numFmtId="0" fontId="18" fillId="10" borderId="6" xfId="6" applyFont="1" applyFill="1" applyBorder="1" applyAlignment="1">
      <alignment horizontal="center" vertical="center"/>
    </xf>
    <xf numFmtId="0" fontId="18" fillId="10" borderId="1" xfId="6" applyFont="1" applyFill="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0" fontId="18" fillId="0" borderId="1" xfId="6" applyFont="1" applyBorder="1" applyAlignment="1">
      <alignment horizontal="center" vertical="center"/>
    </xf>
    <xf numFmtId="0" fontId="24" fillId="0" borderId="1" xfId="6" applyFont="1" applyBorder="1" applyAlignment="1">
      <alignment horizontal="center" vertical="center"/>
    </xf>
    <xf numFmtId="0" fontId="21" fillId="0" borderId="1" xfId="6" applyFont="1" applyBorder="1" applyAlignment="1">
      <alignment horizontal="center" vertical="center"/>
    </xf>
    <xf numFmtId="0" fontId="26" fillId="0" borderId="1" xfId="6" applyFont="1" applyBorder="1" applyAlignment="1">
      <alignment horizontal="center" vertical="center"/>
    </xf>
    <xf numFmtId="0" fontId="22" fillId="0" borderId="1" xfId="6" applyFont="1" applyBorder="1" applyAlignment="1">
      <alignment horizontal="center" vertical="center"/>
    </xf>
    <xf numFmtId="179" fontId="22" fillId="0" borderId="1" xfId="6" applyNumberFormat="1" applyFont="1" applyBorder="1" applyAlignment="1">
      <alignment horizontal="center" vertical="center"/>
    </xf>
    <xf numFmtId="179" fontId="18" fillId="0" borderId="1" xfId="6" applyNumberFormat="1" applyFont="1" applyBorder="1" applyAlignment="1">
      <alignment horizontal="center" vertical="center"/>
    </xf>
    <xf numFmtId="180" fontId="18" fillId="0" borderId="7" xfId="6" applyNumberFormat="1" applyFont="1" applyBorder="1" applyAlignment="1">
      <alignment horizontal="center" vertical="center"/>
    </xf>
    <xf numFmtId="180" fontId="26" fillId="0" borderId="7" xfId="6" applyNumberFormat="1" applyFont="1" applyBorder="1" applyAlignment="1">
      <alignment horizontal="center" vertical="center"/>
    </xf>
    <xf numFmtId="179" fontId="18" fillId="10" borderId="1" xfId="6" applyNumberFormat="1" applyFont="1" applyFill="1" applyBorder="1" applyAlignment="1">
      <alignment horizontal="center" vertical="center"/>
    </xf>
    <xf numFmtId="0" fontId="19" fillId="4" borderId="3" xfId="6" applyFont="1" applyFill="1" applyBorder="1" applyAlignment="1">
      <alignment horizontal="center" vertical="center"/>
    </xf>
    <xf numFmtId="0" fontId="19" fillId="4" borderId="5" xfId="6" applyFont="1" applyFill="1" applyBorder="1" applyAlignment="1">
      <alignment horizontal="center" vertical="center"/>
    </xf>
    <xf numFmtId="0" fontId="19" fillId="4" borderId="6" xfId="6" applyFont="1" applyFill="1" applyBorder="1" applyAlignment="1">
      <alignment horizontal="center" vertical="center"/>
    </xf>
    <xf numFmtId="0" fontId="20" fillId="0" borderId="1" xfId="6" applyFont="1" applyBorder="1" applyAlignment="1">
      <alignment horizontal="center" vertical="center"/>
    </xf>
    <xf numFmtId="0" fontId="18" fillId="0" borderId="7" xfId="6" applyFont="1" applyBorder="1" applyAlignment="1">
      <alignment horizontal="center" vertical="center"/>
    </xf>
    <xf numFmtId="0" fontId="22" fillId="0" borderId="2" xfId="6" applyFont="1" applyBorder="1" applyAlignment="1">
      <alignment horizontal="center" vertical="center"/>
    </xf>
    <xf numFmtId="0" fontId="22" fillId="0" borderId="8" xfId="6" applyFont="1" applyBorder="1" applyAlignment="1">
      <alignment horizontal="center" vertical="center"/>
    </xf>
    <xf numFmtId="0" fontId="22" fillId="0" borderId="4" xfId="6" applyFont="1" applyBorder="1" applyAlignment="1">
      <alignment horizontal="center" vertical="center"/>
    </xf>
    <xf numFmtId="0" fontId="14" fillId="0" borderId="1" xfId="0" applyFont="1" applyBorder="1" applyAlignment="1">
      <alignment horizontal="center" vertical="center"/>
    </xf>
    <xf numFmtId="0" fontId="3" fillId="0" borderId="0" xfId="6" applyFont="1" applyAlignment="1">
      <alignment horizontal="center" vertical="center"/>
    </xf>
    <xf numFmtId="0" fontId="13" fillId="0" borderId="0" xfId="18" applyFont="1" applyAlignment="1">
      <alignment horizontal="center" vertical="center"/>
    </xf>
    <xf numFmtId="0" fontId="13" fillId="0" borderId="1" xfId="18" applyFont="1" applyBorder="1" applyAlignment="1">
      <alignment horizontal="center" vertical="center"/>
    </xf>
    <xf numFmtId="0" fontId="37" fillId="0" borderId="0" xfId="19" applyAlignment="1">
      <alignment horizontal="center" vertical="center"/>
    </xf>
    <xf numFmtId="0" fontId="13" fillId="0" borderId="1" xfId="18" applyFont="1" applyBorder="1" applyAlignment="1">
      <alignment horizontal="center" vertical="center" wrapText="1"/>
    </xf>
    <xf numFmtId="179" fontId="13" fillId="0" borderId="1" xfId="18" applyNumberFormat="1" applyFont="1" applyBorder="1" applyAlignment="1">
      <alignment horizontal="center" vertical="center" wrapText="1"/>
    </xf>
    <xf numFmtId="179" fontId="13" fillId="0" borderId="0" xfId="18" applyNumberFormat="1" applyFont="1" applyAlignment="1">
      <alignment horizontal="center" vertical="center"/>
    </xf>
    <xf numFmtId="49" fontId="13" fillId="0" borderId="0" xfId="20" applyNumberFormat="1" applyFont="1" applyAlignment="1">
      <alignment horizontal="center" vertical="center"/>
    </xf>
    <xf numFmtId="0" fontId="13" fillId="0" borderId="0" xfId="17" applyFont="1" applyAlignment="1">
      <alignment horizontal="center" vertical="center"/>
    </xf>
    <xf numFmtId="0" fontId="13" fillId="0" borderId="0" xfId="20" applyFont="1" applyAlignment="1">
      <alignment horizontal="center" vertical="center"/>
    </xf>
    <xf numFmtId="0" fontId="61" fillId="4" borderId="0" xfId="20" applyFont="1" applyFill="1" applyAlignment="1">
      <alignment horizontal="center" vertical="center"/>
    </xf>
    <xf numFmtId="180" fontId="13" fillId="0" borderId="0" xfId="20" applyNumberFormat="1" applyFont="1" applyAlignment="1">
      <alignment horizontal="center" vertical="center"/>
    </xf>
    <xf numFmtId="0" fontId="62" fillId="0" borderId="1" xfId="21" applyFont="1" applyBorder="1" applyAlignment="1" applyProtection="1">
      <alignment horizontal="center" vertical="center"/>
      <protection locked="0"/>
    </xf>
    <xf numFmtId="49" fontId="13" fillId="0" borderId="1" xfId="18" applyNumberFormat="1" applyFont="1" applyBorder="1" applyAlignment="1">
      <alignment horizontal="center" vertical="center" wrapText="1"/>
    </xf>
    <xf numFmtId="0" fontId="16" fillId="0" borderId="1" xfId="18" applyFont="1" applyBorder="1" applyAlignment="1">
      <alignment horizontal="center" vertical="center" wrapText="1"/>
    </xf>
    <xf numFmtId="179" fontId="16" fillId="0" borderId="1" xfId="18" applyNumberFormat="1" applyFont="1" applyBorder="1" applyAlignment="1">
      <alignment horizontal="center" vertical="center" wrapText="1"/>
    </xf>
    <xf numFmtId="0" fontId="48" fillId="0" borderId="1" xfId="18" applyFont="1" applyBorder="1" applyAlignment="1">
      <alignment horizontal="center" vertical="center" wrapText="1"/>
    </xf>
    <xf numFmtId="0" fontId="13" fillId="0" borderId="1" xfId="20" applyFont="1" applyBorder="1" applyAlignment="1">
      <alignment horizontal="center" vertical="center" wrapText="1"/>
    </xf>
    <xf numFmtId="0" fontId="63" fillId="0" borderId="1" xfId="18" applyFont="1" applyBorder="1" applyAlignment="1">
      <alignment horizontal="center" vertical="center"/>
    </xf>
    <xf numFmtId="179" fontId="13" fillId="0" borderId="1" xfId="8" applyNumberFormat="1" applyFont="1" applyBorder="1" applyAlignment="1">
      <alignment horizontal="center" vertical="center"/>
    </xf>
    <xf numFmtId="0" fontId="64" fillId="0" borderId="1" xfId="8" applyFont="1" applyBorder="1" applyAlignment="1">
      <alignment horizontal="center" vertical="center" wrapText="1"/>
    </xf>
    <xf numFmtId="179" fontId="48" fillId="0" borderId="1" xfId="18" applyNumberFormat="1" applyFont="1" applyBorder="1" applyAlignment="1">
      <alignment horizontal="center" vertical="center" wrapText="1"/>
    </xf>
    <xf numFmtId="0" fontId="64" fillId="0" borderId="1" xfId="18" applyFont="1" applyBorder="1" applyAlignment="1">
      <alignment horizontal="center" vertical="center" wrapText="1"/>
    </xf>
    <xf numFmtId="179" fontId="13" fillId="0" borderId="1" xfId="18" applyNumberFormat="1" applyFont="1" applyBorder="1" applyAlignment="1">
      <alignment horizontal="center" vertical="center"/>
    </xf>
    <xf numFmtId="179" fontId="48" fillId="0" borderId="1" xfId="18" applyNumberFormat="1" applyFont="1" applyBorder="1" applyAlignment="1">
      <alignment horizontal="center" vertical="center"/>
    </xf>
    <xf numFmtId="0" fontId="48" fillId="0" borderId="1" xfId="18" applyFont="1" applyBorder="1" applyAlignment="1">
      <alignment horizontal="center" vertical="center"/>
    </xf>
    <xf numFmtId="0" fontId="48" fillId="0" borderId="1" xfId="18" applyFont="1" applyBorder="1" applyAlignment="1" applyProtection="1">
      <alignment horizontal="center" vertical="center"/>
      <protection locked="0"/>
    </xf>
    <xf numFmtId="0" fontId="16" fillId="0" borderId="1" xfId="18" applyFont="1" applyBorder="1" applyAlignment="1">
      <alignment horizontal="center" vertical="center"/>
    </xf>
    <xf numFmtId="49" fontId="48" fillId="0" borderId="1" xfId="18" applyNumberFormat="1" applyFont="1" applyBorder="1" applyAlignment="1">
      <alignment horizontal="center" vertical="center"/>
    </xf>
    <xf numFmtId="0" fontId="48" fillId="0" borderId="1" xfId="18" applyFont="1" applyBorder="1" applyAlignment="1" applyProtection="1">
      <alignment horizontal="center" vertical="center" wrapText="1"/>
      <protection locked="0"/>
    </xf>
    <xf numFmtId="0" fontId="37" fillId="0" borderId="0" xfId="18"/>
    <xf numFmtId="0" fontId="65" fillId="11" borderId="1" xfId="18" applyFont="1" applyFill="1" applyBorder="1" applyAlignment="1">
      <alignment horizontal="center" vertical="center"/>
    </xf>
    <xf numFmtId="0" fontId="64" fillId="11" borderId="1" xfId="18" applyFont="1" applyFill="1" applyBorder="1" applyAlignment="1">
      <alignment horizontal="center" vertical="center"/>
    </xf>
    <xf numFmtId="0" fontId="48" fillId="11" borderId="1" xfId="18" applyFont="1" applyFill="1" applyBorder="1" applyAlignment="1">
      <alignment horizontal="center" vertical="center" wrapText="1"/>
    </xf>
    <xf numFmtId="0" fontId="48" fillId="0" borderId="0" xfId="19" applyFont="1" applyAlignment="1">
      <alignment horizontal="center" vertical="center"/>
    </xf>
    <xf numFmtId="49" fontId="13" fillId="0" borderId="0" xfId="22" applyNumberFormat="1" applyFont="1" applyAlignment="1">
      <alignment horizontal="center" vertical="center"/>
    </xf>
    <xf numFmtId="0" fontId="48" fillId="11" borderId="1" xfId="18" applyFont="1" applyFill="1" applyBorder="1" applyAlignment="1">
      <alignment horizontal="center" vertical="center"/>
    </xf>
    <xf numFmtId="49" fontId="48" fillId="11" borderId="1" xfId="18" applyNumberFormat="1" applyFont="1" applyFill="1" applyBorder="1" applyAlignment="1">
      <alignment horizontal="center" vertical="center" wrapText="1"/>
    </xf>
    <xf numFmtId="0" fontId="48" fillId="11" borderId="1" xfId="18" applyFont="1" applyFill="1" applyBorder="1" applyAlignment="1">
      <alignment horizontal="center" vertical="center" shrinkToFit="1"/>
    </xf>
    <xf numFmtId="0" fontId="37" fillId="0" borderId="1" xfId="18" applyBorder="1"/>
    <xf numFmtId="0" fontId="64" fillId="0" borderId="1" xfId="18" applyFont="1" applyBorder="1" applyAlignment="1">
      <alignment horizontal="center" vertical="center"/>
    </xf>
    <xf numFmtId="0" fontId="48" fillId="0" borderId="1" xfId="18" applyFont="1" applyBorder="1" applyAlignment="1">
      <alignment horizontal="center" vertical="center" shrinkToFit="1"/>
    </xf>
    <xf numFmtId="0" fontId="64" fillId="0" borderId="1" xfId="18" applyFont="1" applyBorder="1" applyAlignment="1">
      <alignment horizontal="center" vertical="center" shrinkToFit="1"/>
    </xf>
    <xf numFmtId="0" fontId="3" fillId="0" borderId="0" xfId="20" applyFont="1" applyAlignment="1">
      <alignment horizontal="center" vertical="center"/>
    </xf>
    <xf numFmtId="0" fontId="3" fillId="0" borderId="0" xfId="20" applyFont="1">
      <alignment vertical="center"/>
    </xf>
    <xf numFmtId="0" fontId="5" fillId="0" borderId="1" xfId="20" applyFont="1" applyBorder="1" applyAlignment="1">
      <alignment horizontal="center" vertical="center" wrapText="1"/>
    </xf>
    <xf numFmtId="0" fontId="10" fillId="0" borderId="1" xfId="20" applyFont="1" applyBorder="1" applyAlignment="1">
      <alignment horizontal="center" vertical="center" wrapText="1"/>
    </xf>
    <xf numFmtId="0" fontId="4" fillId="0" borderId="0" xfId="20" applyFont="1" applyAlignment="1">
      <alignment vertical="center" wrapText="1"/>
    </xf>
    <xf numFmtId="0" fontId="6" fillId="15" borderId="1" xfId="20" applyFont="1" applyFill="1" applyBorder="1" applyAlignment="1">
      <alignment horizontal="center" vertical="center" wrapText="1"/>
    </xf>
    <xf numFmtId="0" fontId="8" fillId="15" borderId="1" xfId="20" applyFont="1" applyFill="1" applyBorder="1" applyAlignment="1">
      <alignment horizontal="center" vertical="center" wrapText="1"/>
    </xf>
    <xf numFmtId="0" fontId="8" fillId="0" borderId="1" xfId="20" applyFont="1" applyBorder="1" applyAlignment="1">
      <alignment horizontal="center" vertical="center" wrapText="1"/>
    </xf>
    <xf numFmtId="0" fontId="6" fillId="0" borderId="1" xfId="20" applyFont="1" applyBorder="1" applyAlignment="1">
      <alignment horizontal="center" vertical="center" wrapText="1"/>
    </xf>
    <xf numFmtId="0" fontId="11" fillId="0" borderId="1" xfId="20" applyFont="1" applyBorder="1" applyAlignment="1">
      <alignment horizontal="center" vertical="center"/>
    </xf>
    <xf numFmtId="0" fontId="12" fillId="0" borderId="1" xfId="20" applyFont="1" applyBorder="1" applyAlignment="1">
      <alignment horizontal="center" vertical="center" wrapText="1"/>
    </xf>
    <xf numFmtId="0" fontId="6" fillId="16" borderId="1" xfId="20" applyFont="1" applyFill="1" applyBorder="1" applyAlignment="1">
      <alignment horizontal="center" vertical="center" wrapText="1"/>
    </xf>
    <xf numFmtId="0" fontId="8" fillId="16" borderId="1" xfId="20" applyFont="1" applyFill="1" applyBorder="1" applyAlignment="1">
      <alignment horizontal="center" vertical="center" wrapText="1"/>
    </xf>
    <xf numFmtId="0" fontId="37" fillId="0" borderId="0" xfId="20" applyAlignment="1">
      <alignment horizontal="center" vertical="center"/>
    </xf>
    <xf numFmtId="0" fontId="9" fillId="4" borderId="0" xfId="20" applyFont="1" applyFill="1" applyAlignment="1">
      <alignment horizontal="center" vertical="center"/>
    </xf>
    <xf numFmtId="0" fontId="37" fillId="0" borderId="0" xfId="20">
      <alignment vertical="center"/>
    </xf>
    <xf numFmtId="0" fontId="36" fillId="0" borderId="0" xfId="17"/>
    <xf numFmtId="0" fontId="40" fillId="0" borderId="0" xfId="20" applyFont="1" applyAlignment="1">
      <alignment horizontal="center"/>
    </xf>
    <xf numFmtId="0" fontId="40" fillId="0" borderId="0" xfId="20" applyFont="1" applyAlignment="1">
      <alignment horizontal="center"/>
    </xf>
    <xf numFmtId="0" fontId="22" fillId="0" borderId="3" xfId="23" applyFont="1" applyBorder="1" applyAlignment="1">
      <alignment horizontal="center" vertical="center" wrapText="1"/>
    </xf>
    <xf numFmtId="0" fontId="22" fillId="0" borderId="6" xfId="23" applyFont="1" applyBorder="1" applyAlignment="1">
      <alignment horizontal="center" vertical="center" wrapText="1"/>
    </xf>
    <xf numFmtId="0" fontId="22" fillId="0" borderId="1" xfId="23" applyFont="1" applyBorder="1" applyAlignment="1">
      <alignment horizontal="center" vertical="center" wrapText="1"/>
    </xf>
    <xf numFmtId="0" fontId="41" fillId="0" borderId="3" xfId="23" applyFont="1" applyBorder="1" applyAlignment="1">
      <alignment horizontal="center" vertical="center" wrapText="1"/>
    </xf>
    <xf numFmtId="0" fontId="42" fillId="0" borderId="3" xfId="23" applyFont="1" applyBorder="1" applyAlignment="1">
      <alignment horizontal="center" vertical="center" wrapText="1"/>
    </xf>
    <xf numFmtId="179" fontId="48" fillId="0" borderId="3" xfId="23" applyNumberFormat="1" applyFont="1" applyBorder="1" applyAlignment="1">
      <alignment horizontal="center" vertical="center" wrapText="1"/>
    </xf>
    <xf numFmtId="179" fontId="22" fillId="0" borderId="6" xfId="23" applyNumberFormat="1" applyFont="1" applyBorder="1" applyAlignment="1">
      <alignment horizontal="center" vertical="center" wrapText="1"/>
    </xf>
    <xf numFmtId="179" fontId="22" fillId="0" borderId="3" xfId="23" applyNumberFormat="1" applyFont="1" applyBorder="1" applyAlignment="1">
      <alignment horizontal="center" vertical="center" wrapText="1"/>
    </xf>
    <xf numFmtId="183" fontId="22" fillId="0" borderId="1" xfId="23" applyNumberFormat="1" applyFont="1" applyBorder="1" applyAlignment="1">
      <alignment horizontal="center" vertical="center" wrapText="1"/>
    </xf>
    <xf numFmtId="0" fontId="22" fillId="0" borderId="1" xfId="23" applyFont="1" applyBorder="1" applyAlignment="1">
      <alignment horizontal="center" vertical="center"/>
    </xf>
    <xf numFmtId="0" fontId="22" fillId="0" borderId="1" xfId="23" applyFont="1" applyBorder="1" applyAlignment="1">
      <alignment horizontal="center" vertical="center" wrapText="1"/>
    </xf>
    <xf numFmtId="0" fontId="44" fillId="0" borderId="1" xfId="20" applyFont="1" applyBorder="1" applyAlignment="1">
      <alignment horizontal="center" vertical="center"/>
    </xf>
    <xf numFmtId="0" fontId="18" fillId="0" borderId="2" xfId="20" applyFont="1" applyBorder="1" applyAlignment="1">
      <alignment horizontal="center" vertical="center"/>
    </xf>
    <xf numFmtId="0" fontId="41" fillId="0" borderId="1" xfId="23" applyFont="1" applyBorder="1" applyAlignment="1">
      <alignment horizontal="center" vertical="center" wrapText="1"/>
    </xf>
    <xf numFmtId="0" fontId="41" fillId="0" borderId="1" xfId="24" applyFont="1" applyBorder="1" applyAlignment="1">
      <alignment horizontal="center" vertical="center" wrapText="1"/>
    </xf>
    <xf numFmtId="0" fontId="44" fillId="0" borderId="1" xfId="20" applyFont="1" applyBorder="1" applyAlignment="1">
      <alignment horizontal="center" vertical="center" wrapText="1"/>
    </xf>
    <xf numFmtId="179" fontId="44" fillId="0" borderId="1" xfId="20" applyNumberFormat="1" applyFont="1" applyBorder="1" applyAlignment="1">
      <alignment horizontal="center" vertical="center"/>
    </xf>
    <xf numFmtId="0" fontId="18" fillId="0" borderId="8" xfId="20" applyFont="1" applyBorder="1" applyAlignment="1">
      <alignment horizontal="center" vertical="center"/>
    </xf>
    <xf numFmtId="0" fontId="18" fillId="0" borderId="4" xfId="20" applyFont="1" applyBorder="1" applyAlignment="1">
      <alignment horizontal="center" vertical="center"/>
    </xf>
    <xf numFmtId="0" fontId="18" fillId="0" borderId="15" xfId="20" applyFont="1" applyBorder="1" applyAlignment="1">
      <alignment horizontal="center" vertical="center"/>
    </xf>
    <xf numFmtId="0" fontId="18" fillId="0" borderId="16" xfId="20" applyFont="1" applyBorder="1" applyAlignment="1">
      <alignment horizontal="center" vertical="center"/>
    </xf>
    <xf numFmtId="0" fontId="70" fillId="0" borderId="1" xfId="24" applyFont="1" applyBorder="1" applyAlignment="1">
      <alignment horizontal="center" vertical="center" wrapText="1"/>
    </xf>
    <xf numFmtId="0" fontId="22" fillId="0" borderId="1" xfId="24" applyFont="1" applyBorder="1" applyAlignment="1">
      <alignment horizontal="center" vertical="center" wrapText="1"/>
    </xf>
    <xf numFmtId="184" fontId="41" fillId="0" borderId="1" xfId="24" applyNumberFormat="1" applyFont="1" applyBorder="1" applyAlignment="1">
      <alignment horizontal="center" vertical="center" wrapText="1"/>
    </xf>
    <xf numFmtId="0" fontId="43" fillId="0" borderId="1" xfId="23" applyFont="1" applyBorder="1" applyAlignment="1">
      <alignment horizontal="center" vertical="center" wrapText="1"/>
    </xf>
    <xf numFmtId="0" fontId="22" fillId="0" borderId="1" xfId="23" applyFont="1" applyBorder="1" applyAlignment="1">
      <alignment vertical="center" wrapText="1"/>
    </xf>
    <xf numFmtId="179" fontId="22" fillId="0" borderId="1" xfId="23" applyNumberFormat="1" applyFont="1" applyBorder="1" applyAlignment="1">
      <alignment horizontal="center" vertical="center" wrapText="1"/>
    </xf>
    <xf numFmtId="4" fontId="22" fillId="0" borderId="1" xfId="23" applyNumberFormat="1" applyFont="1" applyBorder="1" applyAlignment="1">
      <alignment horizontal="center" vertical="center" wrapText="1"/>
    </xf>
    <xf numFmtId="0" fontId="22" fillId="0" borderId="0" xfId="23" applyFont="1" applyAlignment="1">
      <alignment horizontal="left"/>
    </xf>
    <xf numFmtId="0" fontId="18" fillId="0" borderId="0" xfId="20" applyFont="1">
      <alignment vertical="center"/>
    </xf>
    <xf numFmtId="179" fontId="37" fillId="0" borderId="0" xfId="20" applyNumberFormat="1">
      <alignment vertical="center"/>
    </xf>
    <xf numFmtId="0" fontId="41" fillId="0" borderId="3" xfId="24" applyFont="1" applyBorder="1" applyAlignment="1">
      <alignment horizontal="center" vertical="center" wrapText="1"/>
    </xf>
    <xf numFmtId="0" fontId="22" fillId="0" borderId="6" xfId="24" applyFont="1" applyBorder="1" applyAlignment="1">
      <alignment horizontal="center" vertical="center" wrapText="1"/>
    </xf>
    <xf numFmtId="0" fontId="37" fillId="17" borderId="0" xfId="19" applyFill="1" applyAlignment="1">
      <alignment horizontal="center" vertical="center"/>
    </xf>
    <xf numFmtId="49" fontId="13" fillId="17" borderId="0" xfId="20" applyNumberFormat="1" applyFont="1" applyFill="1" applyAlignment="1">
      <alignment horizontal="center" vertical="center"/>
    </xf>
    <xf numFmtId="10" fontId="0" fillId="0" borderId="0" xfId="1" applyNumberFormat="1" applyFont="1" applyAlignment="1"/>
    <xf numFmtId="0" fontId="48" fillId="17" borderId="0" xfId="19" applyFont="1" applyFill="1" applyAlignment="1">
      <alignment horizontal="center" vertical="center"/>
    </xf>
    <xf numFmtId="4" fontId="44" fillId="0" borderId="1" xfId="20" applyNumberFormat="1" applyFont="1" applyBorder="1" applyAlignment="1">
      <alignment horizontal="center" vertical="center"/>
    </xf>
    <xf numFmtId="0" fontId="54" fillId="0" borderId="1" xfId="20" applyFont="1" applyBorder="1" applyAlignment="1">
      <alignment horizontal="center" vertical="center"/>
    </xf>
  </cellXfs>
  <cellStyles count="25">
    <cellStyle name="Normal 2" xfId="2" xr:uid="{00000000-0005-0000-0000-000031000000}"/>
    <cellStyle name="Normal 4" xfId="3" xr:uid="{00000000-0005-0000-0000-000032000000}"/>
    <cellStyle name="百分比" xfId="1" builtinId="5"/>
    <cellStyle name="常规" xfId="0" builtinId="0"/>
    <cellStyle name="常规 10" xfId="4" xr:uid="{00000000-0005-0000-0000-000033000000}"/>
    <cellStyle name="常规 12 3" xfId="5" xr:uid="{00000000-0005-0000-0000-000034000000}"/>
    <cellStyle name="常规 2" xfId="6" xr:uid="{00000000-0005-0000-0000-000035000000}"/>
    <cellStyle name="常规 2 2" xfId="7" xr:uid="{00000000-0005-0000-0000-000036000000}"/>
    <cellStyle name="常规 2 2 2" xfId="22" xr:uid="{7ABF8847-A586-477C-BA43-F0909F3EB13D}"/>
    <cellStyle name="常规 2 3" xfId="20" xr:uid="{7CF3F946-6D53-45A8-AE52-D5888ADBD667}"/>
    <cellStyle name="常规 2 3 2 2" xfId="8" xr:uid="{00000000-0005-0000-0000-000037000000}"/>
    <cellStyle name="常规 2 34" xfId="9" xr:uid="{00000000-0005-0000-0000-000038000000}"/>
    <cellStyle name="常规 2 4" xfId="10" xr:uid="{00000000-0005-0000-0000-000039000000}"/>
    <cellStyle name="常规 20" xfId="21" xr:uid="{E47AE971-9656-4A32-B98A-2F3F7BF4FC24}"/>
    <cellStyle name="常规 3" xfId="11" xr:uid="{00000000-0005-0000-0000-00003A000000}"/>
    <cellStyle name="常规 3 2" xfId="24" xr:uid="{708BBD25-8C4E-44C6-B532-F1A717946EA8}"/>
    <cellStyle name="常规 3 5" xfId="12" xr:uid="{00000000-0005-0000-0000-00003B000000}"/>
    <cellStyle name="常规 3 5 2" xfId="23" xr:uid="{D950EB21-08AD-4CF1-A56A-D3697BC63B43}"/>
    <cellStyle name="常规 4" xfId="13" xr:uid="{00000000-0005-0000-0000-00003C000000}"/>
    <cellStyle name="常规 4 2" xfId="18" xr:uid="{FFE1FCBE-C47D-4457-ACEA-8DEE37E360EB}"/>
    <cellStyle name="常规 49" xfId="14" xr:uid="{00000000-0005-0000-0000-00003D000000}"/>
    <cellStyle name="常规 5" xfId="17" xr:uid="{00000000-0005-0000-0000-000040000000}"/>
    <cellStyle name="常规 50" xfId="15" xr:uid="{00000000-0005-0000-0000-00003E000000}"/>
    <cellStyle name="常规 9" xfId="16" xr:uid="{00000000-0005-0000-0000-00003F000000}"/>
    <cellStyle name="常规 9 2" xfId="19" xr:uid="{BB1F89EB-F3F9-472D-B5A1-4D5671BA6C15}"/>
  </cellStyles>
  <dxfs count="732">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color rgb="FFFF0000"/>
      </font>
    </dxf>
    <dxf>
      <font>
        <color rgb="FFFF0000"/>
      </font>
    </dxf>
    <dxf>
      <font>
        <color rgb="FFFF0000"/>
      </font>
    </dxf>
  </dxfs>
  <tableStyles count="0" defaultTableStyle="TableStyleMedium2" defaultPivotStyle="PivotStyleMedium9"/>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11</xdr:row>
      <xdr:rowOff>224806</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5536335" y="857251"/>
          <a:ext cx="6428571" cy="5267763"/>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827250" y="7217834"/>
          <a:ext cx="5676190" cy="3838094"/>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0789265" y="6748779"/>
          <a:ext cx="6180952" cy="41142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6887845" y="0"/>
          <a:ext cx="6437630" cy="85350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7</xdr:col>
      <xdr:colOff>113686</xdr:colOff>
      <xdr:row>14</xdr:row>
      <xdr:rowOff>47332</xdr:rowOff>
    </xdr:to>
    <xdr:pic>
      <xdr:nvPicPr>
        <xdr:cNvPr id="2" name="图片 1">
          <a:extLst>
            <a:ext uri="{FF2B5EF4-FFF2-40B4-BE49-F238E27FC236}">
              <a16:creationId xmlns:a16="http://schemas.microsoft.com/office/drawing/2014/main" id="{A159D95C-C35A-4628-BF5C-4A6BCF1BF56E}"/>
            </a:ext>
          </a:extLst>
        </xdr:cNvPr>
        <xdr:cNvPicPr>
          <a:picLocks noChangeAspect="1"/>
        </xdr:cNvPicPr>
      </xdr:nvPicPr>
      <xdr:blipFill>
        <a:blip xmlns:r="http://schemas.openxmlformats.org/officeDocument/2006/relationships" r:embed="rId1"/>
        <a:stretch>
          <a:fillRect/>
        </a:stretch>
      </xdr:blipFill>
      <xdr:spPr>
        <a:xfrm>
          <a:off x="0" y="238125"/>
          <a:ext cx="4914286" cy="2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10</xdr:row>
      <xdr:rowOff>710581</xdr:rowOff>
    </xdr:to>
    <xdr:pic>
      <xdr:nvPicPr>
        <xdr:cNvPr id="2" name="图片 1">
          <a:extLst>
            <a:ext uri="{FF2B5EF4-FFF2-40B4-BE49-F238E27FC236}">
              <a16:creationId xmlns:a16="http://schemas.microsoft.com/office/drawing/2014/main" id="{FADEDD43-B03F-44E4-9479-54B927DAB7F3}"/>
            </a:ext>
          </a:extLst>
        </xdr:cNvPr>
        <xdr:cNvPicPr>
          <a:picLocks noChangeAspect="1"/>
        </xdr:cNvPicPr>
      </xdr:nvPicPr>
      <xdr:blipFill>
        <a:blip xmlns:r="http://schemas.openxmlformats.org/officeDocument/2006/relationships" r:embed="rId1"/>
        <a:stretch>
          <a:fillRect/>
        </a:stretch>
      </xdr:blipFill>
      <xdr:spPr>
        <a:xfrm>
          <a:off x="157469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F769B316-4DB1-49DF-AAE3-B4A20C3B2A60}"/>
            </a:ext>
          </a:extLst>
        </xdr:cNvPr>
        <xdr:cNvPicPr>
          <a:picLocks noChangeAspect="1"/>
        </xdr:cNvPicPr>
      </xdr:nvPicPr>
      <xdr:blipFill>
        <a:blip xmlns:r="http://schemas.openxmlformats.org/officeDocument/2006/relationships" r:embed="rId2"/>
        <a:stretch>
          <a:fillRect/>
        </a:stretch>
      </xdr:blipFill>
      <xdr:spPr>
        <a:xfrm>
          <a:off x="15039975" y="8692092"/>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F8A46CCB-2AF5-41FE-92FD-803D59ABE7D8}"/>
            </a:ext>
          </a:extLst>
        </xdr:cNvPr>
        <xdr:cNvPicPr>
          <a:picLocks noChangeAspect="1"/>
        </xdr:cNvPicPr>
      </xdr:nvPicPr>
      <xdr:blipFill>
        <a:blip xmlns:r="http://schemas.openxmlformats.org/officeDocument/2006/relationships" r:embed="rId3"/>
        <a:stretch>
          <a:fillRect/>
        </a:stretch>
      </xdr:blipFill>
      <xdr:spPr>
        <a:xfrm>
          <a:off x="20985057" y="7519246"/>
          <a:ext cx="6161902" cy="4105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2180590</xdr:colOff>
      <xdr:row>69</xdr:row>
      <xdr:rowOff>167640</xdr:rowOff>
    </xdr:from>
    <xdr:to>
      <xdr:col>11</xdr:col>
      <xdr:colOff>569595</xdr:colOff>
      <xdr:row>95</xdr:row>
      <xdr:rowOff>178435</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761990" y="10130790"/>
          <a:ext cx="6513830" cy="4716145"/>
        </a:xfrm>
        <a:prstGeom prst="rect">
          <a:avLst/>
        </a:prstGeom>
      </xdr:spPr>
    </xdr:pic>
    <xdr:clientData/>
  </xdr:twoCellAnchor>
  <xdr:twoCellAnchor editAs="oneCell">
    <xdr:from>
      <xdr:col>4</xdr:col>
      <xdr:colOff>2057400</xdr:colOff>
      <xdr:row>95</xdr:row>
      <xdr:rowOff>46990</xdr:rowOff>
    </xdr:from>
    <xdr:to>
      <xdr:col>12</xdr:col>
      <xdr:colOff>232410</xdr:colOff>
      <xdr:row>101</xdr:row>
      <xdr:rowOff>114300</xdr:rowOff>
    </xdr:to>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5638800" y="14715490"/>
          <a:ext cx="6947535" cy="1153160"/>
        </a:xfrm>
        <a:prstGeom prst="rect">
          <a:avLst/>
        </a:prstGeom>
      </xdr:spPr>
    </xdr:pic>
    <xdr:clientData/>
  </xdr:twoCellAnchor>
  <xdr:twoCellAnchor editAs="oneCell">
    <xdr:from>
      <xdr:col>12</xdr:col>
      <xdr:colOff>266700</xdr:colOff>
      <xdr:row>71</xdr:row>
      <xdr:rowOff>76200</xdr:rowOff>
    </xdr:from>
    <xdr:to>
      <xdr:col>19</xdr:col>
      <xdr:colOff>419735</xdr:colOff>
      <xdr:row>97</xdr:row>
      <xdr:rowOff>8890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620625" y="10401300"/>
          <a:ext cx="6887210" cy="4638040"/>
        </a:xfrm>
        <a:prstGeom prst="rect">
          <a:avLst/>
        </a:prstGeom>
      </xdr:spPr>
    </xdr:pic>
    <xdr:clientData/>
  </xdr:twoCellAnchor>
  <xdr:twoCellAnchor editAs="oneCell">
    <xdr:from>
      <xdr:col>20</xdr:col>
      <xdr:colOff>190500</xdr:colOff>
      <xdr:row>71</xdr:row>
      <xdr:rowOff>152400</xdr:rowOff>
    </xdr:from>
    <xdr:to>
      <xdr:col>28</xdr:col>
      <xdr:colOff>107315</xdr:colOff>
      <xdr:row>98</xdr:row>
      <xdr:rowOff>81280</xdr:rowOff>
    </xdr:to>
    <xdr:pic>
      <xdr:nvPicPr>
        <xdr:cNvPr id="6" name="图片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9954875" y="10477500"/>
          <a:ext cx="5327015" cy="481520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635" y="12699365"/>
          <a:ext cx="5252085" cy="340042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623560" y="54610"/>
          <a:ext cx="5117465" cy="5473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0012045" y="6102985"/>
          <a:ext cx="6299835" cy="11671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8909050" y="1513840"/>
          <a:ext cx="6218555" cy="46856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062720" y="5509260"/>
          <a:ext cx="5350510" cy="17633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8231505" y="1535430"/>
          <a:ext cx="4860290" cy="4864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Volumes\KINGSTON\&#38656;&#22788;&#29702;\&#26376;&#25253;\10&#26376;&#20221;&#26376;&#25253;\Users\LENOVO\Desktop\2019&#24180;3&#26376;&#26376;&#25253;\5&#26376;&#26376;&#25253;\2017&#24180;&#24230;&#21271;&#20140;&#21338;&#22823;&#26032;&#20803;X31&#39033;&#30446;&#21488;&#2408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ocuments%20and%20Settings\All%20Users\Documents\&#30005;&#23376;&#29256;&#27979;&#31639;&#34920;\&#24050;&#23457;\&#26032;&#21271;&#20140;&#24066;&#38376;&#22836;&#27807;&#21306;&#27704;&#23450;&#38215;&#26361;&#21508;&#24196;&#26725;&#20849;&#26377;&#20135;&#26435;.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F:\&#21338;&#22823;&#26032;&#20803;-X17&#12289;X31\22&#24180;&#25253;&#21578;\&#27979;&#31639;-X17&#12289;X31-8.16.xlsx" TargetMode="External"/><Relationship Id="rId1" Type="http://schemas.openxmlformats.org/officeDocument/2006/relationships/externalLinkPath" Target="22&#24180;&#25253;&#21578;/&#27979;&#31639;-X17&#12289;X31-8.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0020;&#26102;/&#20449;&#24687;&#21464;&#26356;/&#36807;&#3124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37;&#20316;/X17/&#25105;&#30340;&#24037;&#20316;&#35760;&#24405;7.15/&#20020;&#26102;/&#20449;&#24687;&#21464;&#26356;/&#36807;&#31243;.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F:\&#21338;&#22823;&#26032;&#20803;-X17&#12289;X31\&#36807;&#31243;\&#27979;&#31639;&#8212;&#8212;X17&#12289;X31.xlsx" TargetMode="External"/><Relationship Id="rId1" Type="http://schemas.openxmlformats.org/officeDocument/2006/relationships/externalLinkPath" Target="&#36807;&#31243;/&#27979;&#31639;&#8212;&#8212;X17&#12289;X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商铺2017年6月 "/>
      <sheetName val="2017商铺2017年6月初"/>
      <sheetName val="2017商铺收入确认"/>
      <sheetName val="便利店"/>
      <sheetName val="储藏室"/>
      <sheetName val="车位"/>
      <sheetName val="2017.02确认收入"/>
      <sheetName val="2017.02透视表"/>
      <sheetName val="2017.03确认收入"/>
      <sheetName val="05月透视表 (2)"/>
      <sheetName val="05月确认收入"/>
      <sheetName val="04月确认收入"/>
      <sheetName val="04月透视表"/>
      <sheetName val="05月透视表"/>
      <sheetName val="Sheet2"/>
      <sheetName val="Sheet3"/>
      <sheetName val="2017年合同05"/>
      <sheetName val="租期"/>
      <sheetName val="储藏室全"/>
      <sheetName val="49#"/>
      <sheetName val="条件"/>
      <sheetName val="其他合同"/>
      <sheetName val="1号楼"/>
      <sheetName val="2号楼"/>
      <sheetName val="3号楼"/>
      <sheetName val="4号楼"/>
      <sheetName val="5号楼"/>
      <sheetName val="6号楼"/>
      <sheetName val="7号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
      <sheetName val="成本（静态）"/>
      <sheetName val="各小区租金结果"/>
      <sheetName val="悦廷"/>
      <sheetName val="鹿海园三里"/>
      <sheetName val="鹿海园"/>
      <sheetName val="南海家园三里"/>
      <sheetName val="城研数据"/>
      <sheetName val="X17亦城茗苑"/>
      <sheetName val="X31博客雅苑"/>
      <sheetName val="房产信息"/>
      <sheetName val="中指成交数据"/>
      <sheetName val="城研租金数据"/>
      <sheetName val="案例整理"/>
      <sheetName val="系统读取表"/>
      <sheetName val="详细信息3"/>
      <sheetName val="详细信息1"/>
      <sheetName val="详细信息2"/>
    </sheetNames>
    <sheetDataSet>
      <sheetData sheetId="0">
        <row r="4">
          <cell r="C4" t="str">
            <v>X17亦城茗苑</v>
          </cell>
        </row>
      </sheetData>
      <sheetData sheetId="1"/>
      <sheetData sheetId="2"/>
      <sheetData sheetId="3">
        <row r="4">
          <cell r="M4">
            <v>57.74</v>
          </cell>
        </row>
      </sheetData>
      <sheetData sheetId="4">
        <row r="4">
          <cell r="M4">
            <v>50.466666666666661</v>
          </cell>
        </row>
      </sheetData>
      <sheetData sheetId="5"/>
      <sheetData sheetId="6">
        <row r="4">
          <cell r="M4">
            <v>49.45333333333334</v>
          </cell>
        </row>
      </sheetData>
      <sheetData sheetId="7"/>
      <sheetData sheetId="8">
        <row r="9">
          <cell r="K9">
            <v>2353</v>
          </cell>
        </row>
      </sheetData>
      <sheetData sheetId="9">
        <row r="10">
          <cell r="K10">
            <v>2223</v>
          </cell>
        </row>
      </sheetData>
      <sheetData sheetId="10">
        <row r="3">
          <cell r="N3">
            <v>2.25</v>
          </cell>
        </row>
        <row r="4">
          <cell r="N4">
            <v>2.25</v>
          </cell>
        </row>
      </sheetData>
      <sheetData sheetId="11"/>
      <sheetData sheetId="12"/>
      <sheetData sheetId="13"/>
      <sheetData sheetId="14"/>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Sheet9"/>
      <sheetName val="Sheet4"/>
      <sheetName val="各小区租金结果"/>
      <sheetName val="成本分析"/>
      <sheetName val="比较法"/>
      <sheetName val="案例汇总 -月"/>
      <sheetName val="城研"/>
      <sheetName val="城研整理"/>
      <sheetName val="sheet1"/>
      <sheetName val="贝壳数据"/>
      <sheetName val="中指整理"/>
      <sheetName val="房源表-X17"/>
      <sheetName val="房源表-X31"/>
      <sheetName val="房产信息"/>
      <sheetName val="京城捷信结果"/>
      <sheetName val="结果分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6"/>
  <sheetViews>
    <sheetView tabSelected="1" topLeftCell="A10" zoomScaleNormal="100" workbookViewId="0">
      <selection activeCell="C41" sqref="C41"/>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4.375" customWidth="1"/>
  </cols>
  <sheetData>
    <row r="1" spans="1:15">
      <c r="A1" s="207" t="s">
        <v>0</v>
      </c>
      <c r="B1" s="207"/>
      <c r="C1" s="207"/>
      <c r="D1" s="207"/>
      <c r="E1" s="207"/>
      <c r="F1" s="207"/>
      <c r="G1" s="207"/>
      <c r="H1" s="207"/>
      <c r="I1" s="207"/>
      <c r="J1" s="207"/>
      <c r="K1" s="207"/>
      <c r="L1" s="207"/>
      <c r="O1">
        <f>998-580</f>
        <v>418</v>
      </c>
    </row>
    <row r="2" spans="1:15">
      <c r="A2" s="197"/>
      <c r="B2" s="197"/>
      <c r="C2" s="197"/>
      <c r="D2" s="197"/>
      <c r="E2" s="197"/>
      <c r="F2" s="197"/>
      <c r="G2" s="197"/>
      <c r="H2" s="197"/>
      <c r="I2" s="197"/>
      <c r="J2" s="197"/>
      <c r="K2" s="197"/>
      <c r="L2" s="197"/>
    </row>
    <row r="3" spans="1:15">
      <c r="A3" s="208" t="s">
        <v>1</v>
      </c>
      <c r="B3" s="209"/>
      <c r="C3" s="210" t="s">
        <v>2</v>
      </c>
      <c r="D3" s="210"/>
      <c r="E3" s="210" t="s">
        <v>3</v>
      </c>
      <c r="F3" s="210"/>
      <c r="G3" s="210" t="s">
        <v>4</v>
      </c>
      <c r="H3" s="210"/>
      <c r="I3" s="208" t="s">
        <v>5</v>
      </c>
      <c r="J3" s="209"/>
      <c r="K3" s="208" t="s">
        <v>6</v>
      </c>
      <c r="L3" s="209"/>
    </row>
    <row r="4" spans="1:15">
      <c r="A4" s="210" t="s">
        <v>7</v>
      </c>
      <c r="B4" s="210"/>
      <c r="C4" s="385" t="s">
        <v>6032</v>
      </c>
      <c r="D4" s="386"/>
      <c r="E4" s="211" t="str">
        <f>汇总!B62</f>
        <v>悦廷</v>
      </c>
      <c r="F4" s="209"/>
      <c r="G4" s="211" t="str">
        <f>汇总!B45</f>
        <v>中信新城西区</v>
      </c>
      <c r="H4" s="209"/>
      <c r="I4" s="208" t="str">
        <f>[4]清枫华景园数据!C2</f>
        <v>清枫华景园</v>
      </c>
      <c r="J4" s="209"/>
      <c r="K4" s="211" t="str">
        <f>汇总!B64</f>
        <v>南海家园四里</v>
      </c>
      <c r="L4" s="209"/>
    </row>
    <row r="5" spans="1:15">
      <c r="A5" s="210" t="s">
        <v>8</v>
      </c>
      <c r="B5" s="210"/>
      <c r="C5" s="208" t="s">
        <v>9</v>
      </c>
      <c r="D5" s="209"/>
      <c r="E5" s="212">
        <f>汇总!K62</f>
        <v>54.690000000000005</v>
      </c>
      <c r="F5" s="213"/>
      <c r="G5" s="212">
        <f>汇总!K65</f>
        <v>51.91</v>
      </c>
      <c r="H5" s="213"/>
      <c r="I5" s="212">
        <f>[4]清枫华景园数据!I6</f>
        <v>97.111735724259006</v>
      </c>
      <c r="J5" s="213"/>
      <c r="K5" s="212">
        <f>汇总!K64</f>
        <v>49.870000000000005</v>
      </c>
      <c r="L5" s="213"/>
      <c r="O5">
        <f>E5/K5</f>
        <v>1.096651293362743</v>
      </c>
    </row>
    <row r="6" spans="1:15" ht="36.75">
      <c r="A6" s="210" t="s">
        <v>10</v>
      </c>
      <c r="B6" s="210"/>
      <c r="C6" s="198" t="s">
        <v>11</v>
      </c>
      <c r="D6" s="199">
        <v>100</v>
      </c>
      <c r="E6" s="198" t="s">
        <v>11</v>
      </c>
      <c r="F6" s="199">
        <v>100</v>
      </c>
      <c r="G6" s="198" t="s">
        <v>11</v>
      </c>
      <c r="H6" s="199">
        <v>100</v>
      </c>
      <c r="I6" s="198" t="s">
        <v>11</v>
      </c>
      <c r="J6" s="199">
        <v>100</v>
      </c>
      <c r="K6" s="198" t="s">
        <v>11</v>
      </c>
      <c r="L6" s="199">
        <v>100</v>
      </c>
    </row>
    <row r="7" spans="1:15">
      <c r="A7" s="210" t="s">
        <v>12</v>
      </c>
      <c r="B7" s="210"/>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221" t="s">
        <v>14</v>
      </c>
      <c r="B8" s="176" t="s">
        <v>15</v>
      </c>
      <c r="C8" s="368" t="s">
        <v>16</v>
      </c>
      <c r="D8" s="177">
        <v>100</v>
      </c>
      <c r="E8" s="176" t="s">
        <v>6033</v>
      </c>
      <c r="F8" s="177">
        <v>100</v>
      </c>
      <c r="G8" s="176" t="s">
        <v>6034</v>
      </c>
      <c r="H8" s="177">
        <v>100</v>
      </c>
      <c r="I8" s="177" t="s">
        <v>18</v>
      </c>
      <c r="J8" s="177">
        <v>100</v>
      </c>
      <c r="K8" s="176" t="s">
        <v>6056</v>
      </c>
      <c r="L8" s="177">
        <v>100</v>
      </c>
      <c r="M8" s="203">
        <v>2</v>
      </c>
    </row>
    <row r="9" spans="1:15" ht="132">
      <c r="A9" s="222"/>
      <c r="B9" s="176" t="s">
        <v>19</v>
      </c>
      <c r="C9" s="368" t="s">
        <v>6040</v>
      </c>
      <c r="D9" s="177">
        <v>100</v>
      </c>
      <c r="E9" s="368" t="s">
        <v>6059</v>
      </c>
      <c r="F9" s="177">
        <v>99</v>
      </c>
      <c r="G9" s="176" t="s">
        <v>6058</v>
      </c>
      <c r="H9" s="177">
        <v>97</v>
      </c>
      <c r="I9" s="177" t="s">
        <v>18</v>
      </c>
      <c r="J9" s="177">
        <v>100</v>
      </c>
      <c r="K9" s="176" t="s">
        <v>6057</v>
      </c>
      <c r="L9" s="177">
        <v>98</v>
      </c>
      <c r="M9" s="203">
        <v>1</v>
      </c>
    </row>
    <row r="10" spans="1:15" ht="60">
      <c r="A10" s="222"/>
      <c r="B10" s="176" t="s">
        <v>23</v>
      </c>
      <c r="C10" s="368" t="s">
        <v>6048</v>
      </c>
      <c r="D10" s="177">
        <v>100</v>
      </c>
      <c r="E10" s="368" t="s">
        <v>6039</v>
      </c>
      <c r="F10" s="177">
        <v>100</v>
      </c>
      <c r="G10" s="176" t="s">
        <v>6049</v>
      </c>
      <c r="H10" s="177">
        <v>100</v>
      </c>
      <c r="I10" s="177" t="s">
        <v>24</v>
      </c>
      <c r="J10" s="177">
        <v>100</v>
      </c>
      <c r="K10" s="176" t="s">
        <v>6039</v>
      </c>
      <c r="L10" s="177">
        <v>100</v>
      </c>
      <c r="M10" s="203">
        <v>2</v>
      </c>
    </row>
    <row r="11" spans="1:15" ht="72">
      <c r="A11" s="222"/>
      <c r="B11" s="176" t="s">
        <v>25</v>
      </c>
      <c r="C11" s="368" t="s">
        <v>6035</v>
      </c>
      <c r="D11" s="177">
        <v>100</v>
      </c>
      <c r="E11" s="368" t="s">
        <v>26</v>
      </c>
      <c r="F11" s="177">
        <v>100</v>
      </c>
      <c r="G11" s="176" t="s">
        <v>6037</v>
      </c>
      <c r="H11" s="177">
        <v>103</v>
      </c>
      <c r="I11" s="177" t="s">
        <v>24</v>
      </c>
      <c r="J11" s="177">
        <v>100</v>
      </c>
      <c r="K11" s="176" t="s">
        <v>26</v>
      </c>
      <c r="L11" s="177">
        <v>100</v>
      </c>
      <c r="M11" s="204">
        <v>3</v>
      </c>
    </row>
    <row r="12" spans="1:15" ht="161.25" customHeight="1">
      <c r="A12" s="223"/>
      <c r="B12" s="176" t="s">
        <v>27</v>
      </c>
      <c r="C12" s="368" t="s">
        <v>28</v>
      </c>
      <c r="D12" s="177">
        <v>100</v>
      </c>
      <c r="E12" s="368" t="s">
        <v>28</v>
      </c>
      <c r="F12" s="177">
        <v>100</v>
      </c>
      <c r="G12" s="176" t="s">
        <v>6038</v>
      </c>
      <c r="H12" s="177">
        <v>100</v>
      </c>
      <c r="I12" s="177" t="s">
        <v>29</v>
      </c>
      <c r="J12" s="177">
        <v>100</v>
      </c>
      <c r="K12" s="176" t="s">
        <v>28</v>
      </c>
      <c r="L12" s="177">
        <v>100</v>
      </c>
      <c r="M12" s="204">
        <v>5</v>
      </c>
    </row>
    <row r="13" spans="1:15" ht="33" customHeight="1">
      <c r="A13" s="224"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225"/>
      <c r="B14" s="176" t="s">
        <v>33</v>
      </c>
      <c r="C14" s="177" t="s">
        <v>34</v>
      </c>
      <c r="D14" s="177">
        <v>100</v>
      </c>
      <c r="E14" s="176" t="s">
        <v>35</v>
      </c>
      <c r="F14" s="177">
        <v>100</v>
      </c>
      <c r="G14" s="176" t="s">
        <v>36</v>
      </c>
      <c r="H14" s="177">
        <v>100</v>
      </c>
      <c r="I14" s="177" t="s">
        <v>37</v>
      </c>
      <c r="J14" s="177">
        <v>98</v>
      </c>
      <c r="K14" s="176" t="s">
        <v>35</v>
      </c>
      <c r="L14" s="177">
        <v>100</v>
      </c>
      <c r="M14" s="204">
        <v>2</v>
      </c>
    </row>
    <row r="15" spans="1:15" ht="19.5" customHeight="1">
      <c r="A15" s="225"/>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225"/>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225"/>
      <c r="B17" s="176" t="s">
        <v>45</v>
      </c>
      <c r="C17" s="176" t="s">
        <v>6045</v>
      </c>
      <c r="D17" s="177">
        <v>100</v>
      </c>
      <c r="E17" s="176" t="s">
        <v>47</v>
      </c>
      <c r="F17" s="177">
        <v>97</v>
      </c>
      <c r="G17" s="176" t="str">
        <f>E17</f>
        <v>主力户型为三居室，住宅套型较大</v>
      </c>
      <c r="H17" s="177">
        <f>F17</f>
        <v>97</v>
      </c>
      <c r="I17" s="205"/>
      <c r="J17" s="177"/>
      <c r="K17" s="176" t="s">
        <v>48</v>
      </c>
      <c r="L17" s="177">
        <v>100</v>
      </c>
      <c r="M17" s="204">
        <v>3</v>
      </c>
      <c r="O17" t="s">
        <v>49</v>
      </c>
      <c r="P17">
        <v>100</v>
      </c>
    </row>
    <row r="18" spans="1:16" ht="45.75" customHeight="1">
      <c r="A18" s="225"/>
      <c r="B18" s="176" t="s">
        <v>50</v>
      </c>
      <c r="C18" s="176" t="s">
        <v>6041</v>
      </c>
      <c r="D18" s="177">
        <v>100</v>
      </c>
      <c r="E18" s="176" t="s">
        <v>6042</v>
      </c>
      <c r="F18" s="177">
        <v>100</v>
      </c>
      <c r="G18" s="176" t="s">
        <v>6042</v>
      </c>
      <c r="H18" s="177">
        <v>100</v>
      </c>
      <c r="I18" s="176" t="s">
        <v>52</v>
      </c>
      <c r="J18" s="177">
        <v>100</v>
      </c>
      <c r="K18" s="176" t="s">
        <v>6042</v>
      </c>
      <c r="L18" s="177">
        <v>100</v>
      </c>
      <c r="M18" s="204">
        <v>1</v>
      </c>
      <c r="O18" t="s">
        <v>53</v>
      </c>
      <c r="P18">
        <v>96</v>
      </c>
    </row>
    <row r="19" spans="1:16" ht="51.75" customHeight="1">
      <c r="A19" s="225"/>
      <c r="B19" s="176" t="s">
        <v>54</v>
      </c>
      <c r="C19" s="176" t="s">
        <v>55</v>
      </c>
      <c r="D19" s="177">
        <v>100</v>
      </c>
      <c r="E19" s="176" t="s">
        <v>55</v>
      </c>
      <c r="F19" s="177">
        <v>100</v>
      </c>
      <c r="G19" s="176" t="s">
        <v>55</v>
      </c>
      <c r="H19" s="177">
        <v>100</v>
      </c>
      <c r="I19" s="177" t="s">
        <v>56</v>
      </c>
      <c r="J19" s="177">
        <v>100</v>
      </c>
      <c r="K19" s="176" t="s">
        <v>55</v>
      </c>
      <c r="L19" s="177">
        <v>100</v>
      </c>
      <c r="M19" s="204">
        <v>2</v>
      </c>
    </row>
    <row r="20" spans="1:16" ht="48">
      <c r="A20" s="225"/>
      <c r="B20" s="176" t="s">
        <v>57</v>
      </c>
      <c r="C20" s="176" t="s">
        <v>58</v>
      </c>
      <c r="D20" s="177">
        <v>100</v>
      </c>
      <c r="E20" s="176" t="s">
        <v>59</v>
      </c>
      <c r="F20" s="177">
        <v>102</v>
      </c>
      <c r="G20" s="176" t="str">
        <f>E20</f>
        <v>配备家具、家电；程度较新；功能正常，质量有保证，较好</v>
      </c>
      <c r="H20" s="177">
        <f>F20</f>
        <v>102</v>
      </c>
      <c r="I20" s="177" t="s">
        <v>60</v>
      </c>
      <c r="J20" s="177">
        <v>100</v>
      </c>
      <c r="K20" s="176" t="str">
        <f>E20</f>
        <v>配备家具、家电；程度较新；功能正常，质量有保证，较好</v>
      </c>
      <c r="L20" s="177">
        <f>H20</f>
        <v>102</v>
      </c>
      <c r="M20" s="204">
        <v>2</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214" t="s">
        <v>69</v>
      </c>
      <c r="B24" s="214"/>
      <c r="C24" s="210" t="s">
        <v>70</v>
      </c>
      <c r="D24" s="210"/>
      <c r="E24" s="215">
        <f>E5</f>
        <v>54.690000000000005</v>
      </c>
      <c r="F24" s="215"/>
      <c r="G24" s="215">
        <f>G5</f>
        <v>51.91</v>
      </c>
      <c r="H24" s="215"/>
      <c r="I24" s="212">
        <f>I5</f>
        <v>97.111735724259006</v>
      </c>
      <c r="J24" s="213"/>
      <c r="K24" s="212">
        <f>K5</f>
        <v>49.870000000000005</v>
      </c>
      <c r="L24" s="213"/>
      <c r="N24" s="389">
        <f>(E24-K24)/K24</f>
        <v>9.6651293362743126E-2</v>
      </c>
    </row>
    <row r="25" spans="1:16">
      <c r="A25" s="214" t="s">
        <v>71</v>
      </c>
      <c r="B25" s="214"/>
      <c r="C25" s="210" t="s">
        <v>70</v>
      </c>
      <c r="D25" s="210"/>
      <c r="E25" s="216">
        <f>ROUND(E24*POWER(100,COUNT(F6:F23))/PRODUCT(F6:F23),2)</f>
        <v>55.83</v>
      </c>
      <c r="F25" s="216"/>
      <c r="G25" s="216">
        <f>ROUND(G24*POWER(100,COUNT(H6:H23))/PRODUCT(H6:H23),2)</f>
        <v>52.51</v>
      </c>
      <c r="H25" s="216"/>
      <c r="I25" s="217">
        <f>ROUND(I24*POWER(100,COUNT(J6:J23))/PRODUCT(J6:J23),2)</f>
        <v>100.09</v>
      </c>
      <c r="J25" s="218"/>
      <c r="K25" s="217">
        <f>ROUND(K24*POWER(100,COUNT(L6:L23))/PRODUCT(L6:L23),2)</f>
        <v>49.89</v>
      </c>
      <c r="L25" s="218"/>
      <c r="N25" s="389">
        <f>(E25-K25)/K25</f>
        <v>0.11906193625977145</v>
      </c>
    </row>
    <row r="26" spans="1:16" ht="14.25">
      <c r="A26" s="219" t="str">
        <f>CONCATENATE("估价对象比较价值=(",TEXT(E25,"G/通用格式"),"+",TEXT(G25,"G/通用格式"),"+",TEXT(K25,"G/通用格式"),")","/",3,"=",ROUND((E25+G25+K25)/3,2))</f>
        <v>估价对象比较价值=(55.83+52.51+49.89)/3=52.74</v>
      </c>
      <c r="B26" s="219"/>
      <c r="C26" s="219"/>
      <c r="D26" s="219"/>
      <c r="E26" s="219"/>
      <c r="F26" s="219"/>
      <c r="G26" s="219"/>
      <c r="H26" s="219"/>
      <c r="I26" s="219"/>
      <c r="J26" s="219"/>
      <c r="K26" s="206"/>
      <c r="L26" s="206"/>
    </row>
    <row r="27" spans="1:16">
      <c r="A27" s="125" t="s">
        <v>72</v>
      </c>
      <c r="B27" s="125">
        <v>2.25</v>
      </c>
      <c r="C27" s="125" t="s">
        <v>73</v>
      </c>
      <c r="D27" s="125"/>
      <c r="E27" s="125"/>
      <c r="F27" s="125"/>
      <c r="G27" s="125"/>
      <c r="H27" s="125"/>
      <c r="I27" s="125"/>
      <c r="J27" s="125"/>
      <c r="K27" s="125"/>
      <c r="L27" s="125"/>
    </row>
    <row r="28" spans="1:16">
      <c r="A28" s="125"/>
      <c r="B28" s="125"/>
      <c r="C28" s="125">
        <f>ROUND((E25+G25+K25)/3,2)</f>
        <v>52.74</v>
      </c>
      <c r="D28" s="125"/>
      <c r="E28" s="125">
        <f>ROUND(E25/E24,4)</f>
        <v>1.0207999999999999</v>
      </c>
      <c r="F28" s="125"/>
      <c r="G28" s="125">
        <f>ROUND(G25/G24,4)</f>
        <v>1.0116000000000001</v>
      </c>
      <c r="H28" s="125"/>
      <c r="I28" s="125"/>
      <c r="J28" s="125"/>
      <c r="K28" s="125">
        <f>ROUND(K25/K24,4)</f>
        <v>1.0004</v>
      </c>
      <c r="L28" s="125"/>
    </row>
    <row r="29" spans="1:16">
      <c r="A29" s="220" t="s">
        <v>74</v>
      </c>
      <c r="B29" s="220"/>
      <c r="C29" s="202">
        <f>C28+B27</f>
        <v>54.99</v>
      </c>
      <c r="D29" s="125"/>
      <c r="E29" s="125"/>
      <c r="F29" s="125"/>
      <c r="G29" s="125"/>
      <c r="H29" s="125"/>
      <c r="I29" s="125"/>
      <c r="J29" s="125"/>
      <c r="K29" s="125"/>
      <c r="L29" s="125"/>
    </row>
    <row r="30" spans="1:16">
      <c r="A30" s="125"/>
      <c r="B30" s="125"/>
      <c r="C30" s="125"/>
      <c r="D30" s="125"/>
      <c r="E30" s="125">
        <f>E24*E28</f>
        <v>55.827552000000004</v>
      </c>
      <c r="F30" s="125"/>
      <c r="G30" s="125">
        <f>G24*G28</f>
        <v>52.512155999999997</v>
      </c>
      <c r="H30" s="125"/>
      <c r="I30" s="125"/>
      <c r="J30" s="125"/>
      <c r="K30" s="125">
        <f>K24*K28</f>
        <v>49.889948000000004</v>
      </c>
      <c r="L30" s="125"/>
    </row>
    <row r="35" spans="3:11">
      <c r="C35" t="s">
        <v>75</v>
      </c>
      <c r="E35" t="s">
        <v>76</v>
      </c>
      <c r="G35" t="s">
        <v>76</v>
      </c>
      <c r="K35" t="s">
        <v>76</v>
      </c>
    </row>
    <row r="36" spans="3:11">
      <c r="C36" t="s">
        <v>77</v>
      </c>
    </row>
  </sheetData>
  <mergeCells count="37">
    <mergeCell ref="A26:J26"/>
    <mergeCell ref="A29:B29"/>
    <mergeCell ref="A8:A12"/>
    <mergeCell ref="A13:A20"/>
    <mergeCell ref="G24:H24"/>
    <mergeCell ref="I24:J24"/>
    <mergeCell ref="K24:L24"/>
    <mergeCell ref="A25:B25"/>
    <mergeCell ref="C25:D25"/>
    <mergeCell ref="E25:F25"/>
    <mergeCell ref="G25:H25"/>
    <mergeCell ref="I25:J25"/>
    <mergeCell ref="K25:L25"/>
    <mergeCell ref="A6:B6"/>
    <mergeCell ref="A7:B7"/>
    <mergeCell ref="A24:B24"/>
    <mergeCell ref="C24:D24"/>
    <mergeCell ref="E24:F24"/>
    <mergeCell ref="K4:L4"/>
    <mergeCell ref="A5:B5"/>
    <mergeCell ref="C5:D5"/>
    <mergeCell ref="E5:F5"/>
    <mergeCell ref="G5:H5"/>
    <mergeCell ref="I5:J5"/>
    <mergeCell ref="K5:L5"/>
    <mergeCell ref="A4:B4"/>
    <mergeCell ref="C4:D4"/>
    <mergeCell ref="E4:F4"/>
    <mergeCell ref="G4:H4"/>
    <mergeCell ref="I4:J4"/>
    <mergeCell ref="A1:L1"/>
    <mergeCell ref="A3:B3"/>
    <mergeCell ref="C3:D3"/>
    <mergeCell ref="E3:F3"/>
    <mergeCell ref="G3:H3"/>
    <mergeCell ref="I3:J3"/>
    <mergeCell ref="K3:L3"/>
  </mergeCells>
  <phoneticPr fontId="60" type="noConversion"/>
  <conditionalFormatting sqref="F6:F20">
    <cfRule type="cellIs" dxfId="731" priority="5" operator="notEqual">
      <formula>100</formula>
    </cfRule>
  </conditionalFormatting>
  <conditionalFormatting sqref="H6:H13">
    <cfRule type="cellIs" dxfId="730" priority="4" operator="notEqual">
      <formula>100</formula>
    </cfRule>
  </conditionalFormatting>
  <conditionalFormatting sqref="L6:L11">
    <cfRule type="cellIs" dxfId="729" priority="3" operator="notEqual">
      <formula>100</formula>
    </cfRule>
  </conditionalFormatting>
  <conditionalFormatting sqref="H14:H20">
    <cfRule type="cellIs" dxfId="728" priority="2" operator="notEqual">
      <formula>100</formula>
    </cfRule>
  </conditionalFormatting>
  <conditionalFormatting sqref="L12:L20">
    <cfRule type="cellIs" dxfId="727" priority="1" operator="notEqual">
      <formula>100</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127"/>
  <sheetViews>
    <sheetView topLeftCell="A22" zoomScale="90" zoomScaleNormal="90" workbookViewId="0">
      <selection activeCell="I44" sqref="I44:L46"/>
    </sheetView>
  </sheetViews>
  <sheetFormatPr defaultColWidth="9" defaultRowHeight="14.25"/>
  <cols>
    <col min="1" max="1" width="41.125" style="53" customWidth="1"/>
    <col min="2" max="2" width="13.625" style="53" customWidth="1"/>
    <col min="3" max="3" width="12.375" style="53" customWidth="1"/>
    <col min="4" max="4" width="31.5" style="53" customWidth="1"/>
    <col min="5" max="5" width="31.5" style="53" hidden="1" customWidth="1"/>
    <col min="6" max="6" width="14" style="53" customWidth="1"/>
    <col min="7" max="7" width="28.125" style="53" customWidth="1"/>
    <col min="8" max="8" width="21.75" style="53" hidden="1" customWidth="1"/>
    <col min="9" max="9" width="17" style="53" customWidth="1"/>
    <col min="10" max="10" width="11.375" style="52" customWidth="1"/>
    <col min="11" max="11" width="8.5" style="52" customWidth="1"/>
    <col min="12" max="12" width="9.75" style="52" customWidth="1"/>
    <col min="13" max="13" width="19.875" style="52" customWidth="1"/>
    <col min="14" max="14" width="9" style="52"/>
    <col min="15" max="15" width="9" style="54"/>
    <col min="16" max="16384" width="9" style="52"/>
  </cols>
  <sheetData>
    <row r="1" spans="1:15" ht="15">
      <c r="A1" s="261" t="s">
        <v>454</v>
      </c>
      <c r="B1" s="261"/>
      <c r="C1" s="261"/>
      <c r="D1" s="261"/>
      <c r="E1" s="261"/>
      <c r="F1" s="261"/>
      <c r="G1" s="261"/>
      <c r="H1" s="261"/>
      <c r="I1" s="69"/>
    </row>
    <row r="2" spans="1:15">
      <c r="A2" s="55" t="s">
        <v>455</v>
      </c>
      <c r="B2" s="56" t="s">
        <v>456</v>
      </c>
      <c r="C2" s="56" t="s">
        <v>457</v>
      </c>
      <c r="D2" s="55" t="s">
        <v>458</v>
      </c>
      <c r="E2" s="55" t="s">
        <v>459</v>
      </c>
      <c r="F2" s="56" t="str">
        <f>[6]富润家园数据!E4</f>
        <v>样本数量</v>
      </c>
      <c r="G2" s="56" t="str">
        <f>D2</f>
        <v>含物业费、含供暖费平均租金单价</v>
      </c>
      <c r="H2" s="57" t="s">
        <v>460</v>
      </c>
      <c r="I2" s="52"/>
      <c r="N2" s="54"/>
      <c r="O2" s="52"/>
    </row>
    <row r="3" spans="1:15">
      <c r="A3" s="240" t="s">
        <v>461</v>
      </c>
      <c r="B3" s="59">
        <v>45566</v>
      </c>
      <c r="C3" s="60"/>
      <c r="D3" s="61" t="s">
        <v>462</v>
      </c>
      <c r="E3" s="61"/>
      <c r="F3" s="277">
        <f>SUM(C3:C5)</f>
        <v>0</v>
      </c>
      <c r="G3" s="278" t="s">
        <v>462</v>
      </c>
      <c r="H3" s="273" t="e">
        <f>ROUND(AVERAGE(E3:E5),2)</f>
        <v>#VALUE!</v>
      </c>
      <c r="I3" s="66"/>
      <c r="J3" s="66" t="s">
        <v>463</v>
      </c>
      <c r="K3" s="66" t="s">
        <v>464</v>
      </c>
      <c r="L3" s="66" t="s">
        <v>465</v>
      </c>
      <c r="M3" s="94" t="s">
        <v>466</v>
      </c>
      <c r="N3" s="54"/>
      <c r="O3" s="52"/>
    </row>
    <row r="4" spans="1:15">
      <c r="A4" s="241"/>
      <c r="B4" s="59">
        <v>45597</v>
      </c>
      <c r="C4" s="60">
        <v>0</v>
      </c>
      <c r="D4" s="61" t="str">
        <f>中指成交数据!L66</f>
        <v>--</v>
      </c>
      <c r="E4" s="61"/>
      <c r="F4" s="277"/>
      <c r="G4" s="277">
        <f>ROUND(AVERAGE(D4:D6),2)</f>
        <v>70.81</v>
      </c>
      <c r="H4" s="273"/>
      <c r="I4" s="66" t="s">
        <v>467</v>
      </c>
      <c r="J4" s="65">
        <f>G16</f>
        <v>65.040000000000006</v>
      </c>
      <c r="K4" s="66"/>
      <c r="L4" s="282" t="e">
        <f>SUM(J4:J6)/3</f>
        <v>#REF!</v>
      </c>
      <c r="M4" s="282" t="e">
        <f>L4-J44-J46</f>
        <v>#REF!</v>
      </c>
      <c r="N4" s="54"/>
      <c r="O4" s="52"/>
    </row>
    <row r="5" spans="1:15">
      <c r="A5" s="241"/>
      <c r="B5" s="59">
        <v>45627</v>
      </c>
      <c r="C5" s="60">
        <v>0</v>
      </c>
      <c r="D5" s="61" t="str">
        <f>中指成交数据!K66</f>
        <v>--</v>
      </c>
      <c r="E5" s="61" t="e">
        <f>D5+$J$44</f>
        <v>#VALUE!</v>
      </c>
      <c r="F5" s="277"/>
      <c r="G5" s="277"/>
      <c r="H5" s="273"/>
      <c r="I5" s="66" t="s">
        <v>468</v>
      </c>
      <c r="J5" s="65" t="e">
        <f>G33</f>
        <v>#REF!</v>
      </c>
      <c r="K5" s="66"/>
      <c r="L5" s="282"/>
      <c r="M5" s="282"/>
      <c r="N5" s="54"/>
      <c r="O5" s="52"/>
    </row>
    <row r="6" spans="1:15">
      <c r="A6" s="241" t="s">
        <v>469</v>
      </c>
      <c r="B6" s="59">
        <v>45658</v>
      </c>
      <c r="C6" s="60">
        <v>1</v>
      </c>
      <c r="D6" s="61">
        <f>中指成交数据!J66</f>
        <v>70.81</v>
      </c>
      <c r="E6" s="61">
        <f t="shared" ref="E6:E14" si="0">D6+$J$44</f>
        <v>73.61</v>
      </c>
      <c r="F6" s="277">
        <f>SUM(C6:C8)</f>
        <v>4</v>
      </c>
      <c r="G6" s="278">
        <f>ROUND(AVERAGE(D6:D8),2)</f>
        <v>66.73</v>
      </c>
      <c r="H6" s="273">
        <f>ROUND(AVERAGE(E6:E8),2)</f>
        <v>69.53</v>
      </c>
      <c r="I6" s="66" t="s">
        <v>470</v>
      </c>
      <c r="J6" s="65">
        <f>G50</f>
        <v>60.98</v>
      </c>
      <c r="K6" s="66"/>
      <c r="L6" s="282"/>
      <c r="M6" s="282"/>
      <c r="N6" s="54"/>
      <c r="O6" s="52"/>
    </row>
    <row r="7" spans="1:15">
      <c r="A7" s="241"/>
      <c r="B7" s="59">
        <v>45689</v>
      </c>
      <c r="C7" s="60">
        <v>1</v>
      </c>
      <c r="D7" s="61">
        <f>中指成交数据!I66</f>
        <v>64.8</v>
      </c>
      <c r="E7" s="61">
        <f t="shared" si="0"/>
        <v>67.599999999999994</v>
      </c>
      <c r="F7" s="277"/>
      <c r="G7" s="277">
        <f>ROUND(AVERAGE(D7:D9),2)</f>
        <v>64.010000000000005</v>
      </c>
      <c r="H7" s="273"/>
      <c r="I7" s="52"/>
      <c r="N7" s="54"/>
      <c r="O7" s="52"/>
    </row>
    <row r="8" spans="1:15">
      <c r="A8" s="241"/>
      <c r="B8" s="59">
        <v>45717</v>
      </c>
      <c r="C8" s="60">
        <v>2</v>
      </c>
      <c r="D8" s="61">
        <f>中指成交数据!H66</f>
        <v>64.59</v>
      </c>
      <c r="E8" s="61">
        <f t="shared" si="0"/>
        <v>67.39</v>
      </c>
      <c r="F8" s="277"/>
      <c r="G8" s="277"/>
      <c r="H8" s="273"/>
      <c r="I8" s="52"/>
      <c r="N8" s="54"/>
      <c r="O8" s="52"/>
    </row>
    <row r="9" spans="1:15">
      <c r="A9" s="241" t="s">
        <v>471</v>
      </c>
      <c r="B9" s="59">
        <v>45748</v>
      </c>
      <c r="C9" s="60">
        <v>2</v>
      </c>
      <c r="D9" s="61">
        <f>中指成交数据!G66</f>
        <v>62.65</v>
      </c>
      <c r="E9" s="61">
        <f t="shared" si="0"/>
        <v>65.45</v>
      </c>
      <c r="F9" s="277">
        <f>SUM(C9:C11)</f>
        <v>5</v>
      </c>
      <c r="G9" s="278">
        <f>ROUND(AVERAGE(D9:D11),2)</f>
        <v>63.34</v>
      </c>
      <c r="H9" s="273">
        <f>ROUND(AVERAGE(E9:E11),2)</f>
        <v>66.14</v>
      </c>
      <c r="I9" s="52"/>
      <c r="N9" s="54"/>
      <c r="O9" s="52"/>
    </row>
    <row r="10" spans="1:15">
      <c r="A10" s="241"/>
      <c r="B10" s="59">
        <v>45778</v>
      </c>
      <c r="C10" s="60">
        <v>2</v>
      </c>
      <c r="D10" s="61">
        <f>中指成交数据!F66</f>
        <v>59.28</v>
      </c>
      <c r="E10" s="61">
        <f t="shared" si="0"/>
        <v>62.08</v>
      </c>
      <c r="F10" s="277"/>
      <c r="G10" s="277">
        <f t="shared" ref="G10" si="1">ROUND(AVERAGE(D10:D12),2)</f>
        <v>63.69</v>
      </c>
      <c r="H10" s="273"/>
      <c r="I10" s="52"/>
      <c r="N10" s="54"/>
      <c r="O10" s="52"/>
    </row>
    <row r="11" spans="1:15">
      <c r="A11" s="241"/>
      <c r="B11" s="59">
        <v>45809</v>
      </c>
      <c r="C11" s="60">
        <v>1</v>
      </c>
      <c r="D11" s="61">
        <f>中指成交数据!E66</f>
        <v>68.099999999999994</v>
      </c>
      <c r="E11" s="61">
        <f t="shared" si="0"/>
        <v>70.899999999999991</v>
      </c>
      <c r="F11" s="277"/>
      <c r="G11" s="277"/>
      <c r="H11" s="273"/>
      <c r="I11" s="52"/>
      <c r="N11" s="54"/>
      <c r="O11" s="52"/>
    </row>
    <row r="12" spans="1:15">
      <c r="A12" s="241" t="s">
        <v>472</v>
      </c>
      <c r="B12" s="59">
        <v>45839</v>
      </c>
      <c r="C12" s="60">
        <v>0</v>
      </c>
      <c r="D12" s="58" t="str">
        <f>中指成交数据!D66</f>
        <v>--</v>
      </c>
      <c r="E12" s="61" t="e">
        <f t="shared" si="0"/>
        <v>#VALUE!</v>
      </c>
      <c r="F12" s="277">
        <f>SUM(C12:C14)</f>
        <v>0</v>
      </c>
      <c r="G12" s="278" t="s">
        <v>462</v>
      </c>
      <c r="H12" s="273" t="e">
        <f>ROUND(AVERAGE(E12:E14),2)</f>
        <v>#VALUE!</v>
      </c>
      <c r="I12" s="52"/>
      <c r="N12" s="54"/>
      <c r="O12" s="52"/>
    </row>
    <row r="13" spans="1:15">
      <c r="A13" s="241"/>
      <c r="B13" s="59">
        <v>45870</v>
      </c>
      <c r="C13" s="60">
        <v>0</v>
      </c>
      <c r="D13" s="58" t="str">
        <f>中指成交数据!C66</f>
        <v>--</v>
      </c>
      <c r="E13" s="61" t="e">
        <f t="shared" si="0"/>
        <v>#VALUE!</v>
      </c>
      <c r="F13" s="277"/>
      <c r="G13" s="277" t="e">
        <f t="shared" ref="G13" si="2">ROUND(AVERAGE(D13:D15),2)</f>
        <v>#DIV/0!</v>
      </c>
      <c r="H13" s="273"/>
      <c r="I13" s="52"/>
      <c r="N13" s="54"/>
      <c r="O13" s="52"/>
    </row>
    <row r="14" spans="1:15">
      <c r="A14" s="242"/>
      <c r="B14" s="59">
        <v>45901</v>
      </c>
      <c r="C14" s="60">
        <v>0</v>
      </c>
      <c r="D14" s="58" t="str">
        <f>中指成交数据!B66</f>
        <v>--</v>
      </c>
      <c r="E14" s="61" t="e">
        <f t="shared" si="0"/>
        <v>#VALUE!</v>
      </c>
      <c r="F14" s="277"/>
      <c r="G14" s="277"/>
      <c r="H14" s="273"/>
      <c r="I14" s="52"/>
      <c r="N14" s="54"/>
      <c r="O14" s="52"/>
    </row>
    <row r="15" spans="1:15">
      <c r="A15" s="84" t="s">
        <v>473</v>
      </c>
      <c r="B15" s="59">
        <v>44743</v>
      </c>
      <c r="C15" s="60">
        <v>0</v>
      </c>
      <c r="D15" s="58" t="s">
        <v>462</v>
      </c>
      <c r="E15" s="58" t="s">
        <v>462</v>
      </c>
      <c r="F15" s="61">
        <v>0</v>
      </c>
      <c r="G15" s="61" t="s">
        <v>462</v>
      </c>
      <c r="H15" s="64" t="s">
        <v>462</v>
      </c>
      <c r="I15" s="52"/>
      <c r="N15" s="54"/>
      <c r="O15" s="52"/>
    </row>
    <row r="16" spans="1:15">
      <c r="A16" s="262" t="s">
        <v>474</v>
      </c>
      <c r="B16" s="263"/>
      <c r="C16" s="263"/>
      <c r="D16" s="263"/>
      <c r="E16" s="263"/>
      <c r="F16" s="264"/>
      <c r="G16" s="65">
        <f>ROUND((G6+G9)/2,2)</f>
        <v>65.040000000000006</v>
      </c>
      <c r="H16" s="65" t="e">
        <f>ROUND(AVERAGE(H3:H14),2)</f>
        <v>#VALUE!</v>
      </c>
      <c r="I16" s="52"/>
      <c r="N16" s="54"/>
      <c r="O16" s="52"/>
    </row>
    <row r="17" spans="1:15">
      <c r="I17" s="52"/>
      <c r="M17" s="52">
        <f>47.98*1.2</f>
        <v>57.576000000000001</v>
      </c>
    </row>
    <row r="18" spans="1:15" ht="15">
      <c r="A18" s="261" t="s">
        <v>475</v>
      </c>
      <c r="B18" s="261"/>
      <c r="C18" s="261"/>
      <c r="D18" s="261"/>
      <c r="E18" s="261"/>
      <c r="F18" s="261"/>
      <c r="G18" s="261"/>
      <c r="H18" s="261"/>
      <c r="J18" s="83"/>
    </row>
    <row r="19" spans="1:15" ht="15">
      <c r="A19" s="58" t="str">
        <f>A2</f>
        <v>时间</v>
      </c>
      <c r="B19" s="58" t="s">
        <v>476</v>
      </c>
      <c r="C19" s="58" t="s">
        <v>477</v>
      </c>
      <c r="D19" s="57" t="s">
        <v>478</v>
      </c>
      <c r="E19" s="55" t="s">
        <v>459</v>
      </c>
      <c r="F19" s="58" t="str">
        <f>F2</f>
        <v>样本数量</v>
      </c>
      <c r="G19" s="58" t="str">
        <f>D19</f>
        <v/>
      </c>
      <c r="H19" s="57" t="s">
        <v>460</v>
      </c>
      <c r="I19" s="95" t="e">
        <f>G20+G23+G26+G29+G32</f>
        <v>#REF!</v>
      </c>
      <c r="N19" s="54"/>
      <c r="O19" s="52"/>
    </row>
    <row r="20" spans="1:15">
      <c r="A20" s="273" t="s">
        <v>461</v>
      </c>
      <c r="B20" s="59"/>
      <c r="C20" s="60">
        <v>0</v>
      </c>
      <c r="D20" s="61" t="s">
        <v>462</v>
      </c>
      <c r="E20" s="61"/>
      <c r="F20" s="277">
        <f>SUM(C20:C22)</f>
        <v>1</v>
      </c>
      <c r="G20" s="278" t="e">
        <f>ROUND(AVERAGE(D20:D22),2)</f>
        <v>#REF!</v>
      </c>
      <c r="H20" s="273" t="s">
        <v>462</v>
      </c>
      <c r="I20" s="52" t="e">
        <f>ROUND(I19/5,1)</f>
        <v>#REF!</v>
      </c>
      <c r="N20" s="54"/>
      <c r="O20" s="52"/>
    </row>
    <row r="21" spans="1:15">
      <c r="A21" s="273"/>
      <c r="B21" s="59">
        <v>44409</v>
      </c>
      <c r="C21" s="60">
        <v>1</v>
      </c>
      <c r="D21" s="62" t="e">
        <f>城研租金数据!#REF!</f>
        <v>#REF!</v>
      </c>
      <c r="E21" s="61" t="s">
        <v>462</v>
      </c>
      <c r="F21" s="277"/>
      <c r="G21" s="277" t="e">
        <f>ROUND(AVERAGE(D21:D23),2)</f>
        <v>#REF!</v>
      </c>
      <c r="H21" s="273"/>
      <c r="I21" s="52"/>
      <c r="N21" s="54"/>
      <c r="O21" s="52"/>
    </row>
    <row r="22" spans="1:15">
      <c r="A22" s="273"/>
      <c r="B22" s="59">
        <v>44440</v>
      </c>
      <c r="C22" s="60">
        <v>0</v>
      </c>
      <c r="D22" s="62" t="s">
        <v>462</v>
      </c>
      <c r="E22" s="61" t="s">
        <v>462</v>
      </c>
      <c r="F22" s="277"/>
      <c r="G22" s="277"/>
      <c r="H22" s="273"/>
      <c r="I22" s="52"/>
      <c r="N22" s="54"/>
      <c r="O22" s="52"/>
    </row>
    <row r="23" spans="1:15">
      <c r="A23" s="273" t="s">
        <v>469</v>
      </c>
      <c r="B23" s="59">
        <v>44470</v>
      </c>
      <c r="C23" s="60">
        <v>1</v>
      </c>
      <c r="D23" s="62">
        <f>城研租金数据!K15</f>
        <v>65.897858319604595</v>
      </c>
      <c r="E23" s="61">
        <f t="shared" ref="E23:E32" si="3">D23+$J$44</f>
        <v>68.697858319604606</v>
      </c>
      <c r="F23" s="277">
        <f>SUM(C23:C25)</f>
        <v>2</v>
      </c>
      <c r="G23" s="278">
        <f>ROUND(AVERAGE(D23:D25),2)</f>
        <v>58.6</v>
      </c>
      <c r="H23" s="273">
        <f>ROUND(AVERAGE(E23:E25),2)</f>
        <v>68.7</v>
      </c>
      <c r="I23" s="52"/>
      <c r="N23" s="54"/>
      <c r="O23" s="52"/>
    </row>
    <row r="24" spans="1:15">
      <c r="A24" s="273"/>
      <c r="B24" s="59">
        <v>44501</v>
      </c>
      <c r="C24" s="60">
        <v>1</v>
      </c>
      <c r="D24" s="62">
        <f>城研租金数据!K16</f>
        <v>51.304929734552701</v>
      </c>
      <c r="E24" s="61" t="s">
        <v>462</v>
      </c>
      <c r="F24" s="277"/>
      <c r="G24" s="277">
        <f>ROUND(AVERAGE(D24:D26),2)</f>
        <v>51.3</v>
      </c>
      <c r="H24" s="273"/>
      <c r="I24" s="52"/>
      <c r="N24" s="54"/>
      <c r="O24" s="52"/>
    </row>
    <row r="25" spans="1:15">
      <c r="A25" s="273"/>
      <c r="B25" s="59">
        <v>44531</v>
      </c>
      <c r="C25" s="60">
        <v>0</v>
      </c>
      <c r="D25" s="62" t="s">
        <v>462</v>
      </c>
      <c r="E25" s="61" t="s">
        <v>462</v>
      </c>
      <c r="F25" s="277"/>
      <c r="G25" s="277"/>
      <c r="H25" s="273"/>
      <c r="I25" s="52"/>
      <c r="N25" s="54"/>
      <c r="O25" s="52"/>
    </row>
    <row r="26" spans="1:15">
      <c r="A26" s="273" t="s">
        <v>471</v>
      </c>
      <c r="B26" s="59">
        <v>44562</v>
      </c>
      <c r="C26" s="60">
        <v>0</v>
      </c>
      <c r="D26" s="62" t="s">
        <v>462</v>
      </c>
      <c r="E26" s="61" t="e">
        <f t="shared" si="3"/>
        <v>#VALUE!</v>
      </c>
      <c r="F26" s="277">
        <f>SUM(C26:C28)</f>
        <v>1</v>
      </c>
      <c r="G26" s="278">
        <f>ROUND(AVERAGE(D26:D28),2)</f>
        <v>60.27</v>
      </c>
      <c r="H26" s="273" t="e">
        <f>ROUND(AVERAGE(E26:E28),2)</f>
        <v>#VALUE!</v>
      </c>
      <c r="I26" s="52"/>
      <c r="N26" s="54"/>
      <c r="O26" s="52"/>
    </row>
    <row r="27" spans="1:15">
      <c r="A27" s="273"/>
      <c r="B27" s="59">
        <v>44593</v>
      </c>
      <c r="C27" s="60">
        <v>0</v>
      </c>
      <c r="D27" s="62" t="s">
        <v>462</v>
      </c>
      <c r="E27" s="61" t="e">
        <f t="shared" si="3"/>
        <v>#VALUE!</v>
      </c>
      <c r="F27" s="277"/>
      <c r="G27" s="277">
        <f t="shared" ref="G27" si="4">ROUND(AVERAGE(D27:D29),2)</f>
        <v>65.58</v>
      </c>
      <c r="H27" s="273"/>
      <c r="I27" s="52"/>
      <c r="N27" s="54"/>
      <c r="O27" s="52"/>
    </row>
    <row r="28" spans="1:15">
      <c r="A28" s="273"/>
      <c r="B28" s="59">
        <v>44621</v>
      </c>
      <c r="C28" s="60">
        <v>1</v>
      </c>
      <c r="D28" s="62">
        <f>城研租金数据!K18</f>
        <v>60.267154166785403</v>
      </c>
      <c r="E28" s="61" t="s">
        <v>462</v>
      </c>
      <c r="F28" s="277"/>
      <c r="G28" s="277"/>
      <c r="H28" s="273"/>
      <c r="I28" s="52"/>
      <c r="N28" s="54"/>
      <c r="O28" s="52"/>
    </row>
    <row r="29" spans="1:15">
      <c r="A29" s="273" t="s">
        <v>472</v>
      </c>
      <c r="B29" s="59">
        <v>44652</v>
      </c>
      <c r="C29" s="60">
        <v>1</v>
      </c>
      <c r="D29" s="62">
        <f>城研租金数据!K19</f>
        <v>70.896066576533897</v>
      </c>
      <c r="E29" s="61">
        <f t="shared" si="3"/>
        <v>73.696066576533894</v>
      </c>
      <c r="F29" s="277">
        <f>SUM(C29:C31)</f>
        <v>2</v>
      </c>
      <c r="G29" s="278">
        <f>ROUND(AVERAGE(D29:D31),2)</f>
        <v>68.42</v>
      </c>
      <c r="H29" s="273">
        <f>ROUND(AVERAGE(E29:E31),2)</f>
        <v>73.7</v>
      </c>
      <c r="I29" s="52"/>
      <c r="N29" s="54"/>
      <c r="O29" s="52"/>
    </row>
    <row r="30" spans="1:15">
      <c r="A30" s="273"/>
      <c r="B30" s="59">
        <v>44682</v>
      </c>
      <c r="C30" s="60">
        <v>0</v>
      </c>
      <c r="D30" s="62" t="s">
        <v>462</v>
      </c>
      <c r="E30" s="61" t="s">
        <v>462</v>
      </c>
      <c r="F30" s="277"/>
      <c r="G30" s="277">
        <f t="shared" ref="G30" si="5">ROUND(AVERAGE(D30:D32),2)</f>
        <v>65.930000000000007</v>
      </c>
      <c r="H30" s="273"/>
      <c r="I30" s="52"/>
      <c r="N30" s="54"/>
      <c r="O30" s="52"/>
    </row>
    <row r="31" spans="1:15">
      <c r="A31" s="273"/>
      <c r="B31" s="59">
        <v>44742</v>
      </c>
      <c r="C31" s="60">
        <v>1</v>
      </c>
      <c r="D31" s="62">
        <f>城研租金数据!K20</f>
        <v>65.934066754824798</v>
      </c>
      <c r="E31" s="61" t="s">
        <v>462</v>
      </c>
      <c r="F31" s="277"/>
      <c r="G31" s="277"/>
      <c r="H31" s="273"/>
      <c r="I31" s="52"/>
      <c r="N31" s="54"/>
      <c r="O31" s="52"/>
    </row>
    <row r="32" spans="1:15">
      <c r="A32" s="78" t="s">
        <v>473</v>
      </c>
      <c r="B32" s="59">
        <v>44743</v>
      </c>
      <c r="C32" s="60">
        <v>0</v>
      </c>
      <c r="D32" s="61" t="s">
        <v>462</v>
      </c>
      <c r="E32" s="61" t="e">
        <f t="shared" si="3"/>
        <v>#VALUE!</v>
      </c>
      <c r="F32" s="63">
        <v>0</v>
      </c>
      <c r="G32" s="61" t="s">
        <v>462</v>
      </c>
      <c r="H32" s="64" t="e">
        <f>ROUND(AVERAGE(E32),2)</f>
        <v>#VALUE!</v>
      </c>
      <c r="I32" s="52"/>
      <c r="N32" s="54"/>
      <c r="O32" s="52"/>
    </row>
    <row r="33" spans="1:15">
      <c r="A33" s="265" t="s">
        <v>463</v>
      </c>
      <c r="B33" s="266"/>
      <c r="C33" s="266"/>
      <c r="D33" s="266"/>
      <c r="E33" s="266"/>
      <c r="F33" s="267"/>
      <c r="G33" s="65" t="e">
        <f>ROUND((G20+G23+G26+G29)/4,1)</f>
        <v>#REF!</v>
      </c>
      <c r="H33" s="65" t="e">
        <f>ROUND(AVERAGE(H20:H32),2)</f>
        <v>#VALUE!</v>
      </c>
      <c r="I33" s="52"/>
      <c r="N33" s="54"/>
      <c r="O33" s="52"/>
    </row>
    <row r="34" spans="1:15">
      <c r="I34" s="52"/>
    </row>
    <row r="35" spans="1:15" ht="15">
      <c r="A35" s="261" t="s">
        <v>479</v>
      </c>
      <c r="B35" s="261"/>
      <c r="C35" s="261"/>
      <c r="D35" s="261"/>
      <c r="E35" s="261"/>
      <c r="F35" s="261"/>
      <c r="G35" s="261"/>
      <c r="H35" s="261"/>
    </row>
    <row r="36" spans="1:15">
      <c r="A36" s="58" t="str">
        <f>A2</f>
        <v>时间</v>
      </c>
      <c r="B36" s="58" t="s">
        <v>476</v>
      </c>
      <c r="C36" s="58" t="s">
        <v>477</v>
      </c>
      <c r="D36" s="57" t="str">
        <f>D19</f>
        <v/>
      </c>
      <c r="E36" s="55" t="s">
        <v>459</v>
      </c>
      <c r="F36" s="58" t="str">
        <f>F2</f>
        <v>样本数量</v>
      </c>
      <c r="G36" s="58" t="str">
        <f>D36</f>
        <v/>
      </c>
      <c r="H36" s="57" t="s">
        <v>460</v>
      </c>
      <c r="N36" s="54"/>
      <c r="O36" s="52"/>
    </row>
    <row r="37" spans="1:15">
      <c r="A37" s="273" t="s">
        <v>480</v>
      </c>
      <c r="B37" s="59"/>
      <c r="C37" s="58"/>
      <c r="D37" s="64" t="s">
        <v>462</v>
      </c>
      <c r="E37" s="64"/>
      <c r="F37" s="277">
        <f>SUM(C37:C39)</f>
        <v>2</v>
      </c>
      <c r="G37" s="278">
        <f>ROUND(AVERAGE(D37:D39),2)</f>
        <v>61.23</v>
      </c>
      <c r="H37" s="279">
        <f>ROUND(AVERAGE(E37:E39),2)</f>
        <v>58.73</v>
      </c>
      <c r="I37" s="52"/>
      <c r="N37" s="54"/>
      <c r="O37" s="52"/>
    </row>
    <row r="38" spans="1:15">
      <c r="A38" s="273"/>
      <c r="B38" s="59">
        <v>44409</v>
      </c>
      <c r="C38" s="58">
        <v>1</v>
      </c>
      <c r="D38" s="64">
        <f>K63</f>
        <v>61.59</v>
      </c>
      <c r="E38" s="64">
        <f>D38-$J$46</f>
        <v>59.09</v>
      </c>
      <c r="F38" s="277"/>
      <c r="G38" s="277">
        <f>ROUND(AVERAGE(D38:D40),2)</f>
        <v>61.23</v>
      </c>
      <c r="H38" s="279"/>
      <c r="I38" s="83">
        <f>G37+G40+G43+G46</f>
        <v>241.31</v>
      </c>
      <c r="N38" s="54"/>
      <c r="O38" s="52"/>
    </row>
    <row r="39" spans="1:15">
      <c r="A39" s="273"/>
      <c r="B39" s="59">
        <v>44440</v>
      </c>
      <c r="C39" s="58">
        <v>1</v>
      </c>
      <c r="D39" s="64">
        <f>K62</f>
        <v>60.87</v>
      </c>
      <c r="E39" s="64">
        <f>D39-$J$46</f>
        <v>58.37</v>
      </c>
      <c r="F39" s="277"/>
      <c r="G39" s="277"/>
      <c r="H39" s="279"/>
      <c r="I39" s="52">
        <f>ROUND(I38/4,1)</f>
        <v>60.3</v>
      </c>
      <c r="N39" s="54"/>
      <c r="O39" s="52"/>
    </row>
    <row r="40" spans="1:15">
      <c r="A40" s="273" t="s">
        <v>469</v>
      </c>
      <c r="B40" s="59">
        <v>44470</v>
      </c>
      <c r="C40" s="58">
        <v>0</v>
      </c>
      <c r="D40" s="64" t="s">
        <v>462</v>
      </c>
      <c r="E40" s="64" t="e">
        <f>D40-$J$46</f>
        <v>#VALUE!</v>
      </c>
      <c r="F40" s="277">
        <f>SUM(C40:C42)</f>
        <v>2</v>
      </c>
      <c r="G40" s="278">
        <f>ROUND(AVERAGE(D40:D42),2)</f>
        <v>56.11</v>
      </c>
      <c r="H40" s="279" t="e">
        <f>ROUND(AVERAGE(E40:E42),2)</f>
        <v>#VALUE!</v>
      </c>
      <c r="I40" s="52"/>
    </row>
    <row r="41" spans="1:15">
      <c r="A41" s="273"/>
      <c r="B41" s="59">
        <v>44501</v>
      </c>
      <c r="C41" s="58">
        <v>2</v>
      </c>
      <c r="D41" s="64">
        <f>K60</f>
        <v>56.11</v>
      </c>
      <c r="E41" s="64" t="s">
        <v>462</v>
      </c>
      <c r="F41" s="277"/>
      <c r="G41" s="277">
        <f>ROUND(AVERAGE(D41:D43),2)</f>
        <v>56.11</v>
      </c>
      <c r="H41" s="279"/>
      <c r="I41" s="71"/>
      <c r="N41" s="54"/>
      <c r="O41" s="52"/>
    </row>
    <row r="42" spans="1:15">
      <c r="A42" s="273"/>
      <c r="B42" s="59">
        <v>44531</v>
      </c>
      <c r="C42" s="58">
        <v>0</v>
      </c>
      <c r="D42" s="64" t="s">
        <v>462</v>
      </c>
      <c r="E42" s="64" t="e">
        <f t="shared" ref="E42:E47" si="6">D42-$J$46</f>
        <v>#VALUE!</v>
      </c>
      <c r="F42" s="277"/>
      <c r="G42" s="277"/>
      <c r="H42" s="279"/>
      <c r="I42" s="52"/>
      <c r="M42" s="54"/>
      <c r="O42" s="52"/>
    </row>
    <row r="43" spans="1:15">
      <c r="A43" s="273" t="s">
        <v>471</v>
      </c>
      <c r="B43" s="59">
        <v>44562</v>
      </c>
      <c r="C43" s="58">
        <v>0</v>
      </c>
      <c r="D43" s="64" t="s">
        <v>462</v>
      </c>
      <c r="E43" s="64" t="e">
        <f t="shared" si="6"/>
        <v>#VALUE!</v>
      </c>
      <c r="F43" s="277">
        <f>SUM(C43:C45)</f>
        <v>4</v>
      </c>
      <c r="G43" s="278">
        <f>ROUND(AVERAGE(D43:D45),2)</f>
        <v>57.55</v>
      </c>
      <c r="H43" s="279" t="e">
        <f>ROUND(AVERAGE(E43:E45),2)</f>
        <v>#VALUE!</v>
      </c>
      <c r="I43" s="52"/>
      <c r="M43" s="54"/>
      <c r="O43" s="52"/>
    </row>
    <row r="44" spans="1:15">
      <c r="A44" s="273"/>
      <c r="B44" s="59">
        <v>44593</v>
      </c>
      <c r="C44" s="58">
        <v>2</v>
      </c>
      <c r="D44" s="64">
        <f>K58</f>
        <v>57.41</v>
      </c>
      <c r="E44" s="64">
        <f t="shared" si="6"/>
        <v>54.91</v>
      </c>
      <c r="F44" s="277"/>
      <c r="G44" s="277">
        <f t="shared" ref="G44" si="7">ROUND(AVERAGE(D44:D46),2)</f>
        <v>60.66</v>
      </c>
      <c r="H44" s="279"/>
      <c r="I44" s="72" t="s">
        <v>72</v>
      </c>
      <c r="J44" s="52">
        <v>2.8</v>
      </c>
      <c r="K44" s="52" t="s">
        <v>175</v>
      </c>
      <c r="M44" s="54"/>
      <c r="O44" s="52"/>
    </row>
    <row r="45" spans="1:15">
      <c r="A45" s="273"/>
      <c r="B45" s="59">
        <v>44621</v>
      </c>
      <c r="C45" s="58">
        <v>2</v>
      </c>
      <c r="D45" s="64">
        <f>K56</f>
        <v>57.68</v>
      </c>
      <c r="E45" s="64">
        <f t="shared" si="6"/>
        <v>55.18</v>
      </c>
      <c r="F45" s="277"/>
      <c r="G45" s="277"/>
      <c r="H45" s="279"/>
      <c r="I45" s="72" t="s">
        <v>176</v>
      </c>
      <c r="J45" s="52">
        <v>30</v>
      </c>
      <c r="K45" s="52" t="s">
        <v>177</v>
      </c>
      <c r="M45" s="54"/>
      <c r="O45" s="52"/>
    </row>
    <row r="46" spans="1:15">
      <c r="A46" s="273" t="s">
        <v>472</v>
      </c>
      <c r="B46" s="59">
        <v>44652</v>
      </c>
      <c r="C46" s="58">
        <v>1</v>
      </c>
      <c r="D46" s="64">
        <f>K55</f>
        <v>66.900000000000006</v>
      </c>
      <c r="E46" s="64">
        <f t="shared" si="6"/>
        <v>64.400000000000006</v>
      </c>
      <c r="F46" s="277">
        <f>SUM(C46:C48)</f>
        <v>2</v>
      </c>
      <c r="G46" s="278">
        <f>ROUND(AVERAGE(D46:D48),2)</f>
        <v>66.42</v>
      </c>
      <c r="H46" s="279">
        <f>ROUND(AVERAGE(E46:E48),2)</f>
        <v>63.92</v>
      </c>
      <c r="I46" s="52"/>
      <c r="J46" s="52">
        <f>J45/12</f>
        <v>2.5</v>
      </c>
      <c r="M46" s="54"/>
      <c r="O46" s="52"/>
    </row>
    <row r="47" spans="1:15">
      <c r="A47" s="273"/>
      <c r="B47" s="59">
        <v>44682</v>
      </c>
      <c r="C47" s="58">
        <v>1</v>
      </c>
      <c r="D47" s="64">
        <f>K54</f>
        <v>65.930000000000007</v>
      </c>
      <c r="E47" s="64">
        <f t="shared" si="6"/>
        <v>63.43</v>
      </c>
      <c r="F47" s="277"/>
      <c r="G47" s="277">
        <f t="shared" ref="G47" si="8">ROUND(AVERAGE(D47:D49),2)</f>
        <v>64.760000000000005</v>
      </c>
      <c r="H47" s="279"/>
      <c r="I47" s="52"/>
      <c r="M47" s="54"/>
      <c r="O47" s="52"/>
    </row>
    <row r="48" spans="1:15">
      <c r="A48" s="273"/>
      <c r="B48" s="59">
        <v>44742</v>
      </c>
      <c r="C48" s="58">
        <v>0</v>
      </c>
      <c r="D48" s="64" t="s">
        <v>462</v>
      </c>
      <c r="E48" s="64" t="s">
        <v>462</v>
      </c>
      <c r="F48" s="277"/>
      <c r="G48" s="277"/>
      <c r="H48" s="279"/>
      <c r="I48" s="52"/>
      <c r="M48" s="54"/>
      <c r="O48" s="52"/>
    </row>
    <row r="49" spans="1:15">
      <c r="A49" s="78" t="s">
        <v>473</v>
      </c>
      <c r="B49" s="59">
        <v>44743</v>
      </c>
      <c r="C49" s="58">
        <v>1</v>
      </c>
      <c r="D49" s="64">
        <f>K53</f>
        <v>63.59</v>
      </c>
      <c r="E49" s="64">
        <f>D49-$J$46</f>
        <v>61.09</v>
      </c>
      <c r="F49" s="61">
        <v>1</v>
      </c>
      <c r="G49" s="62">
        <f>D49</f>
        <v>63.59</v>
      </c>
      <c r="H49" s="64">
        <f>ROUND(AVERAGE(E49),2)</f>
        <v>61.09</v>
      </c>
      <c r="I49" s="52"/>
      <c r="M49" s="54"/>
      <c r="O49" s="52"/>
    </row>
    <row r="50" spans="1:15">
      <c r="A50" s="268" t="s">
        <v>463</v>
      </c>
      <c r="B50" s="268"/>
      <c r="C50" s="268"/>
      <c r="D50" s="268"/>
      <c r="E50" s="268"/>
      <c r="F50" s="268"/>
      <c r="G50" s="65">
        <f>ROUND((G37+G40+G43+G46+G49)/5,2)</f>
        <v>60.98</v>
      </c>
      <c r="H50" s="65" t="e">
        <f>ROUND(AVERAGE(H37:H49),2)</f>
        <v>#VALUE!</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K52" s="96"/>
      <c r="M52" s="54"/>
      <c r="O52" s="52"/>
    </row>
    <row r="53" spans="1:15">
      <c r="A53" s="85">
        <v>44773</v>
      </c>
      <c r="B53" s="86">
        <v>135.24</v>
      </c>
      <c r="C53" s="86">
        <v>8600</v>
      </c>
      <c r="D53" s="87">
        <f>ROUND(C53/B53,2)</f>
        <v>63.59</v>
      </c>
      <c r="E53" s="274">
        <f>ROUND(AVERAGE(D53:D56),2)</f>
        <v>62.79</v>
      </c>
      <c r="F53" s="86" t="s">
        <v>264</v>
      </c>
      <c r="G53" s="88" t="s">
        <v>485</v>
      </c>
      <c r="H53" s="88" t="s">
        <v>76</v>
      </c>
      <c r="I53" s="86" t="s">
        <v>269</v>
      </c>
      <c r="J53" s="86" t="s">
        <v>76</v>
      </c>
      <c r="K53" s="96">
        <f t="shared" ref="K53:K55" si="9">ROUND(D53,2)</f>
        <v>63.59</v>
      </c>
      <c r="M53" s="73" t="s">
        <v>486</v>
      </c>
      <c r="O53" s="52"/>
    </row>
    <row r="54" spans="1:15">
      <c r="A54" s="85">
        <v>44702</v>
      </c>
      <c r="B54" s="86">
        <v>131.94999999999999</v>
      </c>
      <c r="C54" s="86">
        <v>8700</v>
      </c>
      <c r="D54" s="87">
        <f t="shared" ref="D54:D69" si="10">ROUND(C54/B54,2)</f>
        <v>65.930000000000007</v>
      </c>
      <c r="E54" s="274"/>
      <c r="F54" s="86" t="s">
        <v>264</v>
      </c>
      <c r="G54" s="88" t="s">
        <v>485</v>
      </c>
      <c r="H54" s="88" t="s">
        <v>76</v>
      </c>
      <c r="I54" s="86" t="s">
        <v>269</v>
      </c>
      <c r="J54" s="86" t="s">
        <v>76</v>
      </c>
      <c r="K54" s="96">
        <f t="shared" si="9"/>
        <v>65.930000000000007</v>
      </c>
      <c r="M54" s="73" t="s">
        <v>76</v>
      </c>
      <c r="O54" s="52"/>
    </row>
    <row r="55" spans="1:15">
      <c r="A55" s="85">
        <v>44668</v>
      </c>
      <c r="B55" s="86">
        <v>145</v>
      </c>
      <c r="C55" s="86">
        <v>9700</v>
      </c>
      <c r="D55" s="87">
        <f t="shared" si="10"/>
        <v>66.900000000000006</v>
      </c>
      <c r="E55" s="274"/>
      <c r="F55" s="86" t="s">
        <v>264</v>
      </c>
      <c r="G55" s="88" t="s">
        <v>485</v>
      </c>
      <c r="H55" s="88" t="s">
        <v>76</v>
      </c>
      <c r="I55" s="86" t="s">
        <v>274</v>
      </c>
      <c r="J55" s="86" t="s">
        <v>76</v>
      </c>
      <c r="K55" s="96">
        <f t="shared" si="9"/>
        <v>66.900000000000006</v>
      </c>
      <c r="M55" s="73" t="s">
        <v>487</v>
      </c>
      <c r="O55" s="52"/>
    </row>
    <row r="56" spans="1:15">
      <c r="A56" s="85">
        <v>44647</v>
      </c>
      <c r="B56" s="86">
        <v>137</v>
      </c>
      <c r="C56" s="86">
        <v>7500</v>
      </c>
      <c r="D56" s="87">
        <f t="shared" si="10"/>
        <v>54.74</v>
      </c>
      <c r="E56" s="274"/>
      <c r="F56" s="86" t="s">
        <v>278</v>
      </c>
      <c r="G56" s="88" t="s">
        <v>485</v>
      </c>
      <c r="H56" s="88" t="s">
        <v>76</v>
      </c>
      <c r="I56" s="86" t="s">
        <v>266</v>
      </c>
      <c r="J56" s="86" t="s">
        <v>76</v>
      </c>
      <c r="K56" s="280">
        <f>ROUND(AVERAGE(D56:D57),2)</f>
        <v>57.68</v>
      </c>
      <c r="M56" s="73" t="s">
        <v>485</v>
      </c>
      <c r="O56" s="52"/>
    </row>
    <row r="57" spans="1:15">
      <c r="A57" s="85">
        <v>44637</v>
      </c>
      <c r="B57" s="86">
        <v>132</v>
      </c>
      <c r="C57" s="86">
        <v>8000</v>
      </c>
      <c r="D57" s="87">
        <f t="shared" si="10"/>
        <v>60.61</v>
      </c>
      <c r="E57" s="275"/>
      <c r="F57" s="86" t="s">
        <v>264</v>
      </c>
      <c r="G57" s="88" t="s">
        <v>485</v>
      </c>
      <c r="H57" s="88" t="s">
        <v>76</v>
      </c>
      <c r="I57" s="86" t="s">
        <v>279</v>
      </c>
      <c r="J57" s="86" t="s">
        <v>76</v>
      </c>
      <c r="K57" s="280"/>
      <c r="M57" s="54"/>
      <c r="O57" s="52"/>
    </row>
    <row r="58" spans="1:15">
      <c r="A58" s="85">
        <v>44618</v>
      </c>
      <c r="B58" s="86">
        <v>135</v>
      </c>
      <c r="C58" s="86">
        <v>8600</v>
      </c>
      <c r="D58" s="87">
        <f t="shared" si="10"/>
        <v>63.7</v>
      </c>
      <c r="E58" s="275"/>
      <c r="F58" s="86" t="s">
        <v>264</v>
      </c>
      <c r="G58" s="88" t="s">
        <v>485</v>
      </c>
      <c r="H58" s="88" t="s">
        <v>76</v>
      </c>
      <c r="I58" s="86" t="s">
        <v>281</v>
      </c>
      <c r="J58" s="86" t="s">
        <v>76</v>
      </c>
      <c r="K58" s="280">
        <f>ROUND(AVERAGE(D58:D59),2)</f>
        <v>57.41</v>
      </c>
      <c r="M58" s="54"/>
      <c r="O58" s="52"/>
    </row>
    <row r="59" spans="1:15">
      <c r="A59" s="85">
        <v>44612</v>
      </c>
      <c r="B59" s="86">
        <v>90</v>
      </c>
      <c r="C59" s="86">
        <v>4600</v>
      </c>
      <c r="D59" s="87">
        <f t="shared" si="10"/>
        <v>51.11</v>
      </c>
      <c r="E59" s="60">
        <f>ROUND(AVERAGE(D59),2)</f>
        <v>51.11</v>
      </c>
      <c r="F59" s="86" t="s">
        <v>271</v>
      </c>
      <c r="G59" s="88" t="s">
        <v>485</v>
      </c>
      <c r="H59" s="88" t="s">
        <v>76</v>
      </c>
      <c r="I59" s="86" t="s">
        <v>274</v>
      </c>
      <c r="J59" s="86" t="s">
        <v>76</v>
      </c>
      <c r="K59" s="280"/>
      <c r="M59" s="54"/>
      <c r="O59" s="52"/>
    </row>
    <row r="60" spans="1:15">
      <c r="A60" s="85">
        <v>44522</v>
      </c>
      <c r="B60" s="86">
        <v>90</v>
      </c>
      <c r="C60" s="86">
        <v>5500</v>
      </c>
      <c r="D60" s="87">
        <f t="shared" si="10"/>
        <v>61.11</v>
      </c>
      <c r="E60" s="274"/>
      <c r="F60" s="86" t="s">
        <v>271</v>
      </c>
      <c r="G60" s="88" t="s">
        <v>485</v>
      </c>
      <c r="H60" s="88" t="s">
        <v>76</v>
      </c>
      <c r="I60" s="86" t="s">
        <v>274</v>
      </c>
      <c r="J60" s="86" t="s">
        <v>76</v>
      </c>
      <c r="K60" s="280">
        <f>ROUND(AVERAGE(D60:D61),2)</f>
        <v>56.11</v>
      </c>
      <c r="M60" s="54"/>
      <c r="O60" s="52"/>
    </row>
    <row r="61" spans="1:15">
      <c r="A61" s="85">
        <v>44520</v>
      </c>
      <c r="B61" s="86">
        <v>90</v>
      </c>
      <c r="C61" s="86">
        <v>4600</v>
      </c>
      <c r="D61" s="87">
        <f t="shared" si="10"/>
        <v>51.11</v>
      </c>
      <c r="E61" s="274"/>
      <c r="F61" s="86" t="s">
        <v>271</v>
      </c>
      <c r="G61" s="88" t="s">
        <v>485</v>
      </c>
      <c r="H61" s="88" t="s">
        <v>76</v>
      </c>
      <c r="I61" s="86" t="s">
        <v>279</v>
      </c>
      <c r="J61" s="86" t="s">
        <v>76</v>
      </c>
      <c r="K61" s="280"/>
      <c r="M61" s="54"/>
      <c r="O61" s="52"/>
    </row>
    <row r="62" spans="1:15">
      <c r="A62" s="85">
        <v>44464</v>
      </c>
      <c r="B62" s="86">
        <v>92</v>
      </c>
      <c r="C62" s="86">
        <v>5600</v>
      </c>
      <c r="D62" s="87">
        <f t="shared" si="10"/>
        <v>60.87</v>
      </c>
      <c r="E62" s="274"/>
      <c r="F62" s="86" t="s">
        <v>271</v>
      </c>
      <c r="G62" s="88" t="s">
        <v>485</v>
      </c>
      <c r="H62" s="88" t="s">
        <v>76</v>
      </c>
      <c r="I62" s="86" t="s">
        <v>279</v>
      </c>
      <c r="J62" s="86" t="s">
        <v>141</v>
      </c>
      <c r="K62" s="96">
        <f>ROUND(D62,2)</f>
        <v>60.87</v>
      </c>
      <c r="M62" s="54"/>
      <c r="O62" s="52"/>
    </row>
    <row r="63" spans="1:15">
      <c r="A63" s="85">
        <v>44413</v>
      </c>
      <c r="B63" s="86">
        <v>138</v>
      </c>
      <c r="C63" s="86">
        <v>8500</v>
      </c>
      <c r="D63" s="87">
        <f t="shared" si="10"/>
        <v>61.59</v>
      </c>
      <c r="E63" s="60">
        <f>ROUND(AVERAGE(D63),2)</f>
        <v>61.59</v>
      </c>
      <c r="F63" s="86" t="s">
        <v>278</v>
      </c>
      <c r="G63" s="88" t="s">
        <v>485</v>
      </c>
      <c r="H63" s="88" t="s">
        <v>76</v>
      </c>
      <c r="I63" s="86" t="s">
        <v>279</v>
      </c>
      <c r="J63" s="86" t="s">
        <v>76</v>
      </c>
      <c r="K63" s="96">
        <f>ROUND(D63,2)</f>
        <v>61.59</v>
      </c>
      <c r="M63" s="54"/>
      <c r="O63" s="52"/>
    </row>
    <row r="64" spans="1:15">
      <c r="A64" s="89">
        <v>44407</v>
      </c>
      <c r="B64" s="90">
        <v>93</v>
      </c>
      <c r="C64" s="90">
        <v>5500</v>
      </c>
      <c r="D64" s="91">
        <f t="shared" si="10"/>
        <v>59.14</v>
      </c>
      <c r="E64" s="92"/>
      <c r="F64" s="90" t="s">
        <v>271</v>
      </c>
      <c r="G64" s="93" t="s">
        <v>485</v>
      </c>
      <c r="H64" s="93" t="s">
        <v>76</v>
      </c>
      <c r="I64" s="90" t="s">
        <v>269</v>
      </c>
      <c r="J64" s="90" t="s">
        <v>76</v>
      </c>
      <c r="K64" s="281">
        <f>ROUND(AVERAGE(D64:D69),2)</f>
        <v>57.44</v>
      </c>
      <c r="M64" s="54"/>
      <c r="O64" s="52"/>
    </row>
    <row r="65" spans="1:15">
      <c r="A65" s="89">
        <v>44401</v>
      </c>
      <c r="B65" s="90">
        <v>90.72</v>
      </c>
      <c r="C65" s="90">
        <v>5300</v>
      </c>
      <c r="D65" s="91">
        <f t="shared" si="10"/>
        <v>58.42</v>
      </c>
      <c r="E65" s="92">
        <f>ROUND(AVERAGE(D65:D66),2)</f>
        <v>63.62</v>
      </c>
      <c r="F65" s="90" t="s">
        <v>271</v>
      </c>
      <c r="G65" s="93" t="s">
        <v>485</v>
      </c>
      <c r="H65" s="93" t="s">
        <v>76</v>
      </c>
      <c r="I65" s="90" t="s">
        <v>274</v>
      </c>
      <c r="J65" s="90" t="s">
        <v>76</v>
      </c>
      <c r="K65" s="281"/>
      <c r="M65" s="54"/>
      <c r="O65" s="52"/>
    </row>
    <row r="66" spans="1:15">
      <c r="A66" s="89">
        <v>44399</v>
      </c>
      <c r="B66" s="90">
        <v>93</v>
      </c>
      <c r="C66" s="90">
        <v>6400</v>
      </c>
      <c r="D66" s="91">
        <f t="shared" si="10"/>
        <v>68.819999999999993</v>
      </c>
      <c r="E66" s="92"/>
      <c r="F66" s="90" t="s">
        <v>271</v>
      </c>
      <c r="G66" s="93" t="s">
        <v>485</v>
      </c>
      <c r="H66" s="93" t="s">
        <v>76</v>
      </c>
      <c r="I66" s="90" t="s">
        <v>266</v>
      </c>
      <c r="J66" s="90" t="s">
        <v>76</v>
      </c>
      <c r="K66" s="281"/>
      <c r="M66" s="54"/>
      <c r="O66" s="52"/>
    </row>
    <row r="67" spans="1:15">
      <c r="A67" s="89">
        <v>44394</v>
      </c>
      <c r="B67" s="90">
        <v>135.96</v>
      </c>
      <c r="C67" s="90">
        <v>6800</v>
      </c>
      <c r="D67" s="91">
        <f t="shared" si="10"/>
        <v>50.01</v>
      </c>
      <c r="E67" s="276">
        <f>ROUND(AVERAGE(D67:D70),2)</f>
        <v>52.74</v>
      </c>
      <c r="F67" s="90" t="s">
        <v>278</v>
      </c>
      <c r="G67" s="93" t="s">
        <v>485</v>
      </c>
      <c r="H67" s="93" t="s">
        <v>76</v>
      </c>
      <c r="I67" s="90" t="s">
        <v>288</v>
      </c>
      <c r="J67" s="90" t="s">
        <v>76</v>
      </c>
      <c r="K67" s="281"/>
      <c r="M67" s="54"/>
      <c r="O67" s="52"/>
    </row>
    <row r="68" spans="1:15">
      <c r="A68" s="89">
        <v>44379</v>
      </c>
      <c r="B68" s="90">
        <v>92</v>
      </c>
      <c r="C68" s="90">
        <v>4800</v>
      </c>
      <c r="D68" s="91">
        <f t="shared" si="10"/>
        <v>52.17</v>
      </c>
      <c r="E68" s="276"/>
      <c r="F68" s="90" t="s">
        <v>271</v>
      </c>
      <c r="G68" s="93" t="s">
        <v>485</v>
      </c>
      <c r="H68" s="93" t="s">
        <v>76</v>
      </c>
      <c r="I68" s="90" t="s">
        <v>269</v>
      </c>
      <c r="J68" s="90" t="s">
        <v>76</v>
      </c>
      <c r="K68" s="281"/>
      <c r="M68" s="54"/>
      <c r="O68" s="52"/>
    </row>
    <row r="69" spans="1:15">
      <c r="A69" s="89">
        <v>44379</v>
      </c>
      <c r="B69" s="90">
        <v>92.77</v>
      </c>
      <c r="C69" s="90">
        <v>5200</v>
      </c>
      <c r="D69" s="91">
        <f t="shared" si="10"/>
        <v>56.05</v>
      </c>
      <c r="E69" s="276"/>
      <c r="F69" s="90" t="s">
        <v>271</v>
      </c>
      <c r="G69" s="93" t="s">
        <v>485</v>
      </c>
      <c r="H69" s="93" t="s">
        <v>76</v>
      </c>
      <c r="I69" s="90" t="s">
        <v>266</v>
      </c>
      <c r="J69" s="90" t="s">
        <v>76</v>
      </c>
      <c r="K69" s="281"/>
      <c r="M69" s="54"/>
      <c r="O69" s="52"/>
    </row>
    <row r="70" spans="1:15">
      <c r="A70" s="89"/>
      <c r="B70" s="90"/>
      <c r="C70" s="90"/>
      <c r="D70" s="97"/>
      <c r="E70" s="276"/>
      <c r="F70" s="90"/>
      <c r="G70" s="93"/>
      <c r="H70" s="93"/>
      <c r="I70" s="93"/>
      <c r="J70" s="90"/>
      <c r="K70" s="116"/>
      <c r="M70" s="54"/>
      <c r="O70" s="52"/>
    </row>
    <row r="71" spans="1:15">
      <c r="A71" s="82"/>
      <c r="B71" s="58"/>
      <c r="C71" s="58"/>
      <c r="D71" s="58"/>
      <c r="E71" s="273"/>
      <c r="F71" s="57"/>
      <c r="G71" s="57"/>
      <c r="H71" s="57"/>
      <c r="I71" s="58"/>
      <c r="J71" s="58"/>
      <c r="K71" s="53"/>
      <c r="M71" s="54"/>
      <c r="O71" s="52"/>
    </row>
    <row r="72" spans="1:15">
      <c r="A72" s="82"/>
      <c r="B72" s="58"/>
      <c r="C72" s="58"/>
      <c r="D72" s="58"/>
      <c r="E72" s="273"/>
      <c r="F72" s="57"/>
      <c r="G72" s="57"/>
      <c r="H72" s="57"/>
      <c r="I72" s="58"/>
      <c r="J72" s="58"/>
      <c r="K72" s="53"/>
      <c r="M72" s="54"/>
      <c r="O72" s="52"/>
    </row>
    <row r="73" spans="1:15">
      <c r="H73" s="72"/>
      <c r="I73" s="52"/>
      <c r="M73" s="54"/>
      <c r="O73" s="52"/>
    </row>
    <row r="74" spans="1:15">
      <c r="H74" s="72"/>
      <c r="I74" s="52"/>
      <c r="M74" s="54"/>
      <c r="O74" s="52"/>
    </row>
    <row r="75" spans="1:15">
      <c r="A75" s="98" t="s">
        <v>78</v>
      </c>
      <c r="B75" s="98" t="s">
        <v>179</v>
      </c>
      <c r="C75" s="98" t="s">
        <v>488</v>
      </c>
      <c r="D75" s="98" t="s">
        <v>256</v>
      </c>
      <c r="E75" s="98" t="s">
        <v>45</v>
      </c>
      <c r="F75" s="98" t="s">
        <v>54</v>
      </c>
      <c r="G75" s="98" t="s">
        <v>257</v>
      </c>
      <c r="H75" s="98" t="s">
        <v>258</v>
      </c>
      <c r="I75" s="98" t="s">
        <v>489</v>
      </c>
      <c r="L75" s="54"/>
      <c r="O75" s="52"/>
    </row>
    <row r="76" spans="1:15">
      <c r="A76" s="58">
        <v>1</v>
      </c>
      <c r="B76" s="57" t="s">
        <v>192</v>
      </c>
      <c r="C76" s="81">
        <v>44407</v>
      </c>
      <c r="D76" s="57">
        <v>93</v>
      </c>
      <c r="E76" s="57" t="s">
        <v>487</v>
      </c>
      <c r="F76" s="57" t="s">
        <v>485</v>
      </c>
      <c r="G76" s="57" t="s">
        <v>76</v>
      </c>
      <c r="H76" s="57" t="s">
        <v>269</v>
      </c>
      <c r="I76" s="57">
        <v>5500</v>
      </c>
      <c r="L76" s="54"/>
      <c r="O76" s="52"/>
    </row>
    <row r="77" spans="1:15">
      <c r="A77" s="58">
        <v>2</v>
      </c>
      <c r="B77" s="57" t="s">
        <v>192</v>
      </c>
      <c r="C77" s="81">
        <v>44401</v>
      </c>
      <c r="D77" s="57">
        <v>90.72</v>
      </c>
      <c r="E77" s="57" t="s">
        <v>487</v>
      </c>
      <c r="F77" s="57" t="s">
        <v>485</v>
      </c>
      <c r="G77" s="57" t="s">
        <v>76</v>
      </c>
      <c r="H77" s="57" t="s">
        <v>274</v>
      </c>
      <c r="I77" s="57">
        <v>5300</v>
      </c>
      <c r="L77" s="54"/>
      <c r="O77" s="52"/>
    </row>
    <row r="78" spans="1:15">
      <c r="A78" s="58">
        <v>3</v>
      </c>
      <c r="B78" s="57" t="s">
        <v>192</v>
      </c>
      <c r="C78" s="81">
        <v>44399</v>
      </c>
      <c r="D78" s="57">
        <v>93</v>
      </c>
      <c r="E78" s="57" t="s">
        <v>487</v>
      </c>
      <c r="F78" s="57" t="s">
        <v>490</v>
      </c>
      <c r="G78" s="57" t="s">
        <v>76</v>
      </c>
      <c r="H78" s="57" t="s">
        <v>266</v>
      </c>
      <c r="I78" s="57">
        <v>6400</v>
      </c>
      <c r="L78" s="54"/>
      <c r="O78" s="52"/>
    </row>
    <row r="79" spans="1:15">
      <c r="A79" s="58">
        <v>4</v>
      </c>
      <c r="B79" s="57" t="s">
        <v>192</v>
      </c>
      <c r="C79" s="81">
        <v>44394</v>
      </c>
      <c r="D79" s="57">
        <v>135.96</v>
      </c>
      <c r="E79" s="57" t="s">
        <v>491</v>
      </c>
      <c r="F79" s="57" t="s">
        <v>485</v>
      </c>
      <c r="G79" s="57" t="s">
        <v>76</v>
      </c>
      <c r="H79" s="57" t="s">
        <v>288</v>
      </c>
      <c r="I79" s="57">
        <v>6800</v>
      </c>
      <c r="L79" s="54"/>
      <c r="O79" s="52"/>
    </row>
    <row r="80" spans="1:15">
      <c r="A80" s="58">
        <v>5</v>
      </c>
      <c r="B80" s="57" t="s">
        <v>192</v>
      </c>
      <c r="C80" s="81">
        <v>44379</v>
      </c>
      <c r="D80" s="57">
        <v>92</v>
      </c>
      <c r="E80" s="57" t="s">
        <v>487</v>
      </c>
      <c r="F80" s="57" t="s">
        <v>485</v>
      </c>
      <c r="G80" s="57" t="s">
        <v>76</v>
      </c>
      <c r="H80" s="57" t="s">
        <v>269</v>
      </c>
      <c r="I80" s="57">
        <v>4800</v>
      </c>
      <c r="L80" s="54"/>
      <c r="O80" s="52"/>
    </row>
    <row r="81" spans="1:15">
      <c r="A81" s="58">
        <v>6</v>
      </c>
      <c r="B81" s="57" t="s">
        <v>192</v>
      </c>
      <c r="C81" s="81">
        <v>44379</v>
      </c>
      <c r="D81" s="57">
        <v>92.77</v>
      </c>
      <c r="E81" s="57" t="s">
        <v>487</v>
      </c>
      <c r="F81" s="57" t="s">
        <v>485</v>
      </c>
      <c r="G81" s="57" t="s">
        <v>76</v>
      </c>
      <c r="H81" s="57" t="s">
        <v>266</v>
      </c>
      <c r="I81" s="57">
        <v>5200</v>
      </c>
      <c r="L81" s="54"/>
      <c r="O81" s="52"/>
    </row>
    <row r="82" spans="1:15">
      <c r="A82" s="58">
        <v>7</v>
      </c>
      <c r="B82" s="57" t="s">
        <v>192</v>
      </c>
      <c r="C82" s="82">
        <v>44321</v>
      </c>
      <c r="D82" s="58">
        <v>92</v>
      </c>
      <c r="E82" s="57" t="s">
        <v>487</v>
      </c>
      <c r="F82" s="57" t="s">
        <v>485</v>
      </c>
      <c r="G82" s="57" t="s">
        <v>76</v>
      </c>
      <c r="H82" s="58" t="s">
        <v>492</v>
      </c>
      <c r="I82" s="58">
        <v>4300</v>
      </c>
      <c r="L82" s="54"/>
      <c r="O82" s="52"/>
    </row>
    <row r="83" spans="1:15">
      <c r="A83" s="58">
        <v>8</v>
      </c>
      <c r="B83" s="57" t="s">
        <v>192</v>
      </c>
      <c r="C83" s="82">
        <v>44305</v>
      </c>
      <c r="D83" s="58">
        <v>139</v>
      </c>
      <c r="E83" s="57" t="s">
        <v>491</v>
      </c>
      <c r="F83" s="57" t="s">
        <v>485</v>
      </c>
      <c r="G83" s="57" t="s">
        <v>76</v>
      </c>
      <c r="H83" s="58" t="s">
        <v>493</v>
      </c>
      <c r="I83" s="58">
        <v>8000</v>
      </c>
      <c r="L83" s="54"/>
      <c r="O83" s="52"/>
    </row>
    <row r="84" spans="1:15">
      <c r="A84" s="58">
        <v>9</v>
      </c>
      <c r="B84" s="57" t="s">
        <v>192</v>
      </c>
      <c r="C84" s="82">
        <v>44297</v>
      </c>
      <c r="D84" s="58">
        <v>139</v>
      </c>
      <c r="E84" s="57" t="s">
        <v>491</v>
      </c>
      <c r="F84" s="57" t="s">
        <v>485</v>
      </c>
      <c r="G84" s="57" t="s">
        <v>76</v>
      </c>
      <c r="H84" s="58" t="s">
        <v>494</v>
      </c>
      <c r="I84" s="58">
        <v>8300</v>
      </c>
      <c r="L84" s="54"/>
      <c r="O84" s="52"/>
    </row>
    <row r="85" spans="1:15">
      <c r="A85" s="58">
        <v>10</v>
      </c>
      <c r="B85" s="57" t="s">
        <v>192</v>
      </c>
      <c r="C85" s="82">
        <v>44296</v>
      </c>
      <c r="D85" s="58">
        <v>90</v>
      </c>
      <c r="E85" s="57" t="s">
        <v>487</v>
      </c>
      <c r="F85" s="57" t="s">
        <v>485</v>
      </c>
      <c r="G85" s="57" t="s">
        <v>76</v>
      </c>
      <c r="H85" s="58" t="s">
        <v>493</v>
      </c>
      <c r="I85" s="58">
        <v>4300</v>
      </c>
      <c r="L85" s="54"/>
      <c r="O85" s="52"/>
    </row>
    <row r="86" spans="1:15">
      <c r="A86" s="58">
        <v>11</v>
      </c>
      <c r="B86" s="57" t="s">
        <v>192</v>
      </c>
      <c r="C86" s="82">
        <v>44296</v>
      </c>
      <c r="D86" s="58">
        <v>90</v>
      </c>
      <c r="E86" s="57" t="s">
        <v>487</v>
      </c>
      <c r="F86" s="57" t="s">
        <v>485</v>
      </c>
      <c r="G86" s="57" t="s">
        <v>76</v>
      </c>
      <c r="H86" s="58" t="s">
        <v>495</v>
      </c>
      <c r="I86" s="58">
        <v>4300</v>
      </c>
      <c r="L86" s="54"/>
      <c r="O86" s="52"/>
    </row>
    <row r="87" spans="1:15">
      <c r="A87" s="58">
        <v>12</v>
      </c>
      <c r="B87" s="57" t="s">
        <v>192</v>
      </c>
      <c r="C87" s="82">
        <v>44260</v>
      </c>
      <c r="D87" s="58">
        <v>135</v>
      </c>
      <c r="E87" s="57" t="s">
        <v>491</v>
      </c>
      <c r="F87" s="57" t="s">
        <v>485</v>
      </c>
      <c r="G87" s="57" t="s">
        <v>76</v>
      </c>
      <c r="H87" s="58" t="s">
        <v>496</v>
      </c>
      <c r="I87" s="58">
        <v>8000</v>
      </c>
      <c r="L87" s="54"/>
      <c r="O87" s="52"/>
    </row>
    <row r="88" spans="1:15">
      <c r="A88" s="58">
        <v>13</v>
      </c>
      <c r="B88" s="57" t="s">
        <v>192</v>
      </c>
      <c r="C88" s="82">
        <v>44244</v>
      </c>
      <c r="D88" s="58">
        <v>91</v>
      </c>
      <c r="E88" s="57" t="s">
        <v>487</v>
      </c>
      <c r="F88" s="57" t="s">
        <v>485</v>
      </c>
      <c r="G88" s="57" t="s">
        <v>76</v>
      </c>
      <c r="H88" s="58" t="s">
        <v>496</v>
      </c>
      <c r="I88" s="58">
        <v>5200</v>
      </c>
      <c r="L88" s="54"/>
      <c r="O88" s="52"/>
    </row>
    <row r="89" spans="1:15">
      <c r="A89" s="58">
        <v>14</v>
      </c>
      <c r="B89" s="57" t="s">
        <v>192</v>
      </c>
      <c r="C89" s="82">
        <v>44217</v>
      </c>
      <c r="D89" s="58">
        <v>92</v>
      </c>
      <c r="E89" s="57" t="s">
        <v>487</v>
      </c>
      <c r="F89" s="57" t="s">
        <v>485</v>
      </c>
      <c r="G89" s="57" t="s">
        <v>76</v>
      </c>
      <c r="H89" s="58" t="s">
        <v>493</v>
      </c>
      <c r="I89" s="58">
        <v>4000</v>
      </c>
      <c r="L89" s="54"/>
      <c r="O89" s="52"/>
    </row>
    <row r="90" spans="1:15">
      <c r="A90" s="58">
        <v>15</v>
      </c>
      <c r="B90" s="57" t="s">
        <v>192</v>
      </c>
      <c r="C90" s="82">
        <v>44204</v>
      </c>
      <c r="D90" s="58">
        <v>57</v>
      </c>
      <c r="E90" s="57" t="s">
        <v>487</v>
      </c>
      <c r="F90" s="57" t="s">
        <v>485</v>
      </c>
      <c r="G90" s="57" t="s">
        <v>76</v>
      </c>
      <c r="H90" s="58" t="s">
        <v>497</v>
      </c>
      <c r="I90" s="58">
        <v>3500</v>
      </c>
      <c r="L90" s="54"/>
      <c r="O90" s="52"/>
    </row>
    <row r="91" spans="1:15">
      <c r="A91" s="58">
        <v>16</v>
      </c>
      <c r="B91" s="57" t="s">
        <v>192</v>
      </c>
      <c r="C91" s="82">
        <v>44185</v>
      </c>
      <c r="D91" s="58">
        <v>90</v>
      </c>
      <c r="E91" s="57" t="s">
        <v>487</v>
      </c>
      <c r="F91" s="57" t="s">
        <v>485</v>
      </c>
      <c r="G91" s="57" t="s">
        <v>76</v>
      </c>
      <c r="H91" s="58" t="s">
        <v>496</v>
      </c>
      <c r="I91" s="58">
        <v>4500</v>
      </c>
      <c r="L91" s="54"/>
      <c r="O91" s="52"/>
    </row>
    <row r="92" spans="1:15">
      <c r="A92" s="58">
        <v>17</v>
      </c>
      <c r="B92" s="57" t="s">
        <v>192</v>
      </c>
      <c r="C92" s="82">
        <v>44498</v>
      </c>
      <c r="D92" s="58">
        <v>136</v>
      </c>
      <c r="E92" s="57" t="s">
        <v>491</v>
      </c>
      <c r="F92" s="57" t="s">
        <v>485</v>
      </c>
      <c r="G92" s="57" t="s">
        <v>76</v>
      </c>
      <c r="H92" s="58" t="s">
        <v>498</v>
      </c>
      <c r="I92" s="58">
        <v>8100</v>
      </c>
      <c r="L92" s="54"/>
      <c r="O92" s="52"/>
    </row>
    <row r="93" spans="1:15">
      <c r="A93" s="58">
        <v>18</v>
      </c>
      <c r="B93" s="57" t="s">
        <v>192</v>
      </c>
      <c r="C93" s="82">
        <v>44111</v>
      </c>
      <c r="D93" s="58">
        <v>135</v>
      </c>
      <c r="E93" s="57" t="s">
        <v>491</v>
      </c>
      <c r="F93" s="57" t="s">
        <v>485</v>
      </c>
      <c r="G93" s="57" t="s">
        <v>141</v>
      </c>
      <c r="H93" s="58" t="s">
        <v>493</v>
      </c>
      <c r="I93" s="58">
        <v>7600</v>
      </c>
      <c r="L93" s="54"/>
      <c r="O93" s="52"/>
    </row>
    <row r="94" spans="1:15">
      <c r="A94" s="58">
        <v>19</v>
      </c>
      <c r="B94" s="57" t="s">
        <v>192</v>
      </c>
      <c r="C94" s="82">
        <v>44119</v>
      </c>
      <c r="D94" s="58">
        <v>135</v>
      </c>
      <c r="E94" s="57" t="s">
        <v>491</v>
      </c>
      <c r="F94" s="57" t="s">
        <v>485</v>
      </c>
      <c r="G94" s="57" t="s">
        <v>76</v>
      </c>
      <c r="H94" s="58" t="s">
        <v>499</v>
      </c>
      <c r="I94" s="58">
        <v>5000</v>
      </c>
      <c r="L94" s="54"/>
      <c r="O94" s="52"/>
    </row>
    <row r="95" spans="1:15">
      <c r="A95" s="58">
        <v>20</v>
      </c>
      <c r="B95" s="57" t="s">
        <v>192</v>
      </c>
      <c r="C95" s="82">
        <v>44115</v>
      </c>
      <c r="D95" s="58">
        <v>93</v>
      </c>
      <c r="E95" s="57" t="s">
        <v>487</v>
      </c>
      <c r="F95" s="57" t="s">
        <v>485</v>
      </c>
      <c r="G95" s="57" t="s">
        <v>76</v>
      </c>
      <c r="H95" s="58" t="s">
        <v>494</v>
      </c>
      <c r="I95" s="58">
        <v>5300</v>
      </c>
      <c r="L95" s="54"/>
      <c r="O95" s="52"/>
    </row>
    <row r="96" spans="1:15">
      <c r="A96" s="58">
        <v>21</v>
      </c>
      <c r="B96" s="57" t="s">
        <v>192</v>
      </c>
      <c r="C96" s="82">
        <v>44112</v>
      </c>
      <c r="D96" s="58">
        <v>89</v>
      </c>
      <c r="E96" s="57" t="s">
        <v>487</v>
      </c>
      <c r="F96" s="57" t="s">
        <v>485</v>
      </c>
      <c r="G96" s="57" t="s">
        <v>76</v>
      </c>
      <c r="H96" s="58" t="s">
        <v>496</v>
      </c>
      <c r="I96" s="58">
        <v>2600</v>
      </c>
      <c r="L96" s="54"/>
      <c r="O96" s="52"/>
    </row>
    <row r="97" spans="1:15">
      <c r="A97" s="58">
        <v>22</v>
      </c>
      <c r="B97" s="57" t="s">
        <v>192</v>
      </c>
      <c r="C97" s="82">
        <v>44092</v>
      </c>
      <c r="D97" s="58">
        <v>135</v>
      </c>
      <c r="E97" s="57" t="s">
        <v>491</v>
      </c>
      <c r="F97" s="57" t="s">
        <v>485</v>
      </c>
      <c r="G97" s="57" t="s">
        <v>76</v>
      </c>
      <c r="H97" s="58" t="s">
        <v>496</v>
      </c>
      <c r="I97" s="58">
        <v>8200</v>
      </c>
      <c r="L97" s="54"/>
      <c r="O97" s="52"/>
    </row>
    <row r="98" spans="1:15">
      <c r="A98" s="58">
        <v>23</v>
      </c>
      <c r="B98" s="57" t="s">
        <v>192</v>
      </c>
      <c r="C98" s="82">
        <v>44086</v>
      </c>
      <c r="D98" s="58">
        <v>91</v>
      </c>
      <c r="E98" s="57" t="s">
        <v>487</v>
      </c>
      <c r="F98" s="57" t="s">
        <v>485</v>
      </c>
      <c r="G98" s="57" t="s">
        <v>76</v>
      </c>
      <c r="H98" s="58" t="s">
        <v>495</v>
      </c>
      <c r="I98" s="58">
        <v>4000</v>
      </c>
      <c r="L98" s="54"/>
      <c r="O98" s="52"/>
    </row>
    <row r="99" spans="1:15">
      <c r="A99" s="58">
        <v>24</v>
      </c>
      <c r="B99" s="57" t="s">
        <v>192</v>
      </c>
      <c r="C99" s="82">
        <v>44067</v>
      </c>
      <c r="D99" s="58">
        <v>134</v>
      </c>
      <c r="E99" s="57" t="s">
        <v>491</v>
      </c>
      <c r="F99" s="57" t="s">
        <v>485</v>
      </c>
      <c r="G99" s="57" t="s">
        <v>76</v>
      </c>
      <c r="H99" s="58" t="s">
        <v>498</v>
      </c>
      <c r="I99" s="58">
        <v>7500</v>
      </c>
      <c r="L99" s="54"/>
      <c r="O99" s="52"/>
    </row>
    <row r="100" spans="1:15">
      <c r="A100" s="58">
        <v>25</v>
      </c>
      <c r="B100" s="57" t="s">
        <v>192</v>
      </c>
      <c r="C100" s="82">
        <v>44061</v>
      </c>
      <c r="D100" s="58">
        <v>132</v>
      </c>
      <c r="E100" s="57" t="s">
        <v>491</v>
      </c>
      <c r="F100" s="57" t="s">
        <v>485</v>
      </c>
      <c r="G100" s="57" t="s">
        <v>76</v>
      </c>
      <c r="H100" s="58" t="s">
        <v>493</v>
      </c>
      <c r="I100" s="58">
        <v>7600</v>
      </c>
      <c r="L100" s="54"/>
      <c r="O100" s="52"/>
    </row>
    <row r="101" spans="1:15">
      <c r="A101" s="58">
        <v>26</v>
      </c>
      <c r="B101" s="57" t="s">
        <v>192</v>
      </c>
      <c r="C101" s="82">
        <v>44052</v>
      </c>
      <c r="D101" s="58">
        <v>91</v>
      </c>
      <c r="E101" s="57" t="s">
        <v>487</v>
      </c>
      <c r="F101" s="57" t="s">
        <v>485</v>
      </c>
      <c r="G101" s="57" t="s">
        <v>76</v>
      </c>
      <c r="H101" s="58" t="s">
        <v>495</v>
      </c>
      <c r="I101" s="58">
        <v>4000</v>
      </c>
      <c r="L101" s="54"/>
      <c r="O101" s="52"/>
    </row>
    <row r="102" spans="1:15">
      <c r="A102" s="58">
        <v>27</v>
      </c>
      <c r="B102" s="57" t="s">
        <v>192</v>
      </c>
      <c r="C102" s="82">
        <v>44046</v>
      </c>
      <c r="D102" s="58">
        <v>132</v>
      </c>
      <c r="E102" s="57" t="s">
        <v>491</v>
      </c>
      <c r="F102" s="57" t="s">
        <v>485</v>
      </c>
      <c r="G102" s="57" t="s">
        <v>76</v>
      </c>
      <c r="H102" s="58" t="s">
        <v>493</v>
      </c>
      <c r="I102" s="58">
        <v>7300</v>
      </c>
      <c r="L102" s="54"/>
      <c r="O102" s="52"/>
    </row>
    <row r="103" spans="1:15">
      <c r="I103" s="52"/>
      <c r="N103" s="54"/>
      <c r="O103" s="52"/>
    </row>
    <row r="104" spans="1:15" ht="68.25">
      <c r="A104" s="99" t="s">
        <v>455</v>
      </c>
      <c r="B104" s="100" t="s">
        <v>500</v>
      </c>
      <c r="C104" s="101" t="s">
        <v>501</v>
      </c>
      <c r="D104" s="100" t="s">
        <v>502</v>
      </c>
      <c r="E104" s="102"/>
    </row>
    <row r="105" spans="1:15">
      <c r="A105" s="103" t="s">
        <v>503</v>
      </c>
      <c r="B105" s="104">
        <v>2</v>
      </c>
      <c r="C105" s="105" t="e">
        <f>H3</f>
        <v>#VALUE!</v>
      </c>
      <c r="D105" s="106">
        <v>59.85</v>
      </c>
      <c r="E105" s="107"/>
    </row>
    <row r="106" spans="1:15">
      <c r="A106" s="103" t="s">
        <v>504</v>
      </c>
      <c r="B106" s="104">
        <v>3</v>
      </c>
      <c r="C106" s="105">
        <f>H6</f>
        <v>69.53</v>
      </c>
      <c r="D106" s="106">
        <v>58.52</v>
      </c>
      <c r="E106" s="107"/>
    </row>
    <row r="107" spans="1:15">
      <c r="A107" s="103" t="s">
        <v>505</v>
      </c>
      <c r="B107" s="104">
        <v>4</v>
      </c>
      <c r="C107" s="105">
        <f>H9</f>
        <v>66.14</v>
      </c>
      <c r="D107" s="106">
        <v>61.36</v>
      </c>
      <c r="E107" s="107"/>
    </row>
    <row r="108" spans="1:15">
      <c r="A108" s="103" t="s">
        <v>506</v>
      </c>
      <c r="B108" s="104">
        <v>3</v>
      </c>
      <c r="C108" s="105" t="e">
        <f>H12</f>
        <v>#VALUE!</v>
      </c>
      <c r="D108" s="106">
        <v>60.85</v>
      </c>
      <c r="E108" s="107"/>
    </row>
    <row r="109" spans="1:15">
      <c r="A109" s="103" t="s">
        <v>507</v>
      </c>
      <c r="B109" s="104" t="s">
        <v>462</v>
      </c>
      <c r="C109" s="105" t="s">
        <v>462</v>
      </c>
      <c r="D109" s="106" t="s">
        <v>462</v>
      </c>
      <c r="E109" s="107"/>
    </row>
    <row r="110" spans="1:15">
      <c r="A110" s="269" t="s">
        <v>508</v>
      </c>
      <c r="B110" s="270"/>
      <c r="C110" s="105">
        <v>62.08</v>
      </c>
      <c r="D110" s="106">
        <v>60.15</v>
      </c>
      <c r="E110" s="107"/>
    </row>
    <row r="113" spans="1:5" ht="51">
      <c r="A113" s="108" t="s">
        <v>455</v>
      </c>
      <c r="B113" s="109" t="s">
        <v>500</v>
      </c>
      <c r="C113" s="110" t="s">
        <v>509</v>
      </c>
    </row>
    <row r="114" spans="1:5">
      <c r="A114" s="111" t="s">
        <v>510</v>
      </c>
      <c r="B114" s="112" t="s">
        <v>462</v>
      </c>
      <c r="C114" s="113" t="str">
        <f>H20</f>
        <v>——</v>
      </c>
    </row>
    <row r="115" spans="1:5">
      <c r="A115" s="111" t="s">
        <v>511</v>
      </c>
      <c r="B115" s="112" t="s">
        <v>462</v>
      </c>
      <c r="C115" s="113">
        <f>H23</f>
        <v>68.7</v>
      </c>
    </row>
    <row r="116" spans="1:5">
      <c r="A116" s="111" t="s">
        <v>512</v>
      </c>
      <c r="B116" s="112" t="s">
        <v>462</v>
      </c>
      <c r="C116" s="113" t="e">
        <f>H26</f>
        <v>#VALUE!</v>
      </c>
    </row>
    <row r="117" spans="1:5">
      <c r="A117" s="111" t="s">
        <v>513</v>
      </c>
      <c r="B117" s="112" t="s">
        <v>462</v>
      </c>
      <c r="C117" s="113">
        <f>H29</f>
        <v>73.7</v>
      </c>
    </row>
    <row r="118" spans="1:5">
      <c r="A118" s="111" t="s">
        <v>514</v>
      </c>
      <c r="B118" s="112" t="s">
        <v>462</v>
      </c>
      <c r="C118" s="114" t="e">
        <f>H32</f>
        <v>#VALUE!</v>
      </c>
    </row>
    <row r="119" spans="1:5">
      <c r="A119" s="271" t="s">
        <v>508</v>
      </c>
      <c r="B119" s="272"/>
      <c r="C119" s="114" t="e">
        <f>H33</f>
        <v>#VALUE!</v>
      </c>
    </row>
    <row r="121" spans="1:5" ht="68.25">
      <c r="A121" s="99" t="s">
        <v>455</v>
      </c>
      <c r="B121" s="100" t="s">
        <v>500</v>
      </c>
      <c r="C121" s="101" t="s">
        <v>515</v>
      </c>
      <c r="D121" s="100" t="s">
        <v>501</v>
      </c>
      <c r="E121" s="102"/>
    </row>
    <row r="122" spans="1:5">
      <c r="A122" s="103" t="s">
        <v>503</v>
      </c>
      <c r="B122" s="104">
        <f>F37</f>
        <v>2</v>
      </c>
      <c r="C122" s="115">
        <f t="shared" ref="C122:C127" si="11">D122+3.2</f>
        <v>52.78</v>
      </c>
      <c r="D122" s="106">
        <v>49.58</v>
      </c>
      <c r="E122" s="107"/>
    </row>
    <row r="123" spans="1:5">
      <c r="A123" s="103" t="s">
        <v>504</v>
      </c>
      <c r="B123" s="104" t="e">
        <f>#REF!</f>
        <v>#REF!</v>
      </c>
      <c r="C123" s="115">
        <f t="shared" si="11"/>
        <v>33.67</v>
      </c>
      <c r="D123" s="106">
        <v>30.47</v>
      </c>
      <c r="E123" s="107"/>
    </row>
    <row r="124" spans="1:5">
      <c r="A124" s="103" t="s">
        <v>505</v>
      </c>
      <c r="B124" s="104" t="e">
        <f>#REF!</f>
        <v>#REF!</v>
      </c>
      <c r="C124" s="115">
        <f t="shared" si="11"/>
        <v>56.28</v>
      </c>
      <c r="D124" s="106">
        <v>53.08</v>
      </c>
      <c r="E124" s="107"/>
    </row>
    <row r="125" spans="1:5">
      <c r="A125" s="103" t="s">
        <v>506</v>
      </c>
      <c r="B125" s="104" t="e">
        <f>#REF!</f>
        <v>#REF!</v>
      </c>
      <c r="C125" s="115">
        <f t="shared" si="11"/>
        <v>34.380000000000003</v>
      </c>
      <c r="D125" s="106">
        <v>31.18</v>
      </c>
      <c r="E125" s="107"/>
    </row>
    <row r="126" spans="1:5">
      <c r="A126" s="103" t="s">
        <v>507</v>
      </c>
      <c r="B126" s="104">
        <f>F49</f>
        <v>1</v>
      </c>
      <c r="C126" s="115">
        <f t="shared" si="11"/>
        <v>57.44</v>
      </c>
      <c r="D126" s="106">
        <v>54.24</v>
      </c>
      <c r="E126" s="107"/>
    </row>
    <row r="127" spans="1:5">
      <c r="A127" s="269" t="s">
        <v>508</v>
      </c>
      <c r="B127" s="270"/>
      <c r="C127" s="115">
        <f t="shared" si="11"/>
        <v>46.91</v>
      </c>
      <c r="D127" s="106">
        <v>43.71</v>
      </c>
      <c r="E127" s="107"/>
    </row>
  </sheetData>
  <mergeCells count="68">
    <mergeCell ref="K58:K59"/>
    <mergeCell ref="K60:K61"/>
    <mergeCell ref="K64:K69"/>
    <mergeCell ref="L4:L6"/>
    <mergeCell ref="M4:M6"/>
    <mergeCell ref="H37:H39"/>
    <mergeCell ref="H40:H42"/>
    <mergeCell ref="H43:H45"/>
    <mergeCell ref="H46:H48"/>
    <mergeCell ref="K56:K57"/>
    <mergeCell ref="H12:H14"/>
    <mergeCell ref="H20:H22"/>
    <mergeCell ref="H23:H25"/>
    <mergeCell ref="H26:H28"/>
    <mergeCell ref="H29:H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E53:E56"/>
    <mergeCell ref="E57:E58"/>
    <mergeCell ref="E60:E62"/>
    <mergeCell ref="E67:E70"/>
    <mergeCell ref="E71:E72"/>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A1:H1"/>
    <mergeCell ref="A16:F16"/>
    <mergeCell ref="A18:H18"/>
    <mergeCell ref="A33:F33"/>
    <mergeCell ref="A35:H35"/>
    <mergeCell ref="F3:F5"/>
    <mergeCell ref="F6:F8"/>
    <mergeCell ref="F9:F11"/>
    <mergeCell ref="F12:F14"/>
    <mergeCell ref="F20:F22"/>
    <mergeCell ref="F23:F25"/>
    <mergeCell ref="F26:F28"/>
    <mergeCell ref="F29:F31"/>
    <mergeCell ref="H3:H5"/>
    <mergeCell ref="H6:H8"/>
    <mergeCell ref="H9:H11"/>
  </mergeCells>
  <phoneticPr fontId="60" type="noConversion"/>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O151"/>
  <sheetViews>
    <sheetView zoomScale="85" zoomScaleNormal="85" workbookViewId="0">
      <selection activeCell="J38" sqref="J38:L40"/>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0.875" style="53" customWidth="1"/>
    <col min="8" max="8" width="35.25" style="53" hidden="1" customWidth="1"/>
    <col min="9" max="9" width="13.875" style="53" customWidth="1"/>
    <col min="10" max="11" width="13.875" style="52" customWidth="1"/>
    <col min="12" max="12" width="13.125" style="52" customWidth="1"/>
    <col min="13" max="13" width="15" style="52" customWidth="1"/>
    <col min="14" max="16384" width="9" style="52"/>
  </cols>
  <sheetData>
    <row r="1" spans="1:14" ht="15">
      <c r="A1" s="261" t="s">
        <v>454</v>
      </c>
      <c r="B1" s="261"/>
      <c r="C1" s="261"/>
      <c r="D1" s="261"/>
      <c r="E1" s="261"/>
      <c r="F1" s="261"/>
      <c r="G1" s="261"/>
      <c r="H1" s="261"/>
      <c r="I1" s="52"/>
    </row>
    <row r="2" spans="1:14">
      <c r="A2" s="74" t="str">
        <f>[6]富润家园数据!A4</f>
        <v>时间</v>
      </c>
      <c r="B2" s="56" t="s">
        <v>456</v>
      </c>
      <c r="C2" s="56" t="s">
        <v>457</v>
      </c>
      <c r="D2" s="57" t="s">
        <v>458</v>
      </c>
      <c r="E2" s="55" t="s">
        <v>459</v>
      </c>
      <c r="F2" s="56" t="str">
        <f>[6]富润家园数据!E4</f>
        <v>样本数量</v>
      </c>
      <c r="G2" s="57" t="str">
        <f>D2</f>
        <v>含物业费、含供暖费平均租金单价</v>
      </c>
      <c r="H2" s="75" t="str">
        <f>E2</f>
        <v>含物业费、不含供暖费平均租金单价</v>
      </c>
      <c r="I2" s="52"/>
    </row>
    <row r="3" spans="1:14">
      <c r="A3" s="273" t="s">
        <v>461</v>
      </c>
      <c r="B3" s="59"/>
      <c r="C3" s="60"/>
      <c r="D3" s="61" t="s">
        <v>462</v>
      </c>
      <c r="E3" s="61"/>
      <c r="F3" s="277">
        <v>0</v>
      </c>
      <c r="G3" s="278">
        <v>0</v>
      </c>
      <c r="H3" s="279" t="e">
        <f>ROUND(AVERAGE(E3:E5),2)</f>
        <v>#VALUE!</v>
      </c>
      <c r="I3" s="66"/>
      <c r="J3" s="66" t="s">
        <v>463</v>
      </c>
      <c r="K3" s="66" t="s">
        <v>464</v>
      </c>
      <c r="L3" s="66" t="s">
        <v>465</v>
      </c>
      <c r="M3" s="66" t="str">
        <f>悦廷!M3</f>
        <v>不含物业费和取暖费</v>
      </c>
    </row>
    <row r="4" spans="1:14">
      <c r="A4" s="273"/>
      <c r="B4" s="59">
        <v>44409</v>
      </c>
      <c r="C4" s="60">
        <v>0</v>
      </c>
      <c r="D4" s="61" t="str">
        <f>中指成交数据!L41</f>
        <v>--</v>
      </c>
      <c r="E4" s="61" t="e">
        <f>D4+$K$38</f>
        <v>#VALUE!</v>
      </c>
      <c r="F4" s="277"/>
      <c r="G4" s="277">
        <f>ROUND(AVERAGE(D4:D6),2)</f>
        <v>51.99</v>
      </c>
      <c r="H4" s="279"/>
      <c r="I4" s="66" t="s">
        <v>467</v>
      </c>
      <c r="J4" s="65">
        <f>G16</f>
        <v>51.3</v>
      </c>
      <c r="K4" s="66"/>
      <c r="L4" s="282">
        <f>SUM(J4:J6)/3</f>
        <v>55.466666666666661</v>
      </c>
      <c r="M4" s="282">
        <f>L4-K38-K40</f>
        <v>50.466666666666661</v>
      </c>
      <c r="N4" s="54"/>
    </row>
    <row r="5" spans="1:14">
      <c r="A5" s="273"/>
      <c r="B5" s="59">
        <v>44440</v>
      </c>
      <c r="C5" s="60">
        <v>0</v>
      </c>
      <c r="D5" s="61" t="str">
        <f>中指成交数据!K41</f>
        <v>--</v>
      </c>
      <c r="E5" s="61" t="e">
        <f t="shared" ref="E5:E13" si="0">D5+$K$38</f>
        <v>#VALUE!</v>
      </c>
      <c r="F5" s="277"/>
      <c r="G5" s="277"/>
      <c r="H5" s="279"/>
      <c r="I5" s="66" t="s">
        <v>468</v>
      </c>
      <c r="J5" s="65">
        <f>G33</f>
        <v>57.02</v>
      </c>
      <c r="K5" s="66"/>
      <c r="L5" s="282"/>
      <c r="M5" s="282"/>
    </row>
    <row r="6" spans="1:14">
      <c r="A6" s="273" t="s">
        <v>469</v>
      </c>
      <c r="B6" s="59">
        <v>44470</v>
      </c>
      <c r="C6" s="60">
        <v>1</v>
      </c>
      <c r="D6" s="61">
        <f>中指成交数据!J41</f>
        <v>51.99</v>
      </c>
      <c r="E6" s="61">
        <f t="shared" si="0"/>
        <v>54.49</v>
      </c>
      <c r="F6" s="277">
        <v>3</v>
      </c>
      <c r="G6" s="278">
        <f>ROUND(AVERAGE(D6:D8),2)</f>
        <v>51.19</v>
      </c>
      <c r="H6" s="279">
        <f>ROUND(AVERAGE(E6:E8),2)</f>
        <v>53.69</v>
      </c>
      <c r="I6" s="66" t="s">
        <v>470</v>
      </c>
      <c r="J6" s="65">
        <f>G50</f>
        <v>58.08</v>
      </c>
      <c r="K6" s="66"/>
      <c r="L6" s="282"/>
      <c r="M6" s="282"/>
    </row>
    <row r="7" spans="1:14">
      <c r="A7" s="273"/>
      <c r="B7" s="59">
        <v>44501</v>
      </c>
      <c r="C7" s="60">
        <v>1</v>
      </c>
      <c r="D7" s="61">
        <f>中指成交数据!I41</f>
        <v>51.48</v>
      </c>
      <c r="E7" s="61">
        <f t="shared" si="0"/>
        <v>53.98</v>
      </c>
      <c r="F7" s="277"/>
      <c r="G7" s="277">
        <f>ROUND(AVERAGE(D7:D9),2)</f>
        <v>50.07</v>
      </c>
      <c r="H7" s="279"/>
      <c r="I7" s="52"/>
    </row>
    <row r="8" spans="1:14">
      <c r="A8" s="273"/>
      <c r="B8" s="59">
        <v>44531</v>
      </c>
      <c r="C8" s="60">
        <v>1</v>
      </c>
      <c r="D8" s="61">
        <f>中指成交数据!H41</f>
        <v>50.09</v>
      </c>
      <c r="E8" s="61">
        <f t="shared" si="0"/>
        <v>52.59</v>
      </c>
      <c r="F8" s="277"/>
      <c r="G8" s="277"/>
      <c r="H8" s="279"/>
      <c r="I8" s="52"/>
    </row>
    <row r="9" spans="1:14">
      <c r="A9" s="273" t="s">
        <v>471</v>
      </c>
      <c r="B9" s="59">
        <v>44562</v>
      </c>
      <c r="C9" s="60">
        <v>1</v>
      </c>
      <c r="D9" s="61">
        <f>中指成交数据!G41</f>
        <v>48.65</v>
      </c>
      <c r="E9" s="61">
        <f t="shared" si="0"/>
        <v>51.15</v>
      </c>
      <c r="F9" s="277">
        <v>2</v>
      </c>
      <c r="G9" s="278">
        <f>ROUND(AVERAGE(D9:D11),2)</f>
        <v>49.22</v>
      </c>
      <c r="H9" s="279" t="e">
        <f>ROUND(AVERAGE(E9:E11),2)</f>
        <v>#VALUE!</v>
      </c>
      <c r="I9" s="52"/>
    </row>
    <row r="10" spans="1:14">
      <c r="A10" s="273"/>
      <c r="B10" s="59">
        <v>44593</v>
      </c>
      <c r="C10" s="60">
        <v>1</v>
      </c>
      <c r="D10" s="61">
        <f>中指成交数据!F41</f>
        <v>49.79</v>
      </c>
      <c r="E10" s="61">
        <f t="shared" si="0"/>
        <v>52.29</v>
      </c>
      <c r="F10" s="277"/>
      <c r="G10" s="277">
        <f t="shared" ref="G10" si="1">ROUND(AVERAGE(D10:D12),2)</f>
        <v>51.65</v>
      </c>
      <c r="H10" s="279"/>
      <c r="I10" s="52"/>
    </row>
    <row r="11" spans="1:14">
      <c r="A11" s="273"/>
      <c r="B11" s="59">
        <v>44621</v>
      </c>
      <c r="C11" s="60">
        <v>0</v>
      </c>
      <c r="D11" s="61" t="str">
        <f>中指成交数据!E41</f>
        <v>--</v>
      </c>
      <c r="E11" s="61" t="e">
        <f t="shared" si="0"/>
        <v>#VALUE!</v>
      </c>
      <c r="F11" s="277"/>
      <c r="G11" s="277"/>
      <c r="H11" s="279"/>
      <c r="I11" s="52"/>
    </row>
    <row r="12" spans="1:14">
      <c r="A12" s="273" t="s">
        <v>472</v>
      </c>
      <c r="B12" s="59">
        <v>44652</v>
      </c>
      <c r="C12" s="60">
        <v>1</v>
      </c>
      <c r="D12" s="61">
        <f>中指成交数据!C41</f>
        <v>53.51</v>
      </c>
      <c r="E12" s="61">
        <f t="shared" si="0"/>
        <v>56.01</v>
      </c>
      <c r="F12" s="277">
        <v>3</v>
      </c>
      <c r="G12" s="278">
        <f>ROUND(AVERAGE(D12:D14),2)</f>
        <v>53.5</v>
      </c>
      <c r="H12" s="279">
        <f>ROUND(AVERAGE(E12:E14),2)</f>
        <v>56.01</v>
      </c>
      <c r="I12" s="52"/>
    </row>
    <row r="13" spans="1:14">
      <c r="A13" s="273"/>
      <c r="B13" s="59">
        <v>44682</v>
      </c>
      <c r="C13" s="60">
        <v>1</v>
      </c>
      <c r="D13" s="61">
        <f>中指成交数据!C41</f>
        <v>53.51</v>
      </c>
      <c r="E13" s="61">
        <f t="shared" si="0"/>
        <v>56.01</v>
      </c>
      <c r="F13" s="277"/>
      <c r="G13" s="277">
        <f t="shared" ref="G13" si="2">ROUND(AVERAGE(D13:D15),2)</f>
        <v>53.49</v>
      </c>
      <c r="H13" s="279"/>
      <c r="I13" s="52"/>
    </row>
    <row r="14" spans="1:14">
      <c r="A14" s="273"/>
      <c r="B14" s="59">
        <v>44742</v>
      </c>
      <c r="C14" s="60">
        <v>1</v>
      </c>
      <c r="D14" s="61">
        <f>中指成交数据!B41</f>
        <v>53.47</v>
      </c>
      <c r="E14" s="61" t="s">
        <v>462</v>
      </c>
      <c r="F14" s="277"/>
      <c r="G14" s="277"/>
      <c r="H14" s="279"/>
      <c r="I14" s="52"/>
    </row>
    <row r="15" spans="1:14">
      <c r="A15" s="78" t="s">
        <v>473</v>
      </c>
      <c r="B15" s="59">
        <v>44743</v>
      </c>
      <c r="C15" s="60"/>
      <c r="D15" s="61" t="s">
        <v>462</v>
      </c>
      <c r="E15" s="77"/>
      <c r="F15" s="61">
        <v>0</v>
      </c>
      <c r="G15" s="61">
        <v>0</v>
      </c>
      <c r="H15" s="79" t="s">
        <v>462</v>
      </c>
      <c r="I15" s="52"/>
    </row>
    <row r="16" spans="1:14">
      <c r="A16" s="262" t="s">
        <v>474</v>
      </c>
      <c r="B16" s="263"/>
      <c r="C16" s="263"/>
      <c r="D16" s="263"/>
      <c r="E16" s="263"/>
      <c r="F16" s="264"/>
      <c r="G16" s="65">
        <f>ROUND((G6+G9+G12)/3,2)</f>
        <v>51.3</v>
      </c>
      <c r="H16" s="65" t="e">
        <f>ROUND(AVERAGE(H3:H14),2)</f>
        <v>#VALUE!</v>
      </c>
      <c r="I16" s="83"/>
    </row>
    <row r="17" spans="1:9">
      <c r="I17" s="52"/>
    </row>
    <row r="18" spans="1:9" ht="15">
      <c r="A18" s="283" t="s">
        <v>475</v>
      </c>
      <c r="B18" s="284"/>
      <c r="C18" s="284"/>
      <c r="D18" s="284"/>
      <c r="E18" s="284"/>
      <c r="F18" s="284"/>
      <c r="G18" s="284"/>
      <c r="H18" s="285"/>
    </row>
    <row r="19" spans="1:9">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row>
    <row r="20" spans="1:9">
      <c r="A20" s="273" t="s">
        <v>461</v>
      </c>
      <c r="B20" s="59"/>
      <c r="C20" s="58">
        <v>0</v>
      </c>
      <c r="D20" s="61" t="s">
        <v>462</v>
      </c>
      <c r="E20" s="61" t="s">
        <v>462</v>
      </c>
      <c r="F20" s="277">
        <f>SUM(C20:C22)</f>
        <v>0</v>
      </c>
      <c r="G20" s="278">
        <v>0</v>
      </c>
      <c r="H20" s="279" t="e">
        <f>AVERAGE(E20:E22)</f>
        <v>#VALUE!</v>
      </c>
      <c r="I20" s="52"/>
    </row>
    <row r="21" spans="1:9">
      <c r="A21" s="273"/>
      <c r="B21" s="59">
        <v>44409</v>
      </c>
      <c r="C21" s="58">
        <v>0</v>
      </c>
      <c r="D21" s="61" t="s">
        <v>462</v>
      </c>
      <c r="E21" s="61" t="s">
        <v>462</v>
      </c>
      <c r="F21" s="277"/>
      <c r="G21" s="277" t="e">
        <f>ROUND(AVERAGE(D21:D23),2)</f>
        <v>#DIV/0!</v>
      </c>
      <c r="H21" s="279"/>
      <c r="I21" s="52"/>
    </row>
    <row r="22" spans="1:9">
      <c r="A22" s="273"/>
      <c r="B22" s="59">
        <v>44440</v>
      </c>
      <c r="C22" s="58">
        <v>0</v>
      </c>
      <c r="D22" s="61" t="s">
        <v>462</v>
      </c>
      <c r="E22" s="61" t="e">
        <f t="shared" ref="E22:E32" si="3">D22+$K$38</f>
        <v>#VALUE!</v>
      </c>
      <c r="F22" s="277"/>
      <c r="G22" s="277"/>
      <c r="H22" s="279"/>
      <c r="I22" s="52"/>
    </row>
    <row r="23" spans="1:9">
      <c r="A23" s="273" t="s">
        <v>469</v>
      </c>
      <c r="B23" s="59">
        <v>44470</v>
      </c>
      <c r="C23" s="58">
        <v>0</v>
      </c>
      <c r="D23" s="61" t="s">
        <v>462</v>
      </c>
      <c r="E23" s="61" t="e">
        <f t="shared" si="3"/>
        <v>#VALUE!</v>
      </c>
      <c r="F23" s="277">
        <f>SUM(C23:C25)</f>
        <v>2</v>
      </c>
      <c r="G23" s="278">
        <f>ROUND(AVERAGE(D23:D25),2)</f>
        <v>61.36</v>
      </c>
      <c r="H23" s="279" t="e">
        <f>AVERAGE(E23:E25)</f>
        <v>#VALUE!</v>
      </c>
      <c r="I23" s="52"/>
    </row>
    <row r="24" spans="1:9">
      <c r="A24" s="273"/>
      <c r="B24" s="59">
        <v>44501</v>
      </c>
      <c r="C24" s="60">
        <v>1</v>
      </c>
      <c r="D24" s="61">
        <f>ROUND(城研租金数据!K40,2)</f>
        <v>60.74</v>
      </c>
      <c r="E24" s="61">
        <f t="shared" si="3"/>
        <v>63.24</v>
      </c>
      <c r="F24" s="277"/>
      <c r="G24" s="277">
        <f>ROUND(AVERAGE(D24:D26),2)</f>
        <v>58.92</v>
      </c>
      <c r="H24" s="279"/>
      <c r="I24" s="52"/>
    </row>
    <row r="25" spans="1:9">
      <c r="A25" s="273"/>
      <c r="B25" s="59">
        <v>44531</v>
      </c>
      <c r="C25" s="60">
        <v>1</v>
      </c>
      <c r="D25" s="61">
        <f>ROUND(城研租金数据!K41,2)</f>
        <v>61.98</v>
      </c>
      <c r="E25" s="61">
        <f t="shared" si="3"/>
        <v>64.48</v>
      </c>
      <c r="F25" s="277"/>
      <c r="G25" s="277"/>
      <c r="H25" s="279"/>
      <c r="I25" s="52"/>
    </row>
    <row r="26" spans="1:9">
      <c r="A26" s="273" t="s">
        <v>471</v>
      </c>
      <c r="B26" s="59">
        <v>44562</v>
      </c>
      <c r="C26" s="60">
        <v>1</v>
      </c>
      <c r="D26" s="61">
        <f>ROUND(城研租金数据!K42,2)</f>
        <v>54.05</v>
      </c>
      <c r="E26" s="61">
        <f t="shared" si="3"/>
        <v>56.55</v>
      </c>
      <c r="F26" s="277">
        <f>SUM(C26:C28)</f>
        <v>3</v>
      </c>
      <c r="G26" s="278">
        <f>ROUND(AVERAGE(D26:D28),2)</f>
        <v>58.15</v>
      </c>
      <c r="H26" s="279">
        <f>AVERAGE(E26:E28)</f>
        <v>60.6533333333333</v>
      </c>
      <c r="I26" s="52"/>
    </row>
    <row r="27" spans="1:9">
      <c r="A27" s="273"/>
      <c r="B27" s="59">
        <v>44593</v>
      </c>
      <c r="C27" s="60">
        <v>1</v>
      </c>
      <c r="D27" s="61">
        <f>ROUND(城研租金数据!K43,2)</f>
        <v>63.41</v>
      </c>
      <c r="E27" s="61">
        <f t="shared" si="3"/>
        <v>65.91</v>
      </c>
      <c r="F27" s="277"/>
      <c r="G27" s="277">
        <f t="shared" ref="G27" si="4">ROUND(AVERAGE(D27:D29),2)</f>
        <v>58.83</v>
      </c>
      <c r="H27" s="279"/>
      <c r="I27" s="52"/>
    </row>
    <row r="28" spans="1:9">
      <c r="A28" s="273"/>
      <c r="B28" s="59">
        <v>44621</v>
      </c>
      <c r="C28" s="60">
        <v>1</v>
      </c>
      <c r="D28" s="61">
        <f>ROUND(城研租金数据!K44,2)</f>
        <v>57</v>
      </c>
      <c r="E28" s="61">
        <f t="shared" si="3"/>
        <v>59.5</v>
      </c>
      <c r="F28" s="277"/>
      <c r="G28" s="277"/>
      <c r="H28" s="279"/>
      <c r="I28" s="52"/>
    </row>
    <row r="29" spans="1:9">
      <c r="A29" s="273" t="s">
        <v>472</v>
      </c>
      <c r="B29" s="59">
        <v>44652</v>
      </c>
      <c r="C29" s="60">
        <v>1</v>
      </c>
      <c r="D29" s="61">
        <f>ROUND(城研租金数据!K45,2)</f>
        <v>56.07</v>
      </c>
      <c r="E29" s="61">
        <f t="shared" si="3"/>
        <v>58.57</v>
      </c>
      <c r="F29" s="277">
        <f>SUM(C29:C31)</f>
        <v>2</v>
      </c>
      <c r="G29" s="278">
        <f>ROUND(AVERAGE(D29:D31),2)</f>
        <v>57.49</v>
      </c>
      <c r="H29" s="279" t="e">
        <f>AVERAGE(E29:E31)</f>
        <v>#VALUE!</v>
      </c>
      <c r="I29" s="52"/>
    </row>
    <row r="30" spans="1:9">
      <c r="A30" s="273"/>
      <c r="B30" s="59">
        <v>44682</v>
      </c>
      <c r="C30" s="60">
        <v>0</v>
      </c>
      <c r="D30" s="61" t="s">
        <v>462</v>
      </c>
      <c r="E30" s="61" t="e">
        <f t="shared" si="3"/>
        <v>#VALUE!</v>
      </c>
      <c r="F30" s="277"/>
      <c r="G30" s="277">
        <f t="shared" ref="G30" si="5">ROUND(AVERAGE(D30:D32),2)</f>
        <v>55</v>
      </c>
      <c r="H30" s="279"/>
      <c r="I30" s="52"/>
    </row>
    <row r="31" spans="1:9">
      <c r="A31" s="273"/>
      <c r="B31" s="59">
        <v>44742</v>
      </c>
      <c r="C31" s="60">
        <v>1</v>
      </c>
      <c r="D31" s="61">
        <f>ROUND(城研租金数据!K46,2)</f>
        <v>58.91</v>
      </c>
      <c r="E31" s="61">
        <f t="shared" si="3"/>
        <v>61.41</v>
      </c>
      <c r="F31" s="277"/>
      <c r="G31" s="277"/>
      <c r="H31" s="279"/>
      <c r="I31" s="52"/>
    </row>
    <row r="32" spans="1:9">
      <c r="A32" s="78" t="s">
        <v>473</v>
      </c>
      <c r="B32" s="59">
        <v>44743</v>
      </c>
      <c r="C32" s="60">
        <v>1</v>
      </c>
      <c r="D32" s="61">
        <f>ROUND(城研租金数据!K47,2)</f>
        <v>51.08</v>
      </c>
      <c r="E32" s="61">
        <f t="shared" si="3"/>
        <v>53.58</v>
      </c>
      <c r="F32" s="61">
        <v>0</v>
      </c>
      <c r="G32" s="61">
        <f>ROUND(D32,2)</f>
        <v>51.08</v>
      </c>
      <c r="H32" s="64">
        <f>ROUND(E32,2)</f>
        <v>53.58</v>
      </c>
      <c r="I32" s="52"/>
    </row>
    <row r="33" spans="1:15">
      <c r="A33" s="265" t="s">
        <v>463</v>
      </c>
      <c r="B33" s="266"/>
      <c r="C33" s="266"/>
      <c r="D33" s="266"/>
      <c r="E33" s="266"/>
      <c r="F33" s="267"/>
      <c r="G33" s="65">
        <f>ROUND((G23+G26+G29+G32)/4,2)</f>
        <v>57.02</v>
      </c>
      <c r="H33" s="65" t="e">
        <f>ROUND(AVERAGE(H20:H32),2)</f>
        <v>#VALUE!</v>
      </c>
      <c r="I33" s="52"/>
    </row>
    <row r="34" spans="1:15">
      <c r="I34" s="52"/>
    </row>
    <row r="35" spans="1:15" ht="15">
      <c r="A35" s="261" t="s">
        <v>479</v>
      </c>
      <c r="B35" s="261"/>
      <c r="C35" s="261"/>
      <c r="D35" s="261"/>
      <c r="E35" s="261"/>
      <c r="F35" s="261"/>
      <c r="G35" s="261"/>
      <c r="H35" s="261"/>
      <c r="O35" s="54"/>
    </row>
    <row r="36" spans="1:15">
      <c r="A36" s="58" t="str">
        <f>A2</f>
        <v>时间</v>
      </c>
      <c r="B36" s="58" t="s">
        <v>476</v>
      </c>
      <c r="C36" s="58" t="s">
        <v>477</v>
      </c>
      <c r="D36" s="57" t="s">
        <v>458</v>
      </c>
      <c r="E36" s="55" t="s">
        <v>459</v>
      </c>
      <c r="F36" s="58" t="str">
        <f>F2</f>
        <v>样本数量</v>
      </c>
      <c r="G36" s="58" t="str">
        <f>G2</f>
        <v>含物业费、含供暖费平均租金单价</v>
      </c>
      <c r="H36" s="57" t="str">
        <f>E36</f>
        <v>含物业费、不含供暖费平均租金单价</v>
      </c>
      <c r="N36" s="54"/>
    </row>
    <row r="37" spans="1:15">
      <c r="A37" s="273" t="s">
        <v>461</v>
      </c>
      <c r="B37" s="59"/>
      <c r="C37" s="58"/>
      <c r="D37" s="64" t="s">
        <v>462</v>
      </c>
      <c r="E37" s="61" t="s">
        <v>462</v>
      </c>
      <c r="F37" s="277">
        <f>SUM(C37:C39)</f>
        <v>7</v>
      </c>
      <c r="G37" s="278">
        <f>ROUND(AVERAGE(D37:D39),2)</f>
        <v>59.12</v>
      </c>
      <c r="H37" s="279">
        <f>ROUND(AVERAGE(E37:E39),2)</f>
        <v>56.62</v>
      </c>
      <c r="I37" s="52"/>
      <c r="N37" s="54"/>
    </row>
    <row r="38" spans="1:15">
      <c r="A38" s="273"/>
      <c r="B38" s="59">
        <v>44409</v>
      </c>
      <c r="C38" s="58">
        <v>3</v>
      </c>
      <c r="D38" s="64">
        <f>K84</f>
        <v>59.98</v>
      </c>
      <c r="E38" s="62">
        <f t="shared" ref="E38:E49" si="6">D38-$K$40</f>
        <v>57.48</v>
      </c>
      <c r="F38" s="277"/>
      <c r="G38" s="277">
        <f>ROUND(AVERAGE(D38:D40),2)</f>
        <v>59.67</v>
      </c>
      <c r="H38" s="279"/>
      <c r="I38" s="52"/>
      <c r="J38" s="72" t="s">
        <v>72</v>
      </c>
      <c r="K38" s="52">
        <v>2.5</v>
      </c>
      <c r="L38" s="52" t="s">
        <v>175</v>
      </c>
      <c r="N38" s="54"/>
    </row>
    <row r="39" spans="1:15">
      <c r="A39" s="273"/>
      <c r="B39" s="59">
        <v>44440</v>
      </c>
      <c r="C39" s="58">
        <v>4</v>
      </c>
      <c r="D39" s="64">
        <f>K80</f>
        <v>58.25</v>
      </c>
      <c r="E39" s="62">
        <f t="shared" si="6"/>
        <v>55.75</v>
      </c>
      <c r="F39" s="277"/>
      <c r="G39" s="277"/>
      <c r="H39" s="279"/>
      <c r="I39" s="52"/>
      <c r="J39" s="72" t="s">
        <v>176</v>
      </c>
      <c r="K39" s="52">
        <v>30</v>
      </c>
      <c r="L39" s="52" t="s">
        <v>177</v>
      </c>
      <c r="N39" s="54"/>
    </row>
    <row r="40" spans="1:15">
      <c r="A40" s="273" t="s">
        <v>469</v>
      </c>
      <c r="B40" s="59">
        <v>44470</v>
      </c>
      <c r="C40" s="58">
        <v>3</v>
      </c>
      <c r="D40" s="64">
        <f>K77</f>
        <v>60.79</v>
      </c>
      <c r="E40" s="62">
        <f t="shared" si="6"/>
        <v>58.29</v>
      </c>
      <c r="F40" s="277">
        <f>SUM(C40:C42)</f>
        <v>6</v>
      </c>
      <c r="G40" s="278">
        <f>ROUND(AVERAGE(D40:D42),2)</f>
        <v>58.67</v>
      </c>
      <c r="H40" s="279" t="e">
        <f>ROUND(AVERAGE(E40:E42),2)</f>
        <v>#VALUE!</v>
      </c>
      <c r="I40" s="52"/>
      <c r="K40" s="52">
        <f>K39/12</f>
        <v>2.5</v>
      </c>
      <c r="N40" s="54"/>
    </row>
    <row r="41" spans="1:15">
      <c r="A41" s="273"/>
      <c r="B41" s="59">
        <v>44501</v>
      </c>
      <c r="C41" s="58">
        <v>3</v>
      </c>
      <c r="D41" s="64">
        <f>K74</f>
        <v>56.54</v>
      </c>
      <c r="E41" s="62">
        <f t="shared" si="6"/>
        <v>54.04</v>
      </c>
      <c r="F41" s="277"/>
      <c r="G41" s="277">
        <f>ROUND(AVERAGE(D41:D43),2)</f>
        <v>56.19</v>
      </c>
      <c r="H41" s="279"/>
      <c r="I41" s="52"/>
      <c r="J41" s="72"/>
      <c r="N41" s="54"/>
    </row>
    <row r="42" spans="1:15">
      <c r="A42" s="273"/>
      <c r="B42" s="59">
        <v>44531</v>
      </c>
      <c r="C42" s="58">
        <v>0</v>
      </c>
      <c r="D42" s="64" t="s">
        <v>462</v>
      </c>
      <c r="E42" s="62" t="e">
        <f t="shared" si="6"/>
        <v>#VALUE!</v>
      </c>
      <c r="F42" s="277"/>
      <c r="G42" s="277"/>
      <c r="H42" s="279"/>
      <c r="I42" s="52"/>
      <c r="J42" s="83"/>
      <c r="N42" s="54"/>
    </row>
    <row r="43" spans="1:15">
      <c r="A43" s="273" t="s">
        <v>471</v>
      </c>
      <c r="B43" s="59">
        <v>44562</v>
      </c>
      <c r="C43" s="58">
        <v>2</v>
      </c>
      <c r="D43" s="64">
        <f>K72</f>
        <v>55.84</v>
      </c>
      <c r="E43" s="62">
        <f t="shared" si="6"/>
        <v>53.34</v>
      </c>
      <c r="F43" s="277">
        <f>SUM(C43:C45)</f>
        <v>12</v>
      </c>
      <c r="G43" s="278">
        <f>ROUND(AVERAGE(D43:D45),2)</f>
        <v>59.43</v>
      </c>
      <c r="H43" s="279">
        <f>ROUND(AVERAGE(E43:E45),2)</f>
        <v>56.93</v>
      </c>
      <c r="I43" s="52"/>
      <c r="N43" s="54"/>
    </row>
    <row r="44" spans="1:15">
      <c r="A44" s="273"/>
      <c r="B44" s="59">
        <v>44593</v>
      </c>
      <c r="C44" s="58">
        <v>3</v>
      </c>
      <c r="D44" s="64">
        <f>K69</f>
        <v>64.02</v>
      </c>
      <c r="E44" s="62">
        <f t="shared" si="6"/>
        <v>61.52</v>
      </c>
      <c r="F44" s="277"/>
      <c r="G44" s="277">
        <f t="shared" ref="G44" si="7">ROUND(AVERAGE(D44:D46),2)</f>
        <v>60.93</v>
      </c>
      <c r="H44" s="279"/>
      <c r="I44" s="52"/>
      <c r="J44" s="83">
        <f>G37+G40+G43+G46+G49</f>
        <v>290.39</v>
      </c>
      <c r="N44" s="54"/>
    </row>
    <row r="45" spans="1:15">
      <c r="A45" s="273"/>
      <c r="B45" s="59">
        <v>44621</v>
      </c>
      <c r="C45" s="58">
        <v>7</v>
      </c>
      <c r="D45" s="64">
        <f>K62</f>
        <v>58.42</v>
      </c>
      <c r="E45" s="62">
        <f t="shared" si="6"/>
        <v>55.92</v>
      </c>
      <c r="F45" s="277"/>
      <c r="G45" s="277"/>
      <c r="H45" s="279"/>
      <c r="I45" s="52"/>
      <c r="J45" s="52">
        <f>J44/5</f>
        <v>58.078000000000003</v>
      </c>
      <c r="N45" s="54"/>
    </row>
    <row r="46" spans="1:15">
      <c r="A46" s="273" t="s">
        <v>472</v>
      </c>
      <c r="B46" s="59">
        <v>44652</v>
      </c>
      <c r="C46" s="58">
        <v>2</v>
      </c>
      <c r="D46" s="64">
        <f>K60</f>
        <v>60.34</v>
      </c>
      <c r="E46" s="62">
        <f t="shared" si="6"/>
        <v>57.84</v>
      </c>
      <c r="F46" s="277">
        <f>SUM(C46:C48)</f>
        <v>7</v>
      </c>
      <c r="G46" s="278">
        <f>ROUND(AVERAGE(D46:D48),2)</f>
        <v>58</v>
      </c>
      <c r="H46" s="279" t="e">
        <f>ROUND(AVERAGE(E46:E48),2)</f>
        <v>#VALUE!</v>
      </c>
      <c r="I46" s="52"/>
      <c r="N46" s="54"/>
    </row>
    <row r="47" spans="1:15">
      <c r="A47" s="273"/>
      <c r="B47" s="59">
        <v>44682</v>
      </c>
      <c r="C47" s="58">
        <v>0</v>
      </c>
      <c r="D47" s="64" t="s">
        <v>462</v>
      </c>
      <c r="E47" s="62" t="e">
        <f t="shared" si="6"/>
        <v>#VALUE!</v>
      </c>
      <c r="F47" s="277"/>
      <c r="G47" s="277">
        <f t="shared" ref="G47" si="8">ROUND(AVERAGE(D47:D49),2)</f>
        <v>55.42</v>
      </c>
      <c r="H47" s="279"/>
      <c r="I47" s="52"/>
      <c r="N47" s="54"/>
    </row>
    <row r="48" spans="1:15">
      <c r="A48" s="273"/>
      <c r="B48" s="59">
        <v>44742</v>
      </c>
      <c r="C48" s="58">
        <v>5</v>
      </c>
      <c r="D48" s="64">
        <f>K55</f>
        <v>55.66</v>
      </c>
      <c r="E48" s="62">
        <f t="shared" si="6"/>
        <v>53.16</v>
      </c>
      <c r="F48" s="277"/>
      <c r="G48" s="277"/>
      <c r="H48" s="279"/>
      <c r="I48" s="52"/>
      <c r="N48" s="54"/>
    </row>
    <row r="49" spans="1:14">
      <c r="A49" s="58" t="s">
        <v>473</v>
      </c>
      <c r="B49" s="59">
        <v>44743</v>
      </c>
      <c r="C49" s="58">
        <v>1</v>
      </c>
      <c r="D49" s="64">
        <f>K54</f>
        <v>55.17</v>
      </c>
      <c r="E49" s="62">
        <f t="shared" si="6"/>
        <v>52.67</v>
      </c>
      <c r="F49" s="61">
        <f>C49</f>
        <v>1</v>
      </c>
      <c r="G49" s="62">
        <f>D49</f>
        <v>55.17</v>
      </c>
      <c r="H49" s="64">
        <f>ROUND(AVERAGE(E49),2)</f>
        <v>52.67</v>
      </c>
      <c r="I49" s="52"/>
      <c r="N49" s="54"/>
    </row>
    <row r="50" spans="1:14">
      <c r="A50" s="268" t="s">
        <v>463</v>
      </c>
      <c r="B50" s="268"/>
      <c r="C50" s="268"/>
      <c r="D50" s="268"/>
      <c r="E50" s="268"/>
      <c r="F50" s="268"/>
      <c r="G50" s="65">
        <f>ROUND((G37+G40+G43+G46+G49)/5,2)</f>
        <v>58.08</v>
      </c>
      <c r="H50" s="65" t="e">
        <f>ROUND(AVERAGE(H37:H49),2)</f>
        <v>#VALUE!</v>
      </c>
      <c r="I50" s="52"/>
      <c r="N50" s="54"/>
    </row>
    <row r="51" spans="1:14" ht="18.75" customHeight="1">
      <c r="I51" s="52"/>
    </row>
    <row r="52" spans="1:14">
      <c r="I52" s="71"/>
    </row>
    <row r="53" spans="1:14">
      <c r="A53" s="57" t="s">
        <v>481</v>
      </c>
      <c r="B53" s="57" t="s">
        <v>256</v>
      </c>
      <c r="C53" s="57" t="s">
        <v>482</v>
      </c>
      <c r="D53" s="57" t="s">
        <v>483</v>
      </c>
      <c r="E53" s="57" t="s">
        <v>484</v>
      </c>
      <c r="F53" s="80" t="s">
        <v>45</v>
      </c>
      <c r="G53" s="80" t="s">
        <v>54</v>
      </c>
      <c r="H53" s="57" t="s">
        <v>257</v>
      </c>
      <c r="I53" s="57" t="s">
        <v>258</v>
      </c>
      <c r="J53" s="57" t="s">
        <v>257</v>
      </c>
      <c r="K53" s="53"/>
    </row>
    <row r="54" spans="1:14">
      <c r="A54" s="67">
        <v>44759</v>
      </c>
      <c r="B54" s="68">
        <v>58</v>
      </c>
      <c r="C54" s="68">
        <v>3200</v>
      </c>
      <c r="D54" s="58">
        <f>ROUND(C54/B54,2)</f>
        <v>55.17</v>
      </c>
      <c r="E54" s="273">
        <f>ROUND(AVERAGE(D54:D55),2)</f>
        <v>51.5</v>
      </c>
      <c r="F54" s="68" t="s">
        <v>267</v>
      </c>
      <c r="G54" s="57" t="s">
        <v>117</v>
      </c>
      <c r="H54" s="57" t="s">
        <v>76</v>
      </c>
      <c r="I54" s="68" t="s">
        <v>268</v>
      </c>
      <c r="J54" s="68" t="s">
        <v>141</v>
      </c>
      <c r="K54" s="53">
        <f>ROUND(D54,2)</f>
        <v>55.17</v>
      </c>
    </row>
    <row r="55" spans="1:14">
      <c r="A55" s="67">
        <v>44742</v>
      </c>
      <c r="B55" s="68">
        <v>92</v>
      </c>
      <c r="C55" s="68">
        <v>4400</v>
      </c>
      <c r="D55" s="58">
        <f t="shared" ref="D55:D86" si="9">ROUND(C55/B55,2)</f>
        <v>47.83</v>
      </c>
      <c r="E55" s="273"/>
      <c r="F55" s="68" t="s">
        <v>271</v>
      </c>
      <c r="G55" s="57" t="s">
        <v>117</v>
      </c>
      <c r="H55" s="57" t="s">
        <v>76</v>
      </c>
      <c r="I55" s="68" t="s">
        <v>273</v>
      </c>
      <c r="J55" s="68" t="s">
        <v>76</v>
      </c>
      <c r="K55" s="287">
        <f>ROUND(AVERAGE(D55:D59),2)</f>
        <v>55.66</v>
      </c>
      <c r="M55" s="72" t="s">
        <v>76</v>
      </c>
    </row>
    <row r="56" spans="1:14">
      <c r="A56" s="67">
        <v>44735</v>
      </c>
      <c r="B56" s="68">
        <v>61.8</v>
      </c>
      <c r="C56" s="68">
        <v>3800</v>
      </c>
      <c r="D56" s="58">
        <f t="shared" si="9"/>
        <v>61.49</v>
      </c>
      <c r="E56" s="273">
        <f>ROUND(AVERAGE(D56:D58),2)</f>
        <v>58.8</v>
      </c>
      <c r="F56" s="68" t="s">
        <v>267</v>
      </c>
      <c r="G56" s="57" t="s">
        <v>117</v>
      </c>
      <c r="H56" s="57" t="s">
        <v>76</v>
      </c>
      <c r="I56" s="68" t="s">
        <v>268</v>
      </c>
      <c r="J56" s="68" t="s">
        <v>76</v>
      </c>
      <c r="K56" s="287"/>
      <c r="M56" s="72" t="s">
        <v>486</v>
      </c>
    </row>
    <row r="57" spans="1:14">
      <c r="A57" s="67">
        <v>44728</v>
      </c>
      <c r="B57" s="68">
        <v>90</v>
      </c>
      <c r="C57" s="68">
        <v>4600</v>
      </c>
      <c r="D57" s="58">
        <f t="shared" si="9"/>
        <v>51.11</v>
      </c>
      <c r="E57" s="273"/>
      <c r="F57" s="68" t="s">
        <v>271</v>
      </c>
      <c r="G57" s="57" t="s">
        <v>117</v>
      </c>
      <c r="H57" s="57" t="s">
        <v>76</v>
      </c>
      <c r="I57" s="68" t="s">
        <v>277</v>
      </c>
      <c r="J57" s="68" t="s">
        <v>76</v>
      </c>
      <c r="K57" s="287"/>
      <c r="M57" s="72" t="s">
        <v>516</v>
      </c>
    </row>
    <row r="58" spans="1:14">
      <c r="A58" s="67">
        <v>44723</v>
      </c>
      <c r="B58" s="68">
        <v>58</v>
      </c>
      <c r="C58" s="68">
        <v>3700</v>
      </c>
      <c r="D58" s="58">
        <f t="shared" si="9"/>
        <v>63.79</v>
      </c>
      <c r="E58" s="273"/>
      <c r="F58" s="68" t="s">
        <v>267</v>
      </c>
      <c r="G58" s="57" t="s">
        <v>117</v>
      </c>
      <c r="H58" s="57" t="s">
        <v>76</v>
      </c>
      <c r="I58" s="68" t="s">
        <v>273</v>
      </c>
      <c r="J58" s="68" t="s">
        <v>141</v>
      </c>
      <c r="K58" s="287"/>
      <c r="M58" s="72" t="s">
        <v>117</v>
      </c>
    </row>
    <row r="59" spans="1:14">
      <c r="A59" s="67">
        <v>44717</v>
      </c>
      <c r="B59" s="68">
        <v>59.16</v>
      </c>
      <c r="C59" s="68">
        <v>3200</v>
      </c>
      <c r="D59" s="58">
        <f t="shared" si="9"/>
        <v>54.09</v>
      </c>
      <c r="E59" s="286">
        <f>ROUND(AVERAGE(D59:D65),2)</f>
        <v>58.3</v>
      </c>
      <c r="F59" s="68" t="s">
        <v>267</v>
      </c>
      <c r="G59" s="57" t="s">
        <v>117</v>
      </c>
      <c r="H59" s="57" t="s">
        <v>141</v>
      </c>
      <c r="I59" s="68" t="s">
        <v>280</v>
      </c>
      <c r="J59" s="68" t="s">
        <v>76</v>
      </c>
      <c r="K59" s="287"/>
    </row>
    <row r="60" spans="1:14">
      <c r="A60" s="67">
        <v>44667</v>
      </c>
      <c r="B60" s="68">
        <v>58</v>
      </c>
      <c r="C60" s="68">
        <v>3500</v>
      </c>
      <c r="D60" s="58">
        <f t="shared" si="9"/>
        <v>60.34</v>
      </c>
      <c r="E60" s="286"/>
      <c r="F60" s="68" t="s">
        <v>267</v>
      </c>
      <c r="G60" s="57" t="s">
        <v>117</v>
      </c>
      <c r="H60" s="57" t="s">
        <v>76</v>
      </c>
      <c r="I60" s="68" t="s">
        <v>273</v>
      </c>
      <c r="J60" s="68" t="s">
        <v>76</v>
      </c>
      <c r="K60" s="287">
        <f>ROUND(AVERAGE(D60:D61),2)</f>
        <v>60.34</v>
      </c>
    </row>
    <row r="61" spans="1:14">
      <c r="A61" s="67">
        <v>44655</v>
      </c>
      <c r="B61" s="68">
        <v>58</v>
      </c>
      <c r="C61" s="68">
        <v>3500</v>
      </c>
      <c r="D61" s="58">
        <f t="shared" si="9"/>
        <v>60.34</v>
      </c>
      <c r="E61" s="286"/>
      <c r="F61" s="68" t="s">
        <v>267</v>
      </c>
      <c r="G61" s="57" t="s">
        <v>117</v>
      </c>
      <c r="H61" s="57" t="s">
        <v>76</v>
      </c>
      <c r="I61" s="68" t="s">
        <v>268</v>
      </c>
      <c r="J61" s="68" t="s">
        <v>141</v>
      </c>
      <c r="K61" s="287"/>
    </row>
    <row r="62" spans="1:14">
      <c r="A62" s="67">
        <v>44647</v>
      </c>
      <c r="B62" s="68">
        <v>90</v>
      </c>
      <c r="C62" s="68">
        <v>4800</v>
      </c>
      <c r="D62" s="58">
        <f t="shared" si="9"/>
        <v>53.33</v>
      </c>
      <c r="E62" s="286"/>
      <c r="F62" s="68" t="s">
        <v>271</v>
      </c>
      <c r="G62" s="57" t="s">
        <v>117</v>
      </c>
      <c r="H62" s="57" t="s">
        <v>76</v>
      </c>
      <c r="I62" s="68" t="s">
        <v>280</v>
      </c>
      <c r="J62" s="68" t="s">
        <v>76</v>
      </c>
      <c r="K62" s="287">
        <f>ROUND(AVERAGE(D62:D68),2)</f>
        <v>58.42</v>
      </c>
    </row>
    <row r="63" spans="1:14">
      <c r="A63" s="67">
        <v>44646</v>
      </c>
      <c r="B63" s="68">
        <v>56</v>
      </c>
      <c r="C63" s="68">
        <v>3500</v>
      </c>
      <c r="D63" s="58">
        <f t="shared" si="9"/>
        <v>62.5</v>
      </c>
      <c r="E63" s="286"/>
      <c r="F63" s="68" t="s">
        <v>267</v>
      </c>
      <c r="G63" s="57" t="s">
        <v>117</v>
      </c>
      <c r="H63" s="57" t="s">
        <v>76</v>
      </c>
      <c r="I63" s="68" t="s">
        <v>268</v>
      </c>
      <c r="J63" s="68" t="s">
        <v>76</v>
      </c>
      <c r="K63" s="287"/>
    </row>
    <row r="64" spans="1:14">
      <c r="A64" s="67">
        <v>44643</v>
      </c>
      <c r="B64" s="68">
        <v>90.25</v>
      </c>
      <c r="C64" s="68">
        <v>4500</v>
      </c>
      <c r="D64" s="58">
        <f t="shared" si="9"/>
        <v>49.86</v>
      </c>
      <c r="E64" s="286"/>
      <c r="F64" s="68" t="s">
        <v>271</v>
      </c>
      <c r="G64" s="57" t="s">
        <v>117</v>
      </c>
      <c r="H64" s="57" t="s">
        <v>76</v>
      </c>
      <c r="I64" s="68" t="s">
        <v>268</v>
      </c>
      <c r="J64" s="68" t="s">
        <v>76</v>
      </c>
      <c r="K64" s="287"/>
    </row>
    <row r="65" spans="1:11">
      <c r="A65" s="67">
        <v>44626</v>
      </c>
      <c r="B65" s="68">
        <v>59.16</v>
      </c>
      <c r="C65" s="68">
        <v>4000</v>
      </c>
      <c r="D65" s="58">
        <f t="shared" si="9"/>
        <v>67.61</v>
      </c>
      <c r="E65" s="286"/>
      <c r="F65" s="68" t="s">
        <v>267</v>
      </c>
      <c r="G65" s="57" t="s">
        <v>117</v>
      </c>
      <c r="H65" s="57" t="s">
        <v>76</v>
      </c>
      <c r="I65" s="68" t="s">
        <v>273</v>
      </c>
      <c r="J65" s="68" t="s">
        <v>76</v>
      </c>
      <c r="K65" s="287"/>
    </row>
    <row r="66" spans="1:11">
      <c r="A66" s="67">
        <v>44623</v>
      </c>
      <c r="B66" s="68">
        <v>90</v>
      </c>
      <c r="C66" s="68">
        <v>5000</v>
      </c>
      <c r="D66" s="58">
        <f t="shared" si="9"/>
        <v>55.56</v>
      </c>
      <c r="E66" s="58">
        <f>ROUND(AVERAGE(D66:D66),2)</f>
        <v>55.56</v>
      </c>
      <c r="F66" s="68" t="s">
        <v>271</v>
      </c>
      <c r="G66" s="57" t="s">
        <v>117</v>
      </c>
      <c r="H66" s="57" t="s">
        <v>76</v>
      </c>
      <c r="I66" s="68" t="s">
        <v>273</v>
      </c>
      <c r="J66" s="68" t="s">
        <v>76</v>
      </c>
      <c r="K66" s="287"/>
    </row>
    <row r="67" spans="1:11">
      <c r="A67" s="67">
        <v>44623</v>
      </c>
      <c r="B67" s="68">
        <v>56.19</v>
      </c>
      <c r="C67" s="68">
        <v>3600</v>
      </c>
      <c r="D67" s="58">
        <f t="shared" si="9"/>
        <v>64.069999999999993</v>
      </c>
      <c r="E67" s="273">
        <f>ROUND(AVERAGE(D67:D68),2)</f>
        <v>60.03</v>
      </c>
      <c r="F67" s="68" t="s">
        <v>267</v>
      </c>
      <c r="G67" s="57" t="s">
        <v>117</v>
      </c>
      <c r="H67" s="57" t="s">
        <v>76</v>
      </c>
      <c r="I67" s="68" t="s">
        <v>268</v>
      </c>
      <c r="J67" s="68" t="s">
        <v>76</v>
      </c>
      <c r="K67" s="287"/>
    </row>
    <row r="68" spans="1:11">
      <c r="A68" s="67">
        <v>44622</v>
      </c>
      <c r="B68" s="68">
        <v>78.599999999999994</v>
      </c>
      <c r="C68" s="68">
        <v>4400</v>
      </c>
      <c r="D68" s="58">
        <f t="shared" si="9"/>
        <v>55.98</v>
      </c>
      <c r="E68" s="273"/>
      <c r="F68" s="68" t="s">
        <v>271</v>
      </c>
      <c r="G68" s="57" t="s">
        <v>117</v>
      </c>
      <c r="H68" s="57" t="s">
        <v>76</v>
      </c>
      <c r="I68" s="68" t="s">
        <v>268</v>
      </c>
      <c r="J68" s="68" t="s">
        <v>76</v>
      </c>
      <c r="K68" s="287"/>
    </row>
    <row r="69" spans="1:11">
      <c r="A69" s="67">
        <v>44617</v>
      </c>
      <c r="B69" s="68">
        <v>52</v>
      </c>
      <c r="C69" s="68">
        <v>3333</v>
      </c>
      <c r="D69" s="58">
        <f t="shared" si="9"/>
        <v>64.099999999999994</v>
      </c>
      <c r="E69" s="273">
        <f>ROUND(AVERAGE(D69:D71),2)</f>
        <v>64.02</v>
      </c>
      <c r="F69" s="68" t="s">
        <v>267</v>
      </c>
      <c r="G69" s="57" t="s">
        <v>117</v>
      </c>
      <c r="H69" s="57" t="s">
        <v>76</v>
      </c>
      <c r="I69" s="68" t="s">
        <v>268</v>
      </c>
      <c r="J69" s="68" t="s">
        <v>76</v>
      </c>
      <c r="K69" s="287">
        <f>ROUND(AVERAGE(D69:D71),2)</f>
        <v>64.02</v>
      </c>
    </row>
    <row r="70" spans="1:11">
      <c r="A70" s="67">
        <v>44610</v>
      </c>
      <c r="B70" s="68">
        <v>56</v>
      </c>
      <c r="C70" s="68">
        <v>3500</v>
      </c>
      <c r="D70" s="58">
        <f t="shared" si="9"/>
        <v>62.5</v>
      </c>
      <c r="E70" s="273"/>
      <c r="F70" s="68" t="s">
        <v>267</v>
      </c>
      <c r="G70" s="57" t="s">
        <v>117</v>
      </c>
      <c r="H70" s="57" t="s">
        <v>76</v>
      </c>
      <c r="I70" s="68" t="s">
        <v>268</v>
      </c>
      <c r="J70" s="68" t="s">
        <v>76</v>
      </c>
      <c r="K70" s="287"/>
    </row>
    <row r="71" spans="1:11">
      <c r="A71" s="67">
        <v>44602</v>
      </c>
      <c r="B71" s="68">
        <v>55</v>
      </c>
      <c r="C71" s="68">
        <v>3600</v>
      </c>
      <c r="D71" s="58">
        <f t="shared" si="9"/>
        <v>65.45</v>
      </c>
      <c r="E71" s="273"/>
      <c r="F71" s="68" t="s">
        <v>267</v>
      </c>
      <c r="G71" s="57" t="s">
        <v>117</v>
      </c>
      <c r="H71" s="57" t="s">
        <v>76</v>
      </c>
      <c r="I71" s="68" t="s">
        <v>280</v>
      </c>
      <c r="J71" s="68" t="s">
        <v>141</v>
      </c>
      <c r="K71" s="287"/>
    </row>
    <row r="72" spans="1:11">
      <c r="A72" s="67">
        <v>44566</v>
      </c>
      <c r="B72" s="68">
        <v>60</v>
      </c>
      <c r="C72" s="68">
        <v>3700</v>
      </c>
      <c r="D72" s="58">
        <f t="shared" si="9"/>
        <v>61.67</v>
      </c>
      <c r="E72" s="286">
        <f>ROUND(AVERAGE(D72:D78),2)</f>
        <v>56.89</v>
      </c>
      <c r="F72" s="68" t="s">
        <v>267</v>
      </c>
      <c r="G72" s="57" t="s">
        <v>117</v>
      </c>
      <c r="H72" s="57" t="s">
        <v>141</v>
      </c>
      <c r="I72" s="68" t="s">
        <v>277</v>
      </c>
      <c r="J72" s="68" t="s">
        <v>76</v>
      </c>
      <c r="K72" s="287">
        <f>ROUND(AVERAGE(D72:D73),2)</f>
        <v>55.84</v>
      </c>
    </row>
    <row r="73" spans="1:11">
      <c r="A73" s="67">
        <v>44566</v>
      </c>
      <c r="B73" s="68">
        <v>90</v>
      </c>
      <c r="C73" s="68">
        <v>4500</v>
      </c>
      <c r="D73" s="58">
        <f t="shared" si="9"/>
        <v>50</v>
      </c>
      <c r="E73" s="286"/>
      <c r="F73" s="68" t="s">
        <v>271</v>
      </c>
      <c r="G73" s="57" t="s">
        <v>117</v>
      </c>
      <c r="H73" s="57" t="s">
        <v>76</v>
      </c>
      <c r="I73" s="68" t="s">
        <v>289</v>
      </c>
      <c r="J73" s="68" t="s">
        <v>76</v>
      </c>
      <c r="K73" s="287"/>
    </row>
    <row r="74" spans="1:11">
      <c r="A74" s="67">
        <v>44527</v>
      </c>
      <c r="B74" s="68">
        <v>55</v>
      </c>
      <c r="C74" s="68">
        <v>2900</v>
      </c>
      <c r="D74" s="58">
        <f t="shared" si="9"/>
        <v>52.73</v>
      </c>
      <c r="E74" s="286"/>
      <c r="F74" s="68" t="s">
        <v>267</v>
      </c>
      <c r="G74" s="57" t="s">
        <v>117</v>
      </c>
      <c r="H74" s="57" t="s">
        <v>76</v>
      </c>
      <c r="I74" s="68" t="s">
        <v>280</v>
      </c>
      <c r="J74" s="68" t="s">
        <v>76</v>
      </c>
      <c r="K74" s="287">
        <f>ROUND(AVERAGE(D74:D76),2)</f>
        <v>56.54</v>
      </c>
    </row>
    <row r="75" spans="1:11">
      <c r="A75" s="67">
        <v>44527</v>
      </c>
      <c r="B75" s="68">
        <v>60</v>
      </c>
      <c r="C75" s="68">
        <v>3600</v>
      </c>
      <c r="D75" s="58">
        <f t="shared" si="9"/>
        <v>60</v>
      </c>
      <c r="E75" s="286"/>
      <c r="F75" s="68" t="s">
        <v>267</v>
      </c>
      <c r="G75" s="57" t="s">
        <v>117</v>
      </c>
      <c r="H75" s="57" t="s">
        <v>76</v>
      </c>
      <c r="I75" s="68" t="s">
        <v>277</v>
      </c>
      <c r="J75" s="68" t="s">
        <v>141</v>
      </c>
      <c r="K75" s="287"/>
    </row>
    <row r="76" spans="1:11">
      <c r="A76" s="67">
        <v>44504</v>
      </c>
      <c r="B76" s="68">
        <v>58</v>
      </c>
      <c r="C76" s="68">
        <v>3300</v>
      </c>
      <c r="D76" s="58">
        <f t="shared" si="9"/>
        <v>56.9</v>
      </c>
      <c r="E76" s="286"/>
      <c r="F76" s="68" t="s">
        <v>267</v>
      </c>
      <c r="G76" s="57" t="s">
        <v>117</v>
      </c>
      <c r="H76" s="57" t="s">
        <v>76</v>
      </c>
      <c r="I76" s="68" t="s">
        <v>280</v>
      </c>
      <c r="J76" s="68" t="s">
        <v>141</v>
      </c>
      <c r="K76" s="287"/>
    </row>
    <row r="77" spans="1:11">
      <c r="A77" s="67">
        <v>44499</v>
      </c>
      <c r="B77" s="68">
        <v>55.62</v>
      </c>
      <c r="C77" s="68">
        <v>3400</v>
      </c>
      <c r="D77" s="58">
        <f t="shared" si="9"/>
        <v>61.13</v>
      </c>
      <c r="E77" s="286"/>
      <c r="F77" s="68" t="s">
        <v>267</v>
      </c>
      <c r="G77" s="57" t="s">
        <v>117</v>
      </c>
      <c r="H77" s="57" t="s">
        <v>76</v>
      </c>
      <c r="I77" s="68" t="s">
        <v>280</v>
      </c>
      <c r="J77" s="68" t="s">
        <v>76</v>
      </c>
      <c r="K77" s="287">
        <f>ROUND(AVERAGE(D77:D79),2)</f>
        <v>60.79</v>
      </c>
    </row>
    <row r="78" spans="1:11">
      <c r="A78" s="67">
        <v>44493</v>
      </c>
      <c r="B78" s="68">
        <v>59.16</v>
      </c>
      <c r="C78" s="68">
        <v>3300</v>
      </c>
      <c r="D78" s="58">
        <f t="shared" si="9"/>
        <v>55.78</v>
      </c>
      <c r="E78" s="286"/>
      <c r="F78" s="68" t="s">
        <v>267</v>
      </c>
      <c r="G78" s="57" t="s">
        <v>117</v>
      </c>
      <c r="H78" s="57" t="s">
        <v>76</v>
      </c>
      <c r="I78" s="68" t="s">
        <v>277</v>
      </c>
      <c r="J78" s="68" t="s">
        <v>76</v>
      </c>
      <c r="K78" s="287"/>
    </row>
    <row r="79" spans="1:11">
      <c r="A79" s="67">
        <v>44486</v>
      </c>
      <c r="B79" s="68">
        <v>55</v>
      </c>
      <c r="C79" s="68">
        <v>3600</v>
      </c>
      <c r="D79" s="58">
        <f t="shared" si="9"/>
        <v>65.45</v>
      </c>
      <c r="E79" s="273">
        <f>ROUND(AVERAGE(D79:D80),2)</f>
        <v>61.46</v>
      </c>
      <c r="F79" s="68" t="s">
        <v>267</v>
      </c>
      <c r="G79" s="57" t="s">
        <v>117</v>
      </c>
      <c r="H79" s="57" t="s">
        <v>76</v>
      </c>
      <c r="I79" s="68" t="s">
        <v>268</v>
      </c>
      <c r="J79" s="68" t="s">
        <v>76</v>
      </c>
      <c r="K79" s="287"/>
    </row>
    <row r="80" spans="1:11">
      <c r="A80" s="67">
        <v>44467</v>
      </c>
      <c r="B80" s="68">
        <v>59.16</v>
      </c>
      <c r="C80" s="68">
        <v>3400</v>
      </c>
      <c r="D80" s="58">
        <f t="shared" si="9"/>
        <v>57.47</v>
      </c>
      <c r="E80" s="273"/>
      <c r="F80" s="68" t="s">
        <v>267</v>
      </c>
      <c r="G80" s="57" t="s">
        <v>117</v>
      </c>
      <c r="H80" s="57" t="s">
        <v>76</v>
      </c>
      <c r="I80" s="68" t="s">
        <v>268</v>
      </c>
      <c r="J80" s="68" t="s">
        <v>141</v>
      </c>
      <c r="K80" s="287">
        <f>ROUND(AVERAGE(D80:D83),2)</f>
        <v>58.25</v>
      </c>
    </row>
    <row r="81" spans="1:11">
      <c r="A81" s="67">
        <v>44450</v>
      </c>
      <c r="B81" s="68">
        <v>55</v>
      </c>
      <c r="C81" s="68">
        <v>3300</v>
      </c>
      <c r="D81" s="58">
        <f t="shared" si="9"/>
        <v>60</v>
      </c>
      <c r="E81" s="273">
        <f>ROUND(AVERAGE(D81:D84),2)</f>
        <v>59.06</v>
      </c>
      <c r="F81" s="68" t="s">
        <v>267</v>
      </c>
      <c r="G81" s="57" t="s">
        <v>117</v>
      </c>
      <c r="H81" s="57" t="s">
        <v>76</v>
      </c>
      <c r="I81" s="68" t="s">
        <v>280</v>
      </c>
      <c r="J81" s="68" t="s">
        <v>76</v>
      </c>
      <c r="K81" s="287"/>
    </row>
    <row r="82" spans="1:11" s="53" customFormat="1">
      <c r="A82" s="67">
        <v>44444</v>
      </c>
      <c r="B82" s="68">
        <v>58</v>
      </c>
      <c r="C82" s="68">
        <v>3500</v>
      </c>
      <c r="D82" s="58">
        <f t="shared" si="9"/>
        <v>60.34</v>
      </c>
      <c r="E82" s="273"/>
      <c r="F82" s="68" t="s">
        <v>267</v>
      </c>
      <c r="G82" s="57" t="s">
        <v>117</v>
      </c>
      <c r="H82" s="57" t="s">
        <v>76</v>
      </c>
      <c r="I82" s="68" t="s">
        <v>273</v>
      </c>
      <c r="J82" s="68" t="s">
        <v>141</v>
      </c>
      <c r="K82" s="287"/>
    </row>
    <row r="83" spans="1:11" s="53" customFormat="1">
      <c r="A83" s="67">
        <v>44440</v>
      </c>
      <c r="B83" s="68">
        <v>58</v>
      </c>
      <c r="C83" s="68">
        <v>3200</v>
      </c>
      <c r="D83" s="58">
        <f t="shared" si="9"/>
        <v>55.17</v>
      </c>
      <c r="E83" s="273"/>
      <c r="F83" s="68" t="s">
        <v>267</v>
      </c>
      <c r="G83" s="57" t="s">
        <v>117</v>
      </c>
      <c r="H83" s="57" t="s">
        <v>76</v>
      </c>
      <c r="I83" s="68" t="s">
        <v>268</v>
      </c>
      <c r="J83" s="68" t="s">
        <v>141</v>
      </c>
      <c r="K83" s="287"/>
    </row>
    <row r="84" spans="1:11" s="53" customFormat="1">
      <c r="A84" s="67">
        <v>44420</v>
      </c>
      <c r="B84" s="68">
        <v>56</v>
      </c>
      <c r="C84" s="68">
        <v>3400</v>
      </c>
      <c r="D84" s="58">
        <f t="shared" si="9"/>
        <v>60.71</v>
      </c>
      <c r="E84" s="273"/>
      <c r="F84" s="68" t="s">
        <v>267</v>
      </c>
      <c r="G84" s="57" t="s">
        <v>117</v>
      </c>
      <c r="H84" s="57" t="s">
        <v>76</v>
      </c>
      <c r="I84" s="68" t="s">
        <v>280</v>
      </c>
      <c r="J84" s="68" t="s">
        <v>141</v>
      </c>
      <c r="K84" s="287">
        <f>ROUND(AVERAGE(D84:D86),2)</f>
        <v>59.98</v>
      </c>
    </row>
    <row r="85" spans="1:11" s="53" customFormat="1">
      <c r="A85" s="67">
        <v>44418</v>
      </c>
      <c r="B85" s="68">
        <v>59.16</v>
      </c>
      <c r="C85" s="68">
        <v>3300</v>
      </c>
      <c r="D85" s="58">
        <f t="shared" si="9"/>
        <v>55.78</v>
      </c>
      <c r="E85" s="273">
        <f>ROUND(AVERAGE(D85:D86),2)</f>
        <v>59.62</v>
      </c>
      <c r="F85" s="68" t="s">
        <v>267</v>
      </c>
      <c r="G85" s="57" t="s">
        <v>117</v>
      </c>
      <c r="H85" s="57" t="s">
        <v>76</v>
      </c>
      <c r="I85" s="68" t="s">
        <v>280</v>
      </c>
      <c r="J85" s="68" t="s">
        <v>76</v>
      </c>
      <c r="K85" s="287"/>
    </row>
    <row r="86" spans="1:11" s="53" customFormat="1">
      <c r="A86" s="67">
        <v>44415</v>
      </c>
      <c r="B86" s="68">
        <v>52</v>
      </c>
      <c r="C86" s="68">
        <v>3300</v>
      </c>
      <c r="D86" s="58">
        <f t="shared" si="9"/>
        <v>63.46</v>
      </c>
      <c r="E86" s="273"/>
      <c r="F86" s="68" t="s">
        <v>267</v>
      </c>
      <c r="G86" s="57" t="s">
        <v>117</v>
      </c>
      <c r="H86" s="57" t="s">
        <v>76</v>
      </c>
      <c r="I86" s="68" t="s">
        <v>273</v>
      </c>
      <c r="J86" s="68" t="s">
        <v>76</v>
      </c>
      <c r="K86" s="287"/>
    </row>
    <row r="87" spans="1:11">
      <c r="H87" s="52"/>
      <c r="I87" s="52"/>
    </row>
    <row r="88" spans="1:11">
      <c r="A88" s="52"/>
      <c r="B88" s="52"/>
      <c r="C88" s="52"/>
      <c r="D88" s="52"/>
      <c r="E88" s="52"/>
      <c r="F88" s="52"/>
      <c r="G88" s="52"/>
      <c r="H88" s="52"/>
      <c r="I88" s="52"/>
    </row>
    <row r="89" spans="1:11">
      <c r="A89" s="52"/>
      <c r="B89" s="52"/>
      <c r="C89" s="52"/>
      <c r="D89" s="52"/>
      <c r="E89" s="52"/>
      <c r="F89" s="52"/>
      <c r="G89" s="52"/>
      <c r="H89" s="52"/>
      <c r="I89" s="52"/>
    </row>
    <row r="90" spans="1:11">
      <c r="A90" s="52"/>
      <c r="B90" s="52"/>
      <c r="C90" s="52"/>
      <c r="D90" s="52"/>
      <c r="E90" s="52"/>
      <c r="F90" s="52"/>
      <c r="G90" s="52"/>
      <c r="H90" s="52"/>
      <c r="I90" s="52"/>
    </row>
    <row r="91" spans="1:11">
      <c r="A91" s="52"/>
      <c r="B91" s="52"/>
      <c r="C91" s="52"/>
      <c r="D91" s="52"/>
      <c r="E91" s="52"/>
      <c r="F91" s="52"/>
      <c r="G91" s="52"/>
      <c r="H91" s="52"/>
      <c r="I91" s="52"/>
    </row>
    <row r="92" spans="1:11">
      <c r="A92" s="52"/>
      <c r="B92" s="52"/>
      <c r="C92" s="52"/>
      <c r="D92" s="52"/>
      <c r="E92" s="52"/>
      <c r="F92" s="52"/>
      <c r="G92" s="52"/>
      <c r="H92" s="52"/>
      <c r="I92" s="52"/>
    </row>
    <row r="93" spans="1:11">
      <c r="A93" s="52"/>
      <c r="B93" s="52"/>
      <c r="C93" s="52"/>
      <c r="D93" s="52"/>
      <c r="E93" s="52"/>
      <c r="F93" s="52"/>
      <c r="G93" s="52"/>
      <c r="H93" s="52"/>
      <c r="I93" s="52"/>
    </row>
    <row r="94" spans="1:11">
      <c r="A94" s="52"/>
      <c r="B94" s="52"/>
      <c r="C94" s="52"/>
      <c r="D94" s="52"/>
      <c r="E94" s="52"/>
      <c r="F94" s="52"/>
      <c r="G94" s="52"/>
      <c r="H94" s="52"/>
      <c r="I94" s="52"/>
    </row>
    <row r="95" spans="1:11">
      <c r="A95" s="52"/>
      <c r="B95" s="52"/>
      <c r="C95" s="52"/>
      <c r="D95" s="52"/>
      <c r="E95" s="52"/>
      <c r="F95" s="52"/>
      <c r="G95" s="52"/>
      <c r="H95" s="52"/>
      <c r="I95" s="52"/>
    </row>
    <row r="96" spans="1:11">
      <c r="A96" s="52"/>
      <c r="B96" s="52"/>
      <c r="C96" s="52"/>
      <c r="D96" s="52"/>
      <c r="E96" s="52"/>
      <c r="F96" s="52"/>
      <c r="G96" s="52"/>
      <c r="H96" s="52"/>
      <c r="I96" s="52"/>
    </row>
    <row r="97" spans="10:10">
      <c r="J97" s="53"/>
    </row>
    <row r="98" spans="10:10">
      <c r="J98" s="53"/>
    </row>
    <row r="99" spans="10:10">
      <c r="J99" s="53"/>
    </row>
    <row r="100" spans="10:10">
      <c r="J100" s="53"/>
    </row>
    <row r="101" spans="10:10">
      <c r="J101" s="53"/>
    </row>
    <row r="102" spans="10:10">
      <c r="J102" s="53"/>
    </row>
    <row r="103" spans="10:10">
      <c r="J103" s="53"/>
    </row>
    <row r="104" spans="10:10">
      <c r="J104" s="53"/>
    </row>
    <row r="105" spans="10:10">
      <c r="J105" s="53"/>
    </row>
    <row r="106" spans="10:10">
      <c r="J106" s="53"/>
    </row>
    <row r="107" spans="10:10">
      <c r="J107" s="53"/>
    </row>
    <row r="108" spans="10:10">
      <c r="J108" s="53"/>
    </row>
    <row r="109" spans="10:10">
      <c r="J109" s="53"/>
    </row>
    <row r="110" spans="10:10">
      <c r="J110" s="53"/>
    </row>
    <row r="111" spans="10:10">
      <c r="J111" s="53"/>
    </row>
    <row r="112" spans="10:10">
      <c r="J112" s="53"/>
    </row>
    <row r="113" spans="10:10">
      <c r="J113" s="53"/>
    </row>
    <row r="114" spans="10:10">
      <c r="J114" s="53"/>
    </row>
    <row r="115" spans="10:10">
      <c r="J115" s="53"/>
    </row>
    <row r="116" spans="10:10">
      <c r="J116" s="53"/>
    </row>
    <row r="117" spans="10:10">
      <c r="J117" s="53"/>
    </row>
    <row r="118" spans="10:10">
      <c r="J118" s="53"/>
    </row>
    <row r="119" spans="10:10">
      <c r="J119" s="53"/>
    </row>
    <row r="120" spans="10:10">
      <c r="J120" s="53"/>
    </row>
    <row r="121" spans="10:10">
      <c r="J121" s="53"/>
    </row>
    <row r="122" spans="10:10">
      <c r="J122" s="53"/>
    </row>
    <row r="123" spans="10:10">
      <c r="J123" s="53"/>
    </row>
    <row r="124" spans="10:10">
      <c r="J124" s="53"/>
    </row>
    <row r="125" spans="10:10">
      <c r="J125" s="53"/>
    </row>
    <row r="126" spans="10:10">
      <c r="J126" s="53"/>
    </row>
    <row r="127" spans="10:10">
      <c r="J127" s="53"/>
    </row>
    <row r="128" spans="10:10">
      <c r="J128" s="53"/>
    </row>
    <row r="129" spans="8:9">
      <c r="H129" s="52"/>
      <c r="I129" s="52"/>
    </row>
    <row r="130" spans="8:9">
      <c r="H130" s="52"/>
      <c r="I130" s="52"/>
    </row>
    <row r="131" spans="8:9">
      <c r="H131" s="52"/>
      <c r="I131" s="52"/>
    </row>
    <row r="132" spans="8:9">
      <c r="H132" s="52"/>
      <c r="I132" s="52"/>
    </row>
    <row r="133" spans="8:9">
      <c r="H133" s="52"/>
      <c r="I133" s="52"/>
    </row>
    <row r="134" spans="8:9">
      <c r="H134" s="52"/>
      <c r="I134" s="52"/>
    </row>
    <row r="135" spans="8:9">
      <c r="H135" s="52"/>
      <c r="I135" s="52"/>
    </row>
    <row r="136" spans="8:9">
      <c r="H136" s="52"/>
      <c r="I136" s="52"/>
    </row>
    <row r="137" spans="8:9">
      <c r="H137" s="52"/>
      <c r="I137" s="52"/>
    </row>
    <row r="138" spans="8:9">
      <c r="H138" s="52"/>
      <c r="I138" s="52"/>
    </row>
    <row r="139" spans="8:9">
      <c r="H139" s="52"/>
      <c r="I139" s="52"/>
    </row>
    <row r="140" spans="8:9">
      <c r="H140" s="52"/>
      <c r="I140" s="52"/>
    </row>
    <row r="141" spans="8:9">
      <c r="H141" s="52"/>
      <c r="I141" s="52"/>
    </row>
    <row r="142" spans="8:9">
      <c r="H142" s="52"/>
      <c r="I142" s="52"/>
    </row>
    <row r="143" spans="8:9">
      <c r="H143" s="52"/>
      <c r="I143" s="52"/>
    </row>
    <row r="144" spans="8:9">
      <c r="H144" s="52"/>
      <c r="I144" s="52"/>
    </row>
    <row r="145" spans="8:9">
      <c r="H145" s="52"/>
      <c r="I145" s="52"/>
    </row>
    <row r="146" spans="8:9">
      <c r="H146" s="52"/>
      <c r="I146" s="52"/>
    </row>
    <row r="147" spans="8:9">
      <c r="H147" s="52"/>
      <c r="I147" s="52"/>
    </row>
    <row r="148" spans="8:9">
      <c r="H148" s="52"/>
      <c r="I148" s="52"/>
    </row>
    <row r="149" spans="8:9">
      <c r="H149" s="52"/>
      <c r="I149" s="52"/>
    </row>
    <row r="150" spans="8:9">
      <c r="H150" s="52"/>
      <c r="I150" s="52"/>
    </row>
    <row r="151" spans="8:9">
      <c r="H151" s="52"/>
      <c r="I151" s="52"/>
    </row>
  </sheetData>
  <mergeCells count="74">
    <mergeCell ref="M4:M6"/>
    <mergeCell ref="K74:K76"/>
    <mergeCell ref="K77:K79"/>
    <mergeCell ref="K80:K83"/>
    <mergeCell ref="K84:K86"/>
    <mergeCell ref="L4:L6"/>
    <mergeCell ref="K55:K59"/>
    <mergeCell ref="K60:K61"/>
    <mergeCell ref="K62:K68"/>
    <mergeCell ref="K69:K71"/>
    <mergeCell ref="K72:K73"/>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E54:E55"/>
    <mergeCell ref="E56:E58"/>
    <mergeCell ref="E59:E65"/>
    <mergeCell ref="E67:E68"/>
    <mergeCell ref="E69:E71"/>
    <mergeCell ref="A50:F50"/>
    <mergeCell ref="A3:A5"/>
    <mergeCell ref="A6:A8"/>
    <mergeCell ref="A9:A11"/>
    <mergeCell ref="A12:A14"/>
    <mergeCell ref="A20:A22"/>
    <mergeCell ref="A23:A25"/>
    <mergeCell ref="A26:A28"/>
    <mergeCell ref="A29:A31"/>
    <mergeCell ref="A37:A39"/>
    <mergeCell ref="A40:A42"/>
    <mergeCell ref="A43:A45"/>
    <mergeCell ref="A46:A48"/>
    <mergeCell ref="A1:H1"/>
    <mergeCell ref="A16:F16"/>
    <mergeCell ref="A18:H18"/>
    <mergeCell ref="A33:F33"/>
    <mergeCell ref="A35:H35"/>
    <mergeCell ref="G3:G5"/>
    <mergeCell ref="G6:G8"/>
    <mergeCell ref="G9:G11"/>
    <mergeCell ref="G12:G14"/>
    <mergeCell ref="G20:G22"/>
    <mergeCell ref="G23:G25"/>
    <mergeCell ref="G26:G28"/>
    <mergeCell ref="G29:G31"/>
  </mergeCells>
  <phoneticPr fontId="60" type="noConversion"/>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14" style="53" customWidth="1"/>
    <col min="6" max="6" width="24.625" style="53" customWidth="1"/>
    <col min="7" max="7" width="13.875" style="53" customWidth="1"/>
    <col min="8" max="9" width="13.875" style="52" customWidth="1"/>
    <col min="10" max="10" width="9" style="52" customWidth="1"/>
    <col min="11" max="16384" width="9" style="52"/>
  </cols>
  <sheetData>
    <row r="1" spans="1:12" ht="15">
      <c r="A1" s="261" t="s">
        <v>454</v>
      </c>
      <c r="B1" s="261"/>
      <c r="C1" s="261"/>
      <c r="D1" s="261"/>
      <c r="E1" s="261"/>
      <c r="F1" s="261"/>
      <c r="G1" s="52"/>
    </row>
    <row r="2" spans="1:12">
      <c r="A2" s="74" t="str">
        <f>[6]富润家园数据!A4</f>
        <v>时间</v>
      </c>
      <c r="B2" s="56" t="s">
        <v>456</v>
      </c>
      <c r="C2" s="56" t="s">
        <v>457</v>
      </c>
      <c r="D2" s="56" t="str">
        <f>[6]富润家园数据!D4</f>
        <v>估价机构样本小区数据</v>
      </c>
      <c r="E2" s="56" t="str">
        <f>[6]富润家园数据!E4</f>
        <v>样本数量</v>
      </c>
      <c r="F2" s="75" t="s">
        <v>466</v>
      </c>
      <c r="G2" s="52"/>
    </row>
    <row r="3" spans="1:12">
      <c r="A3" s="273" t="s">
        <v>517</v>
      </c>
      <c r="B3" s="59">
        <v>44013</v>
      </c>
      <c r="C3" s="60"/>
      <c r="D3" s="61">
        <f>中指成交数据!M91</f>
        <v>0</v>
      </c>
      <c r="E3" s="277">
        <v>4</v>
      </c>
      <c r="F3" s="279">
        <f>ROUND(AVERAGE(D3:D5),2)</f>
        <v>0</v>
      </c>
      <c r="G3" s="66"/>
      <c r="H3" s="66" t="s">
        <v>463</v>
      </c>
      <c r="I3" s="66" t="s">
        <v>464</v>
      </c>
      <c r="J3" s="66" t="s">
        <v>465</v>
      </c>
    </row>
    <row r="4" spans="1:12">
      <c r="A4" s="273"/>
      <c r="B4" s="59">
        <v>44044</v>
      </c>
      <c r="C4" s="60"/>
      <c r="D4" s="61">
        <f>中指成交数据!L91</f>
        <v>0</v>
      </c>
      <c r="E4" s="277"/>
      <c r="F4" s="279"/>
      <c r="G4" s="66" t="s">
        <v>467</v>
      </c>
      <c r="H4" s="65">
        <f>F16</f>
        <v>262.66000000000003</v>
      </c>
      <c r="I4" s="66"/>
      <c r="J4" s="282">
        <f>SUM(H4:H6)/3</f>
        <v>191.24666666666667</v>
      </c>
      <c r="K4" s="72"/>
      <c r="L4" s="54"/>
    </row>
    <row r="5" spans="1:12">
      <c r="A5" s="273"/>
      <c r="B5" s="59">
        <v>44075</v>
      </c>
      <c r="C5" s="60"/>
      <c r="D5" s="61">
        <f>中指成交数据!K91</f>
        <v>0</v>
      </c>
      <c r="E5" s="277"/>
      <c r="F5" s="279"/>
      <c r="G5" s="66" t="s">
        <v>468</v>
      </c>
      <c r="H5" s="65">
        <f>H4</f>
        <v>262.66000000000003</v>
      </c>
      <c r="I5" s="66"/>
      <c r="J5" s="282"/>
    </row>
    <row r="6" spans="1:12">
      <c r="A6" s="273" t="s">
        <v>518</v>
      </c>
      <c r="B6" s="59">
        <v>44105</v>
      </c>
      <c r="C6" s="60"/>
      <c r="D6" s="61">
        <f>中指成交数据!J91</f>
        <v>0</v>
      </c>
      <c r="E6" s="277">
        <v>3</v>
      </c>
      <c r="F6" s="279">
        <f>ROUND(AVERAGE(D6:D8),2)</f>
        <v>0</v>
      </c>
      <c r="G6" s="66" t="s">
        <v>470</v>
      </c>
      <c r="H6" s="65">
        <f>F53</f>
        <v>48.42</v>
      </c>
      <c r="I6" s="66"/>
      <c r="J6" s="282"/>
    </row>
    <row r="7" spans="1:12">
      <c r="A7" s="273"/>
      <c r="B7" s="59">
        <v>44136</v>
      </c>
      <c r="C7" s="60"/>
      <c r="D7" s="61">
        <f>中指成交数据!I91</f>
        <v>0</v>
      </c>
      <c r="E7" s="277"/>
      <c r="F7" s="279"/>
      <c r="G7" s="52"/>
    </row>
    <row r="8" spans="1:12">
      <c r="A8" s="273"/>
      <c r="B8" s="59">
        <v>44166</v>
      </c>
      <c r="C8" s="60"/>
      <c r="D8" s="61">
        <f>中指成交数据!H91</f>
        <v>0</v>
      </c>
      <c r="E8" s="277"/>
      <c r="F8" s="279"/>
      <c r="G8" s="52"/>
    </row>
    <row r="9" spans="1:12">
      <c r="A9" s="273" t="s">
        <v>519</v>
      </c>
      <c r="B9" s="59">
        <v>44197</v>
      </c>
      <c r="C9" s="60"/>
      <c r="D9" s="61">
        <f>中指成交数据!G91</f>
        <v>65.27</v>
      </c>
      <c r="E9" s="277">
        <v>3</v>
      </c>
      <c r="F9" s="279">
        <f>ROUND(AVERAGE(D9:D11),2)</f>
        <v>1045.1400000000001</v>
      </c>
      <c r="G9" s="52"/>
    </row>
    <row r="10" spans="1:12">
      <c r="A10" s="273"/>
      <c r="B10" s="59">
        <v>44228</v>
      </c>
      <c r="C10" s="60"/>
      <c r="D10" s="61" t="str">
        <f>中指成交数据!F91</f>
        <v>八月</v>
      </c>
      <c r="E10" s="277"/>
      <c r="F10" s="279"/>
      <c r="G10" s="52"/>
    </row>
    <row r="11" spans="1:12">
      <c r="A11" s="273"/>
      <c r="B11" s="59">
        <v>44256</v>
      </c>
      <c r="C11" s="60"/>
      <c r="D11" s="61">
        <f>中指成交数据!E91</f>
        <v>2025</v>
      </c>
      <c r="E11" s="277"/>
      <c r="F11" s="279"/>
      <c r="G11" s="52"/>
    </row>
    <row r="12" spans="1:12">
      <c r="A12" s="273" t="s">
        <v>520</v>
      </c>
      <c r="B12" s="59">
        <v>44287</v>
      </c>
      <c r="C12" s="60"/>
      <c r="D12" s="61" t="str">
        <f>中指成交数据!D91</f>
        <v>悦廷</v>
      </c>
      <c r="E12" s="288">
        <v>5</v>
      </c>
      <c r="F12" s="279">
        <f>ROUND(AVERAGE(D12:D14),2)</f>
        <v>5.5</v>
      </c>
      <c r="G12" s="52"/>
    </row>
    <row r="13" spans="1:12">
      <c r="A13" s="273"/>
      <c r="B13" s="59">
        <v>44317</v>
      </c>
      <c r="C13" s="60"/>
      <c r="D13" s="61">
        <f>中指成交数据!C91</f>
        <v>11</v>
      </c>
      <c r="E13" s="289"/>
      <c r="F13" s="279"/>
      <c r="G13" s="52"/>
    </row>
    <row r="14" spans="1:12">
      <c r="A14" s="273"/>
      <c r="B14" s="59">
        <v>44348</v>
      </c>
      <c r="C14" s="60"/>
      <c r="D14" s="61">
        <f>中指成交数据!B91</f>
        <v>0</v>
      </c>
      <c r="E14" s="290"/>
      <c r="F14" s="279"/>
      <c r="G14" s="52"/>
    </row>
    <row r="15" spans="1:12">
      <c r="A15" s="78" t="s">
        <v>521</v>
      </c>
      <c r="B15" s="59">
        <v>44378</v>
      </c>
      <c r="C15" s="60"/>
      <c r="D15" s="61" t="s">
        <v>462</v>
      </c>
      <c r="E15" s="77" t="s">
        <v>462</v>
      </c>
      <c r="F15" s="79" t="s">
        <v>462</v>
      </c>
      <c r="G15" s="52"/>
    </row>
    <row r="16" spans="1:12">
      <c r="A16" s="262" t="s">
        <v>474</v>
      </c>
      <c r="B16" s="263"/>
      <c r="C16" s="263"/>
      <c r="D16" s="263"/>
      <c r="E16" s="264"/>
      <c r="F16" s="65">
        <f>ROUND(AVERAGE(F3:F14),2)</f>
        <v>262.66000000000003</v>
      </c>
      <c r="G16" s="52"/>
    </row>
    <row r="17" spans="1:7">
      <c r="G17" s="52"/>
    </row>
    <row r="18" spans="1:7" ht="15">
      <c r="A18" s="283" t="s">
        <v>475</v>
      </c>
      <c r="B18" s="284"/>
      <c r="C18" s="284"/>
      <c r="D18" s="284"/>
      <c r="E18" s="284"/>
      <c r="F18" s="285"/>
    </row>
    <row r="19" spans="1:7">
      <c r="A19" s="58" t="str">
        <f>A2</f>
        <v>时间</v>
      </c>
      <c r="B19" s="58" t="s">
        <v>476</v>
      </c>
      <c r="C19" s="58" t="s">
        <v>477</v>
      </c>
      <c r="D19" s="58" t="s">
        <v>522</v>
      </c>
      <c r="E19" s="58" t="str">
        <f>E2</f>
        <v>样本数量</v>
      </c>
      <c r="F19" s="57" t="s">
        <v>466</v>
      </c>
    </row>
    <row r="20" spans="1:7">
      <c r="A20" s="240" t="s">
        <v>523</v>
      </c>
      <c r="B20" s="59">
        <v>43922</v>
      </c>
      <c r="C20" s="60"/>
      <c r="D20" s="61" t="s">
        <v>462</v>
      </c>
      <c r="E20" s="277">
        <f>SUM(C20:C22)</f>
        <v>0</v>
      </c>
      <c r="F20" s="279">
        <f>AVERAGE(D20:D22)</f>
        <v>49.834955275400098</v>
      </c>
      <c r="G20" s="52"/>
    </row>
    <row r="21" spans="1:7">
      <c r="A21" s="241"/>
      <c r="B21" s="59">
        <v>43952</v>
      </c>
      <c r="C21" s="60"/>
      <c r="D21" s="61">
        <f>城研数据!E13</f>
        <v>52.092689060535299</v>
      </c>
      <c r="E21" s="277"/>
      <c r="F21" s="279"/>
      <c r="G21" s="52"/>
    </row>
    <row r="22" spans="1:7">
      <c r="A22" s="241"/>
      <c r="B22" s="59">
        <v>43983</v>
      </c>
      <c r="C22" s="60"/>
      <c r="D22" s="61">
        <f>城研数据!E14</f>
        <v>47.577221490264897</v>
      </c>
      <c r="E22" s="277"/>
      <c r="F22" s="279"/>
      <c r="G22" s="52"/>
    </row>
    <row r="23" spans="1:7">
      <c r="A23" s="273" t="s">
        <v>517</v>
      </c>
      <c r="B23" s="59">
        <v>44013</v>
      </c>
      <c r="C23" s="58">
        <v>2</v>
      </c>
      <c r="D23" s="61" t="s">
        <v>462</v>
      </c>
      <c r="E23" s="277">
        <f>SUM(C23:C25)</f>
        <v>7</v>
      </c>
      <c r="F23" s="279">
        <f>AVERAGE(D23:D25)</f>
        <v>45.863130261609399</v>
      </c>
      <c r="G23" s="52"/>
    </row>
    <row r="24" spans="1:7">
      <c r="A24" s="273"/>
      <c r="B24" s="59">
        <v>44044</v>
      </c>
      <c r="C24" s="58">
        <v>3</v>
      </c>
      <c r="D24" s="61" t="s">
        <v>462</v>
      </c>
      <c r="E24" s="277"/>
      <c r="F24" s="279"/>
      <c r="G24" s="52"/>
    </row>
    <row r="25" spans="1:7">
      <c r="A25" s="273"/>
      <c r="B25" s="59">
        <v>44075</v>
      </c>
      <c r="C25" s="58">
        <v>2</v>
      </c>
      <c r="D25" s="61">
        <f>城研数据!E15</f>
        <v>45.863130261609399</v>
      </c>
      <c r="E25" s="277"/>
      <c r="F25" s="279"/>
      <c r="G25" s="52"/>
    </row>
    <row r="26" spans="1:7">
      <c r="A26" s="273" t="s">
        <v>518</v>
      </c>
      <c r="B26" s="59">
        <v>44105</v>
      </c>
      <c r="C26" s="58">
        <v>2</v>
      </c>
      <c r="D26" s="61">
        <f>城研数据!E16</f>
        <v>41.172985781990498</v>
      </c>
      <c r="E26" s="277">
        <f>SUM(C26:C28)</f>
        <v>7</v>
      </c>
      <c r="F26" s="279">
        <f>AVERAGE(D26:D28)</f>
        <v>41.144831209774701</v>
      </c>
      <c r="G26" s="52"/>
    </row>
    <row r="27" spans="1:7">
      <c r="A27" s="273"/>
      <c r="B27" s="59">
        <v>44136</v>
      </c>
      <c r="C27" s="60">
        <v>3</v>
      </c>
      <c r="D27" s="61">
        <f>城研数据!E17</f>
        <v>40.7386409157739</v>
      </c>
      <c r="E27" s="277"/>
      <c r="F27" s="279"/>
      <c r="G27" s="52"/>
    </row>
    <row r="28" spans="1:7">
      <c r="A28" s="273"/>
      <c r="B28" s="59">
        <v>44166</v>
      </c>
      <c r="C28" s="60">
        <v>2</v>
      </c>
      <c r="D28" s="61">
        <f>城研数据!E18</f>
        <v>41.522866931559697</v>
      </c>
      <c r="E28" s="277"/>
      <c r="F28" s="279"/>
      <c r="G28" s="52"/>
    </row>
    <row r="29" spans="1:7">
      <c r="A29" s="273" t="s">
        <v>519</v>
      </c>
      <c r="B29" s="59">
        <v>44197</v>
      </c>
      <c r="C29" s="60">
        <v>1</v>
      </c>
      <c r="D29" s="61">
        <f>城研数据!E19</f>
        <v>57.832121612690003</v>
      </c>
      <c r="E29" s="277">
        <f>SUM(C29:C31)</f>
        <v>4</v>
      </c>
      <c r="F29" s="279">
        <f>AVERAGE(D29:D31)</f>
        <v>49.154433967432603</v>
      </c>
      <c r="G29" s="52"/>
    </row>
    <row r="30" spans="1:7">
      <c r="A30" s="273"/>
      <c r="B30" s="59">
        <v>44228</v>
      </c>
      <c r="C30" s="60">
        <v>1</v>
      </c>
      <c r="D30" s="61">
        <f>城研数据!E20</f>
        <v>46.369728119508501</v>
      </c>
      <c r="E30" s="277"/>
      <c r="F30" s="279"/>
      <c r="G30" s="52"/>
    </row>
    <row r="31" spans="1:7">
      <c r="A31" s="273"/>
      <c r="B31" s="59">
        <v>44256</v>
      </c>
      <c r="C31" s="60">
        <v>2</v>
      </c>
      <c r="D31" s="61">
        <f>城研数据!E21</f>
        <v>43.261452170099197</v>
      </c>
      <c r="E31" s="277"/>
      <c r="F31" s="279"/>
      <c r="G31" s="52"/>
    </row>
    <row r="32" spans="1:7">
      <c r="A32" s="273" t="s">
        <v>520</v>
      </c>
      <c r="B32" s="59">
        <v>44287</v>
      </c>
      <c r="C32" s="60">
        <v>2</v>
      </c>
      <c r="D32" s="61"/>
      <c r="E32" s="288"/>
      <c r="F32" s="279" t="e">
        <f>AVERAGE(D32:D34)</f>
        <v>#DIV/0!</v>
      </c>
      <c r="G32" s="52"/>
    </row>
    <row r="33" spans="1:13">
      <c r="A33" s="273"/>
      <c r="B33" s="59">
        <v>44317</v>
      </c>
      <c r="C33" s="60">
        <v>4</v>
      </c>
      <c r="D33" s="61"/>
      <c r="E33" s="289"/>
      <c r="F33" s="279"/>
      <c r="G33" s="52"/>
    </row>
    <row r="34" spans="1:13">
      <c r="A34" s="273"/>
      <c r="B34" s="59">
        <v>44348</v>
      </c>
      <c r="C34" s="60">
        <v>1</v>
      </c>
      <c r="D34" s="61"/>
      <c r="E34" s="290"/>
      <c r="F34" s="279"/>
      <c r="G34" s="52"/>
    </row>
    <row r="35" spans="1:13">
      <c r="A35" s="78" t="s">
        <v>521</v>
      </c>
      <c r="B35" s="59">
        <v>44378</v>
      </c>
      <c r="C35" s="60"/>
      <c r="D35" s="61">
        <f>城研数据!E22</f>
        <v>44.957723241905498</v>
      </c>
      <c r="E35" s="76">
        <f>SUM(C35:C35)</f>
        <v>0</v>
      </c>
      <c r="F35" s="64">
        <f>ROUND(D35,2)</f>
        <v>44.96</v>
      </c>
      <c r="G35" s="52"/>
    </row>
    <row r="36" spans="1:13">
      <c r="A36" s="265" t="s">
        <v>463</v>
      </c>
      <c r="B36" s="266"/>
      <c r="C36" s="266"/>
      <c r="D36" s="266"/>
      <c r="E36" s="267"/>
      <c r="F36" s="65" t="e">
        <f>ROUND(AVERAGE(F20:F35),2)</f>
        <v>#DIV/0!</v>
      </c>
      <c r="G36" s="52"/>
    </row>
    <row r="37" spans="1:13">
      <c r="G37" s="52"/>
    </row>
    <row r="38" spans="1:13" ht="15">
      <c r="A38" s="261" t="s">
        <v>479</v>
      </c>
      <c r="B38" s="261"/>
      <c r="C38" s="261"/>
      <c r="D38" s="261"/>
      <c r="E38" s="261"/>
      <c r="F38" s="261"/>
      <c r="M38" s="54"/>
    </row>
    <row r="39" spans="1:13">
      <c r="A39" s="58" t="str">
        <f>A2</f>
        <v>时间</v>
      </c>
      <c r="B39" s="58" t="s">
        <v>476</v>
      </c>
      <c r="C39" s="58" t="s">
        <v>477</v>
      </c>
      <c r="D39" s="57" t="s">
        <v>524</v>
      </c>
      <c r="E39" s="58" t="str">
        <f>E2</f>
        <v>样本数量</v>
      </c>
      <c r="F39" s="57" t="s">
        <v>466</v>
      </c>
      <c r="L39" s="54"/>
    </row>
    <row r="40" spans="1:13">
      <c r="A40" s="273" t="s">
        <v>517</v>
      </c>
      <c r="B40" s="59">
        <v>44013</v>
      </c>
      <c r="C40" s="58">
        <v>0</v>
      </c>
      <c r="D40" s="64" t="s">
        <v>462</v>
      </c>
      <c r="E40" s="277">
        <f>SUM(C40:C42)</f>
        <v>7</v>
      </c>
      <c r="F40" s="279">
        <f>ROUND(AVERAGE(D40:D42),2)</f>
        <v>47.89</v>
      </c>
      <c r="G40" s="52"/>
      <c r="L40" s="54"/>
    </row>
    <row r="41" spans="1:13">
      <c r="A41" s="273"/>
      <c r="B41" s="59">
        <v>44044</v>
      </c>
      <c r="C41" s="58">
        <v>3</v>
      </c>
      <c r="D41" s="64">
        <f>E87-I41-I43</f>
        <v>43.88</v>
      </c>
      <c r="E41" s="277"/>
      <c r="F41" s="279"/>
      <c r="G41" s="52"/>
      <c r="H41" s="72" t="s">
        <v>72</v>
      </c>
      <c r="I41" s="52">
        <v>0.55000000000000004</v>
      </c>
      <c r="J41" s="52" t="s">
        <v>175</v>
      </c>
      <c r="L41" s="54"/>
    </row>
    <row r="42" spans="1:13">
      <c r="A42" s="273"/>
      <c r="B42" s="59">
        <v>44075</v>
      </c>
      <c r="C42" s="58">
        <v>4</v>
      </c>
      <c r="D42" s="64">
        <f>E83-I41-I43</f>
        <v>51.9</v>
      </c>
      <c r="E42" s="277"/>
      <c r="F42" s="279"/>
      <c r="G42" s="52"/>
      <c r="H42" s="72" t="s">
        <v>525</v>
      </c>
      <c r="I42" s="52">
        <v>30</v>
      </c>
      <c r="J42" s="52" t="s">
        <v>177</v>
      </c>
      <c r="L42" s="54"/>
    </row>
    <row r="43" spans="1:13">
      <c r="A43" s="273" t="s">
        <v>518</v>
      </c>
      <c r="B43" s="59">
        <v>44105</v>
      </c>
      <c r="C43" s="58">
        <v>1</v>
      </c>
      <c r="D43" s="64">
        <f>E82-I41-I43</f>
        <v>46.95</v>
      </c>
      <c r="E43" s="277">
        <f>SUM(C43:C45)</f>
        <v>6</v>
      </c>
      <c r="F43" s="279">
        <f>ROUND(AVERAGE(D43:D45),2)</f>
        <v>45.3</v>
      </c>
      <c r="G43" s="52"/>
      <c r="I43" s="52">
        <f>I42/12</f>
        <v>2.5</v>
      </c>
      <c r="L43" s="54"/>
    </row>
    <row r="44" spans="1:13">
      <c r="A44" s="273"/>
      <c r="B44" s="59">
        <v>44136</v>
      </c>
      <c r="C44" s="58">
        <v>4</v>
      </c>
      <c r="D44" s="64">
        <f>E78-I41-I43</f>
        <v>46.03</v>
      </c>
      <c r="E44" s="277"/>
      <c r="F44" s="279"/>
      <c r="G44" s="52"/>
      <c r="H44" s="72"/>
      <c r="L44" s="54"/>
    </row>
    <row r="45" spans="1:13">
      <c r="A45" s="273"/>
      <c r="B45" s="59">
        <v>44166</v>
      </c>
      <c r="C45" s="58">
        <v>1</v>
      </c>
      <c r="D45" s="64">
        <f>E77-I41-I43</f>
        <v>42.93</v>
      </c>
      <c r="E45" s="277"/>
      <c r="F45" s="279"/>
      <c r="G45" s="52"/>
      <c r="L45" s="54"/>
    </row>
    <row r="46" spans="1:13">
      <c r="A46" s="273" t="s">
        <v>519</v>
      </c>
      <c r="B46" s="59">
        <v>44197</v>
      </c>
      <c r="C46" s="58">
        <v>1</v>
      </c>
      <c r="D46" s="64">
        <f>E76-I41-I43</f>
        <v>47.58</v>
      </c>
      <c r="E46" s="277">
        <f>SUM(C46:C48)</f>
        <v>8</v>
      </c>
      <c r="F46" s="279">
        <f>ROUND(AVERAGE(D46:D48),2)</f>
        <v>44.74</v>
      </c>
      <c r="G46" s="52"/>
      <c r="L46" s="54"/>
    </row>
    <row r="47" spans="1:13">
      <c r="A47" s="273"/>
      <c r="B47" s="59">
        <v>44228</v>
      </c>
      <c r="C47" s="58">
        <v>1</v>
      </c>
      <c r="D47" s="64">
        <f>E75-I41-I43</f>
        <v>40.43</v>
      </c>
      <c r="E47" s="277"/>
      <c r="F47" s="279"/>
      <c r="G47" s="52"/>
      <c r="L47" s="54"/>
    </row>
    <row r="48" spans="1:13">
      <c r="A48" s="273"/>
      <c r="B48" s="59">
        <v>44256</v>
      </c>
      <c r="C48" s="58">
        <v>6</v>
      </c>
      <c r="D48" s="64">
        <f>E69-I41-I43</f>
        <v>46.2</v>
      </c>
      <c r="E48" s="277"/>
      <c r="F48" s="279"/>
      <c r="G48" s="52"/>
      <c r="L48" s="54"/>
    </row>
    <row r="49" spans="1:12">
      <c r="A49" s="273" t="s">
        <v>520</v>
      </c>
      <c r="B49" s="59">
        <v>44287</v>
      </c>
      <c r="C49" s="58">
        <v>3</v>
      </c>
      <c r="D49" s="64">
        <f>E66-I41-I43</f>
        <v>41.88</v>
      </c>
      <c r="E49" s="277">
        <f>SUM(C49:C51)</f>
        <v>8</v>
      </c>
      <c r="F49" s="279">
        <f>ROUND(AVERAGE(D49:D51),2)</f>
        <v>51.54</v>
      </c>
      <c r="G49" s="52"/>
      <c r="L49" s="54"/>
    </row>
    <row r="50" spans="1:12">
      <c r="A50" s="273"/>
      <c r="B50" s="59">
        <v>44317</v>
      </c>
      <c r="C50" s="58">
        <v>4</v>
      </c>
      <c r="D50" s="64">
        <f>E62-I41-I43</f>
        <v>54.38</v>
      </c>
      <c r="E50" s="277"/>
      <c r="F50" s="279"/>
      <c r="G50" s="52"/>
      <c r="L50" s="54"/>
    </row>
    <row r="51" spans="1:12">
      <c r="A51" s="273"/>
      <c r="B51" s="59">
        <v>44348</v>
      </c>
      <c r="C51" s="58">
        <v>1</v>
      </c>
      <c r="D51" s="64">
        <f>E61-I41-I43</f>
        <v>58.35</v>
      </c>
      <c r="E51" s="277"/>
      <c r="F51" s="279"/>
      <c r="G51" s="52"/>
      <c r="L51" s="54"/>
    </row>
    <row r="52" spans="1:12">
      <c r="A52" s="78" t="s">
        <v>521</v>
      </c>
      <c r="B52" s="59">
        <v>44378</v>
      </c>
      <c r="C52" s="58">
        <v>4</v>
      </c>
      <c r="D52" s="64">
        <f>E57-I41-I43</f>
        <v>52.61</v>
      </c>
      <c r="E52" s="61">
        <f>C52</f>
        <v>4</v>
      </c>
      <c r="F52" s="64">
        <f>ROUND(AVERAGE(D52),2)</f>
        <v>52.61</v>
      </c>
      <c r="G52" s="52"/>
      <c r="L52" s="54"/>
    </row>
    <row r="53" spans="1:12">
      <c r="A53" s="268" t="s">
        <v>463</v>
      </c>
      <c r="B53" s="268"/>
      <c r="C53" s="268"/>
      <c r="D53" s="268"/>
      <c r="E53" s="268"/>
      <c r="F53" s="65">
        <f>ROUND(AVERAGE(F40:F52),2)</f>
        <v>48.42</v>
      </c>
      <c r="G53" s="52"/>
      <c r="L53" s="54"/>
    </row>
    <row r="54" spans="1:12" ht="18.75" customHeight="1">
      <c r="G54" s="52"/>
    </row>
    <row r="55" spans="1:12">
      <c r="G55" s="71"/>
    </row>
    <row r="56" spans="1:12">
      <c r="A56" s="57" t="s">
        <v>481</v>
      </c>
      <c r="B56" s="57" t="s">
        <v>256</v>
      </c>
      <c r="C56" s="57" t="s">
        <v>482</v>
      </c>
      <c r="D56" s="57" t="s">
        <v>483</v>
      </c>
      <c r="E56" s="57" t="s">
        <v>484</v>
      </c>
      <c r="F56" s="80" t="s">
        <v>45</v>
      </c>
      <c r="G56" s="80" t="s">
        <v>54</v>
      </c>
      <c r="H56" s="57" t="s">
        <v>257</v>
      </c>
      <c r="I56" s="57" t="s">
        <v>258</v>
      </c>
    </row>
    <row r="57" spans="1:12">
      <c r="A57" s="81">
        <v>44408</v>
      </c>
      <c r="B57" s="57">
        <v>58</v>
      </c>
      <c r="C57" s="57">
        <v>3550</v>
      </c>
      <c r="D57" s="58">
        <f t="shared" ref="D57:D67" si="0">C57/B57</f>
        <v>61.2068965517241</v>
      </c>
      <c r="E57" s="273">
        <f>ROUND(AVERAGE(D57:D60),2)</f>
        <v>55.66</v>
      </c>
      <c r="F57" s="57" t="s">
        <v>516</v>
      </c>
      <c r="G57" s="57" t="s">
        <v>485</v>
      </c>
      <c r="H57" s="57" t="s">
        <v>141</v>
      </c>
      <c r="I57" s="58" t="s">
        <v>526</v>
      </c>
    </row>
    <row r="58" spans="1:12">
      <c r="A58" s="81">
        <v>44401</v>
      </c>
      <c r="B58" s="57">
        <v>58</v>
      </c>
      <c r="C58" s="57">
        <v>2800</v>
      </c>
      <c r="D58" s="58">
        <f t="shared" si="0"/>
        <v>48.275862068965502</v>
      </c>
      <c r="E58" s="273"/>
      <c r="F58" s="57" t="s">
        <v>516</v>
      </c>
      <c r="G58" s="57" t="s">
        <v>485</v>
      </c>
      <c r="H58" s="57" t="s">
        <v>76</v>
      </c>
      <c r="I58" s="58" t="s">
        <v>527</v>
      </c>
    </row>
    <row r="59" spans="1:12">
      <c r="A59" s="81">
        <v>44401</v>
      </c>
      <c r="B59" s="57">
        <v>58</v>
      </c>
      <c r="C59" s="57">
        <v>3400</v>
      </c>
      <c r="D59" s="58">
        <f t="shared" si="0"/>
        <v>58.620689655172399</v>
      </c>
      <c r="E59" s="273"/>
      <c r="F59" s="57" t="s">
        <v>516</v>
      </c>
      <c r="G59" s="57" t="s">
        <v>485</v>
      </c>
      <c r="H59" s="57" t="s">
        <v>76</v>
      </c>
      <c r="I59" s="58" t="s">
        <v>526</v>
      </c>
    </row>
    <row r="60" spans="1:12">
      <c r="A60" s="81">
        <v>44396</v>
      </c>
      <c r="B60" s="57">
        <v>99</v>
      </c>
      <c r="C60" s="57">
        <v>5400</v>
      </c>
      <c r="D60" s="58">
        <f t="shared" si="0"/>
        <v>54.545454545454497</v>
      </c>
      <c r="E60" s="273"/>
      <c r="F60" s="57" t="s">
        <v>491</v>
      </c>
      <c r="G60" s="57" t="s">
        <v>485</v>
      </c>
      <c r="H60" s="57" t="s">
        <v>76</v>
      </c>
      <c r="I60" s="58" t="s">
        <v>528</v>
      </c>
    </row>
    <row r="61" spans="1:12">
      <c r="A61" s="81">
        <v>44358</v>
      </c>
      <c r="B61" s="57">
        <v>57</v>
      </c>
      <c r="C61" s="57">
        <v>3500</v>
      </c>
      <c r="D61" s="58">
        <f t="shared" si="0"/>
        <v>61.403508771929801</v>
      </c>
      <c r="E61" s="58">
        <f>ROUND(AVERAGE(D61),2)</f>
        <v>61.4</v>
      </c>
      <c r="F61" s="57" t="s">
        <v>516</v>
      </c>
      <c r="G61" s="57" t="s">
        <v>485</v>
      </c>
      <c r="H61" s="57" t="s">
        <v>76</v>
      </c>
      <c r="I61" s="58" t="s">
        <v>527</v>
      </c>
    </row>
    <row r="62" spans="1:12">
      <c r="A62" s="81">
        <v>44342</v>
      </c>
      <c r="B62" s="57">
        <v>55.77</v>
      </c>
      <c r="C62" s="57">
        <v>3100</v>
      </c>
      <c r="D62" s="58">
        <f t="shared" si="0"/>
        <v>55.585440200824799</v>
      </c>
      <c r="E62" s="286">
        <f>ROUND(AVERAGE(D62:D65),2)</f>
        <v>57.43</v>
      </c>
      <c r="F62" s="57" t="s">
        <v>516</v>
      </c>
      <c r="G62" s="57" t="s">
        <v>485</v>
      </c>
      <c r="H62" s="57" t="s">
        <v>76</v>
      </c>
      <c r="I62" s="58" t="s">
        <v>528</v>
      </c>
    </row>
    <row r="63" spans="1:12">
      <c r="A63" s="81">
        <v>44340</v>
      </c>
      <c r="B63" s="57">
        <v>58</v>
      </c>
      <c r="C63" s="57">
        <v>3200</v>
      </c>
      <c r="D63" s="58">
        <f t="shared" si="0"/>
        <v>55.172413793103402</v>
      </c>
      <c r="E63" s="286"/>
      <c r="F63" s="57" t="s">
        <v>516</v>
      </c>
      <c r="G63" s="57" t="s">
        <v>485</v>
      </c>
      <c r="H63" s="57" t="s">
        <v>76</v>
      </c>
      <c r="I63" s="58" t="s">
        <v>527</v>
      </c>
    </row>
    <row r="64" spans="1:12">
      <c r="A64" s="81">
        <v>44339</v>
      </c>
      <c r="B64" s="57">
        <v>58</v>
      </c>
      <c r="C64" s="57">
        <v>3400</v>
      </c>
      <c r="D64" s="58">
        <f t="shared" si="0"/>
        <v>58.620689655172399</v>
      </c>
      <c r="E64" s="286"/>
      <c r="F64" s="57" t="s">
        <v>516</v>
      </c>
      <c r="G64" s="57" t="s">
        <v>485</v>
      </c>
      <c r="H64" s="57" t="s">
        <v>76</v>
      </c>
      <c r="I64" s="58" t="s">
        <v>527</v>
      </c>
    </row>
    <row r="65" spans="1:11">
      <c r="A65" s="81">
        <v>44320</v>
      </c>
      <c r="B65" s="57">
        <v>58</v>
      </c>
      <c r="C65" s="57">
        <v>3500</v>
      </c>
      <c r="D65" s="58">
        <f t="shared" si="0"/>
        <v>60.344827586206897</v>
      </c>
      <c r="E65" s="286"/>
      <c r="F65" s="57" t="s">
        <v>487</v>
      </c>
      <c r="G65" s="57" t="s">
        <v>485</v>
      </c>
      <c r="H65" s="57" t="s">
        <v>141</v>
      </c>
      <c r="I65" s="57" t="s">
        <v>268</v>
      </c>
    </row>
    <row r="66" spans="1:11">
      <c r="A66" s="81">
        <v>44306</v>
      </c>
      <c r="B66" s="57">
        <v>78.599999999999994</v>
      </c>
      <c r="C66" s="57">
        <v>3500</v>
      </c>
      <c r="D66" s="58">
        <f t="shared" si="0"/>
        <v>44.529262086514002</v>
      </c>
      <c r="E66" s="286">
        <f>ROUND(AVERAGE(D66:D68),2)</f>
        <v>44.93</v>
      </c>
      <c r="F66" s="57" t="s">
        <v>487</v>
      </c>
      <c r="G66" s="57" t="s">
        <v>485</v>
      </c>
      <c r="H66" s="57" t="s">
        <v>76</v>
      </c>
      <c r="I66" s="58" t="s">
        <v>528</v>
      </c>
    </row>
    <row r="67" spans="1:11">
      <c r="A67" s="82">
        <v>44296</v>
      </c>
      <c r="B67" s="58">
        <v>77</v>
      </c>
      <c r="C67" s="58">
        <v>3100</v>
      </c>
      <c r="D67" s="58">
        <f t="shared" si="0"/>
        <v>40.259740259740298</v>
      </c>
      <c r="E67" s="286"/>
      <c r="F67" s="57" t="s">
        <v>516</v>
      </c>
      <c r="G67" s="57" t="s">
        <v>485</v>
      </c>
      <c r="H67" s="57" t="s">
        <v>141</v>
      </c>
      <c r="I67" s="58" t="s">
        <v>528</v>
      </c>
    </row>
    <row r="68" spans="1:11">
      <c r="A68" s="82">
        <v>44296</v>
      </c>
      <c r="B68" s="58">
        <v>80</v>
      </c>
      <c r="C68" s="58">
        <v>4000</v>
      </c>
      <c r="D68" s="58">
        <f t="shared" ref="D68:D90" si="1">C68/B68</f>
        <v>50</v>
      </c>
      <c r="E68" s="286"/>
      <c r="F68" s="57" t="s">
        <v>487</v>
      </c>
      <c r="G68" s="57" t="s">
        <v>485</v>
      </c>
      <c r="H68" s="57" t="s">
        <v>76</v>
      </c>
      <c r="I68" s="58" t="s">
        <v>528</v>
      </c>
    </row>
    <row r="69" spans="1:11">
      <c r="A69" s="82">
        <v>44285</v>
      </c>
      <c r="B69" s="58">
        <v>103</v>
      </c>
      <c r="C69" s="58">
        <v>4500</v>
      </c>
      <c r="D69" s="58">
        <f t="shared" si="1"/>
        <v>43.6893203883495</v>
      </c>
      <c r="E69" s="273">
        <f>ROUND(AVERAGE(D69:D74),2)</f>
        <v>49.25</v>
      </c>
      <c r="F69" s="57" t="s">
        <v>491</v>
      </c>
      <c r="G69" s="57" t="s">
        <v>485</v>
      </c>
      <c r="H69" s="57" t="s">
        <v>141</v>
      </c>
      <c r="I69" s="58" t="s">
        <v>526</v>
      </c>
    </row>
    <row r="70" spans="1:11">
      <c r="A70" s="82">
        <v>44268</v>
      </c>
      <c r="B70" s="58">
        <v>102</v>
      </c>
      <c r="C70" s="58">
        <v>4800</v>
      </c>
      <c r="D70" s="58">
        <f t="shared" si="1"/>
        <v>47.058823529411796</v>
      </c>
      <c r="E70" s="273"/>
      <c r="F70" s="57" t="s">
        <v>491</v>
      </c>
      <c r="G70" s="57" t="s">
        <v>485</v>
      </c>
      <c r="H70" s="57" t="s">
        <v>76</v>
      </c>
      <c r="I70" s="57" t="s">
        <v>289</v>
      </c>
    </row>
    <row r="71" spans="1:11">
      <c r="A71" s="82">
        <v>44266</v>
      </c>
      <c r="B71" s="58">
        <v>117</v>
      </c>
      <c r="C71" s="58">
        <v>5000</v>
      </c>
      <c r="D71" s="58">
        <f t="shared" si="1"/>
        <v>42.735042735042697</v>
      </c>
      <c r="E71" s="273"/>
      <c r="F71" s="57" t="s">
        <v>491</v>
      </c>
      <c r="G71" s="57" t="s">
        <v>485</v>
      </c>
      <c r="H71" s="57" t="s">
        <v>76</v>
      </c>
      <c r="I71" s="57" t="s">
        <v>280</v>
      </c>
    </row>
    <row r="72" spans="1:11" s="53" customFormat="1">
      <c r="A72" s="82">
        <v>44259</v>
      </c>
      <c r="B72" s="58">
        <v>117</v>
      </c>
      <c r="C72" s="58">
        <v>4700</v>
      </c>
      <c r="D72" s="58">
        <f t="shared" si="1"/>
        <v>40.170940170940199</v>
      </c>
      <c r="E72" s="273"/>
      <c r="F72" s="57" t="s">
        <v>491</v>
      </c>
      <c r="G72" s="57" t="s">
        <v>485</v>
      </c>
      <c r="H72" s="57" t="s">
        <v>76</v>
      </c>
      <c r="I72" s="57" t="s">
        <v>268</v>
      </c>
      <c r="J72" s="52"/>
      <c r="K72" s="52"/>
    </row>
    <row r="73" spans="1:11" s="53" customFormat="1">
      <c r="A73" s="82">
        <v>44258</v>
      </c>
      <c r="B73" s="58">
        <v>56</v>
      </c>
      <c r="C73" s="58">
        <v>3600</v>
      </c>
      <c r="D73" s="58">
        <f t="shared" si="1"/>
        <v>64.285714285714306</v>
      </c>
      <c r="E73" s="273"/>
      <c r="F73" s="57" t="s">
        <v>516</v>
      </c>
      <c r="G73" s="57" t="s">
        <v>485</v>
      </c>
      <c r="H73" s="57" t="s">
        <v>141</v>
      </c>
      <c r="I73" s="58" t="s">
        <v>526</v>
      </c>
      <c r="J73" s="52"/>
      <c r="K73" s="52"/>
    </row>
    <row r="74" spans="1:11" s="53" customFormat="1">
      <c r="A74" s="82">
        <v>44257</v>
      </c>
      <c r="B74" s="58">
        <v>55.62</v>
      </c>
      <c r="C74" s="58">
        <v>3200</v>
      </c>
      <c r="D74" s="58">
        <f t="shared" si="1"/>
        <v>57.533261416756602</v>
      </c>
      <c r="E74" s="273"/>
      <c r="F74" s="57" t="s">
        <v>516</v>
      </c>
      <c r="G74" s="57" t="s">
        <v>485</v>
      </c>
      <c r="H74" s="57" t="s">
        <v>76</v>
      </c>
      <c r="I74" s="57" t="s">
        <v>280</v>
      </c>
      <c r="J74" s="52"/>
      <c r="K74" s="52"/>
    </row>
    <row r="75" spans="1:11" s="53" customFormat="1">
      <c r="A75" s="82">
        <v>44247</v>
      </c>
      <c r="B75" s="58">
        <v>92</v>
      </c>
      <c r="C75" s="58">
        <v>4000</v>
      </c>
      <c r="D75" s="58">
        <f t="shared" si="1"/>
        <v>43.478260869565197</v>
      </c>
      <c r="E75" s="58">
        <f>ROUND(AVERAGE(D75),2)</f>
        <v>43.48</v>
      </c>
      <c r="F75" s="57" t="s">
        <v>487</v>
      </c>
      <c r="G75" s="57" t="s">
        <v>485</v>
      </c>
      <c r="H75" s="57" t="s">
        <v>76</v>
      </c>
      <c r="I75" s="58" t="s">
        <v>529</v>
      </c>
      <c r="J75" s="52"/>
      <c r="K75" s="52"/>
    </row>
    <row r="76" spans="1:11" s="53" customFormat="1">
      <c r="A76" s="82">
        <v>44207</v>
      </c>
      <c r="B76" s="58">
        <v>79</v>
      </c>
      <c r="C76" s="58">
        <v>4000</v>
      </c>
      <c r="D76" s="58">
        <f t="shared" si="1"/>
        <v>50.632911392405099</v>
      </c>
      <c r="E76" s="58">
        <f>ROUND(AVERAGE(D76),2)</f>
        <v>50.63</v>
      </c>
      <c r="F76" s="57" t="s">
        <v>487</v>
      </c>
      <c r="G76" s="57" t="s">
        <v>485</v>
      </c>
      <c r="H76" s="57" t="s">
        <v>76</v>
      </c>
      <c r="I76" s="58" t="s">
        <v>528</v>
      </c>
      <c r="J76" s="52"/>
      <c r="K76" s="52"/>
    </row>
    <row r="77" spans="1:11">
      <c r="A77" s="82">
        <v>44185</v>
      </c>
      <c r="B77" s="58">
        <v>87</v>
      </c>
      <c r="C77" s="58">
        <v>4000</v>
      </c>
      <c r="D77" s="58">
        <f t="shared" si="1"/>
        <v>45.977011494252899</v>
      </c>
      <c r="E77" s="58">
        <f>ROUND(AVERAGE(D77),2)</f>
        <v>45.98</v>
      </c>
      <c r="F77" s="57" t="s">
        <v>487</v>
      </c>
      <c r="G77" s="57" t="s">
        <v>485</v>
      </c>
      <c r="H77" s="57" t="s">
        <v>76</v>
      </c>
      <c r="I77" s="58" t="s">
        <v>528</v>
      </c>
    </row>
    <row r="78" spans="1:11">
      <c r="A78" s="82">
        <v>44159</v>
      </c>
      <c r="B78" s="58">
        <v>100</v>
      </c>
      <c r="C78" s="58">
        <v>4800</v>
      </c>
      <c r="D78" s="58">
        <f t="shared" si="1"/>
        <v>48</v>
      </c>
      <c r="E78" s="273">
        <f>ROUND(AVERAGE(D78:D81),2)</f>
        <v>49.08</v>
      </c>
      <c r="F78" s="57" t="s">
        <v>491</v>
      </c>
      <c r="G78" s="57" t="s">
        <v>485</v>
      </c>
      <c r="H78" s="57" t="s">
        <v>76</v>
      </c>
      <c r="I78" s="58" t="s">
        <v>527</v>
      </c>
    </row>
    <row r="79" spans="1:11">
      <c r="A79" s="82">
        <v>44158</v>
      </c>
      <c r="B79" s="58">
        <v>89</v>
      </c>
      <c r="C79" s="58">
        <v>3400</v>
      </c>
      <c r="D79" s="58">
        <f t="shared" si="1"/>
        <v>38.202247191011203</v>
      </c>
      <c r="E79" s="273"/>
      <c r="F79" s="57" t="s">
        <v>487</v>
      </c>
      <c r="G79" s="57" t="s">
        <v>485</v>
      </c>
      <c r="H79" s="57" t="s">
        <v>141</v>
      </c>
      <c r="I79" s="58" t="s">
        <v>528</v>
      </c>
    </row>
    <row r="80" spans="1:11">
      <c r="A80" s="82">
        <v>44152</v>
      </c>
      <c r="B80" s="58">
        <v>58</v>
      </c>
      <c r="C80" s="58">
        <v>3100</v>
      </c>
      <c r="D80" s="58">
        <f t="shared" si="1"/>
        <v>53.448275862069003</v>
      </c>
      <c r="E80" s="273"/>
      <c r="F80" s="57" t="s">
        <v>516</v>
      </c>
      <c r="G80" s="57" t="s">
        <v>485</v>
      </c>
      <c r="H80" s="57" t="s">
        <v>141</v>
      </c>
      <c r="I80" s="58" t="s">
        <v>527</v>
      </c>
    </row>
    <row r="81" spans="1:9">
      <c r="A81" s="82">
        <v>44142</v>
      </c>
      <c r="B81" s="58">
        <v>60</v>
      </c>
      <c r="C81" s="58">
        <v>3400</v>
      </c>
      <c r="D81" s="58">
        <f t="shared" si="1"/>
        <v>56.6666666666667</v>
      </c>
      <c r="E81" s="273"/>
      <c r="F81" s="57" t="s">
        <v>516</v>
      </c>
      <c r="G81" s="57" t="s">
        <v>485</v>
      </c>
      <c r="H81" s="57" t="s">
        <v>141</v>
      </c>
      <c r="I81" s="57" t="s">
        <v>277</v>
      </c>
    </row>
    <row r="82" spans="1:9">
      <c r="A82" s="82">
        <v>44117</v>
      </c>
      <c r="B82" s="58">
        <v>60</v>
      </c>
      <c r="C82" s="58">
        <v>3000</v>
      </c>
      <c r="D82" s="58">
        <f t="shared" si="1"/>
        <v>50</v>
      </c>
      <c r="E82" s="58">
        <f>ROUND(AVERAGE(D82),2)</f>
        <v>50</v>
      </c>
      <c r="F82" s="57" t="s">
        <v>516</v>
      </c>
      <c r="G82" s="57" t="s">
        <v>485</v>
      </c>
      <c r="H82" s="57" t="s">
        <v>76</v>
      </c>
      <c r="I82" s="57" t="s">
        <v>277</v>
      </c>
    </row>
    <row r="83" spans="1:9">
      <c r="A83" s="82">
        <v>44103</v>
      </c>
      <c r="B83" s="58">
        <v>59.16</v>
      </c>
      <c r="C83" s="58">
        <v>2800</v>
      </c>
      <c r="D83" s="58">
        <f t="shared" si="1"/>
        <v>47.329276538201498</v>
      </c>
      <c r="E83" s="273">
        <f>ROUND(AVERAGE(D83:D86),2)</f>
        <v>54.95</v>
      </c>
      <c r="F83" s="57" t="s">
        <v>516</v>
      </c>
      <c r="G83" s="57" t="s">
        <v>485</v>
      </c>
      <c r="H83" s="57" t="s">
        <v>141</v>
      </c>
      <c r="I83" s="57" t="s">
        <v>277</v>
      </c>
    </row>
    <row r="84" spans="1:9">
      <c r="A84" s="82">
        <v>44094</v>
      </c>
      <c r="B84" s="58">
        <v>59</v>
      </c>
      <c r="C84" s="58">
        <v>3200</v>
      </c>
      <c r="D84" s="58">
        <f t="shared" si="1"/>
        <v>54.237288135593197</v>
      </c>
      <c r="E84" s="273"/>
      <c r="F84" s="57" t="s">
        <v>516</v>
      </c>
      <c r="G84" s="57" t="s">
        <v>485</v>
      </c>
      <c r="H84" s="57" t="s">
        <v>76</v>
      </c>
      <c r="I84" s="58" t="s">
        <v>528</v>
      </c>
    </row>
    <row r="85" spans="1:9">
      <c r="A85" s="82">
        <v>44091</v>
      </c>
      <c r="B85" s="58">
        <v>56</v>
      </c>
      <c r="C85" s="58">
        <v>3400</v>
      </c>
      <c r="D85" s="58">
        <f t="shared" si="1"/>
        <v>60.714285714285701</v>
      </c>
      <c r="E85" s="273"/>
      <c r="F85" s="57" t="s">
        <v>516</v>
      </c>
      <c r="G85" s="57" t="s">
        <v>485</v>
      </c>
      <c r="H85" s="57" t="s">
        <v>76</v>
      </c>
      <c r="I85" s="58" t="s">
        <v>528</v>
      </c>
    </row>
    <row r="86" spans="1:9">
      <c r="A86" s="82">
        <v>44075</v>
      </c>
      <c r="B86" s="58">
        <v>55.62</v>
      </c>
      <c r="C86" s="58">
        <v>3200</v>
      </c>
      <c r="D86" s="58">
        <f t="shared" si="1"/>
        <v>57.533261416756602</v>
      </c>
      <c r="E86" s="273"/>
      <c r="F86" s="57" t="s">
        <v>516</v>
      </c>
      <c r="G86" s="57" t="s">
        <v>485</v>
      </c>
      <c r="H86" s="57" t="s">
        <v>76</v>
      </c>
      <c r="I86" s="57" t="s">
        <v>280</v>
      </c>
    </row>
    <row r="87" spans="1:9">
      <c r="A87" s="82">
        <v>44073</v>
      </c>
      <c r="B87" s="58">
        <v>103</v>
      </c>
      <c r="C87" s="58">
        <v>4700</v>
      </c>
      <c r="D87" s="58">
        <f t="shared" si="1"/>
        <v>45.631067961165101</v>
      </c>
      <c r="E87" s="273">
        <f>ROUND(AVERAGE(D87:D90),2)</f>
        <v>46.93</v>
      </c>
      <c r="F87" s="57" t="s">
        <v>491</v>
      </c>
      <c r="G87" s="57" t="s">
        <v>485</v>
      </c>
      <c r="H87" s="57" t="s">
        <v>76</v>
      </c>
      <c r="I87" s="58" t="s">
        <v>529</v>
      </c>
    </row>
    <row r="88" spans="1:9">
      <c r="A88" s="82">
        <v>44073</v>
      </c>
      <c r="B88" s="58">
        <v>78.06</v>
      </c>
      <c r="C88" s="58">
        <v>3600</v>
      </c>
      <c r="D88" s="58">
        <f t="shared" si="1"/>
        <v>46.118370484242902</v>
      </c>
      <c r="E88" s="273"/>
      <c r="F88" s="57" t="s">
        <v>487</v>
      </c>
      <c r="G88" s="57" t="s">
        <v>485</v>
      </c>
      <c r="H88" s="57" t="s">
        <v>76</v>
      </c>
      <c r="I88" s="58" t="s">
        <v>526</v>
      </c>
    </row>
    <row r="89" spans="1:9">
      <c r="A89" s="82">
        <v>44063</v>
      </c>
      <c r="B89" s="58">
        <v>87</v>
      </c>
      <c r="C89" s="58">
        <v>4000</v>
      </c>
      <c r="D89" s="58">
        <f t="shared" si="1"/>
        <v>45.977011494252899</v>
      </c>
      <c r="E89" s="273"/>
      <c r="F89" s="57" t="s">
        <v>487</v>
      </c>
      <c r="G89" s="57" t="s">
        <v>485</v>
      </c>
      <c r="H89" s="57" t="s">
        <v>76</v>
      </c>
      <c r="I89" s="58" t="s">
        <v>528</v>
      </c>
    </row>
    <row r="90" spans="1:9">
      <c r="A90" s="82">
        <v>44051</v>
      </c>
      <c r="B90" s="58">
        <v>60</v>
      </c>
      <c r="C90" s="58">
        <v>3000</v>
      </c>
      <c r="D90" s="58">
        <f t="shared" si="1"/>
        <v>50</v>
      </c>
      <c r="E90" s="273"/>
      <c r="F90" s="57" t="s">
        <v>516</v>
      </c>
      <c r="G90" s="57" t="s">
        <v>485</v>
      </c>
      <c r="H90" s="57" t="s">
        <v>76</v>
      </c>
      <c r="I90" s="58" t="s">
        <v>526</v>
      </c>
    </row>
  </sheetData>
  <mergeCells count="53">
    <mergeCell ref="J4:J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E62:E65"/>
    <mergeCell ref="E66:E68"/>
    <mergeCell ref="E69:E74"/>
    <mergeCell ref="E78:E81"/>
    <mergeCell ref="E83:E86"/>
    <mergeCell ref="E40:E42"/>
    <mergeCell ref="E43:E45"/>
    <mergeCell ref="E46:E48"/>
    <mergeCell ref="E49:E51"/>
    <mergeCell ref="E57:E60"/>
    <mergeCell ref="A53:E53"/>
    <mergeCell ref="A3:A5"/>
    <mergeCell ref="A6:A8"/>
    <mergeCell ref="A9:A11"/>
    <mergeCell ref="A12:A14"/>
    <mergeCell ref="A20:A22"/>
    <mergeCell ref="A23:A25"/>
    <mergeCell ref="A26:A28"/>
    <mergeCell ref="A29:A31"/>
    <mergeCell ref="A32:A34"/>
    <mergeCell ref="A40:A42"/>
    <mergeCell ref="A43:A45"/>
    <mergeCell ref="A46:A48"/>
    <mergeCell ref="A49:A51"/>
    <mergeCell ref="E3:E5"/>
    <mergeCell ref="E6:E8"/>
    <mergeCell ref="A1:F1"/>
    <mergeCell ref="A16:E16"/>
    <mergeCell ref="A18:F18"/>
    <mergeCell ref="A36:E36"/>
    <mergeCell ref="A38:F38"/>
    <mergeCell ref="E9:E11"/>
    <mergeCell ref="E12:E14"/>
    <mergeCell ref="E20:E22"/>
    <mergeCell ref="E23:E25"/>
    <mergeCell ref="E26:E28"/>
    <mergeCell ref="E29:E31"/>
    <mergeCell ref="E32:E34"/>
  </mergeCells>
  <phoneticPr fontId="60"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T227"/>
  <sheetViews>
    <sheetView topLeftCell="A28" zoomScale="90" zoomScaleNormal="90" workbookViewId="0">
      <selection activeCell="I44" sqref="I44:K46"/>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3.875" style="53" customWidth="1"/>
    <col min="8" max="8" width="21.75" style="53" hidden="1" customWidth="1"/>
    <col min="9" max="9" width="12.25" style="53" customWidth="1"/>
    <col min="10" max="10" width="11.375" style="52" customWidth="1"/>
    <col min="11" max="11" width="9.75" style="52" customWidth="1"/>
    <col min="12" max="12" width="8.25" style="52" customWidth="1"/>
    <col min="13" max="13" width="13.875" style="52" customWidth="1"/>
    <col min="14" max="14" width="9" style="52"/>
    <col min="15" max="15" width="9" style="54"/>
    <col min="16" max="16384" width="9" style="52"/>
  </cols>
  <sheetData>
    <row r="1" spans="1:15" ht="15">
      <c r="A1" s="261" t="s">
        <v>454</v>
      </c>
      <c r="B1" s="261"/>
      <c r="C1" s="261"/>
      <c r="D1" s="261"/>
      <c r="E1" s="261"/>
      <c r="F1" s="261"/>
      <c r="G1" s="261"/>
      <c r="H1" s="261"/>
      <c r="I1" s="69"/>
    </row>
    <row r="2" spans="1:15">
      <c r="A2" s="55" t="s">
        <v>455</v>
      </c>
      <c r="B2" s="56" t="s">
        <v>456</v>
      </c>
      <c r="C2" s="56" t="s">
        <v>457</v>
      </c>
      <c r="D2" s="55" t="s">
        <v>458</v>
      </c>
      <c r="E2" s="55" t="s">
        <v>459</v>
      </c>
      <c r="F2" s="56" t="str">
        <f>[6]富润家园数据!E4</f>
        <v>样本数量</v>
      </c>
      <c r="G2" s="56" t="str">
        <f>D2</f>
        <v>含物业费、含供暖费平均租金单价</v>
      </c>
      <c r="H2" s="57" t="str">
        <f>E2</f>
        <v>含物业费、不含供暖费平均租金单价</v>
      </c>
      <c r="I2" s="52"/>
      <c r="N2" s="54"/>
      <c r="O2" s="52"/>
    </row>
    <row r="3" spans="1:15">
      <c r="A3" s="273" t="s">
        <v>461</v>
      </c>
      <c r="B3" s="59"/>
      <c r="C3" s="60"/>
      <c r="D3" s="61" t="s">
        <v>462</v>
      </c>
      <c r="E3" s="61"/>
      <c r="F3" s="277">
        <v>2</v>
      </c>
      <c r="G3" s="278">
        <f>ROUND(AVERAGE(D3:D5),2)</f>
        <v>53.07</v>
      </c>
      <c r="H3" s="273">
        <f>ROUND(AVERAGE(E3:E5),2)</f>
        <v>54.57</v>
      </c>
      <c r="I3" s="66"/>
      <c r="J3" s="66" t="s">
        <v>463</v>
      </c>
      <c r="K3" s="66" t="s">
        <v>464</v>
      </c>
      <c r="L3" s="66" t="s">
        <v>465</v>
      </c>
      <c r="M3" s="66" t="str">
        <f>鹿海园五里!M3</f>
        <v>不含物业费和取暖费</v>
      </c>
      <c r="N3" s="54"/>
      <c r="O3" s="52"/>
    </row>
    <row r="4" spans="1:15">
      <c r="A4" s="273"/>
      <c r="B4" s="59">
        <v>44409</v>
      </c>
      <c r="C4" s="60">
        <v>1</v>
      </c>
      <c r="D4" s="61">
        <f>中指成交数据!L39</f>
        <v>52.66</v>
      </c>
      <c r="E4" s="61">
        <f>D4+$J$44</f>
        <v>54.16</v>
      </c>
      <c r="F4" s="277"/>
      <c r="G4" s="277">
        <f>ROUND(AVERAGE(D4:D6),2)</f>
        <v>52.36</v>
      </c>
      <c r="H4" s="273"/>
      <c r="I4" s="66" t="s">
        <v>467</v>
      </c>
      <c r="J4" s="65">
        <f>G16</f>
        <v>52.31</v>
      </c>
      <c r="K4" s="66"/>
      <c r="L4" s="282">
        <f>SUM(J4:J6)/3</f>
        <v>53.45333333333334</v>
      </c>
      <c r="M4" s="282">
        <f>L4-J44-J46</f>
        <v>49.45333333333334</v>
      </c>
      <c r="N4" s="54"/>
      <c r="O4" s="52"/>
    </row>
    <row r="5" spans="1:15">
      <c r="A5" s="273"/>
      <c r="B5" s="59">
        <v>44440</v>
      </c>
      <c r="C5" s="60">
        <v>1</v>
      </c>
      <c r="D5" s="61">
        <f>中指成交数据!K39</f>
        <v>53.47</v>
      </c>
      <c r="E5" s="61">
        <f t="shared" ref="E5:E15" si="0">D5+$J$44</f>
        <v>54.97</v>
      </c>
      <c r="F5" s="277"/>
      <c r="G5" s="277"/>
      <c r="H5" s="273"/>
      <c r="I5" s="66" t="s">
        <v>468</v>
      </c>
      <c r="J5" s="65">
        <f>G33</f>
        <v>52.99</v>
      </c>
      <c r="K5" s="66"/>
      <c r="L5" s="282"/>
      <c r="M5" s="282"/>
      <c r="N5" s="54"/>
      <c r="O5" s="52"/>
    </row>
    <row r="6" spans="1:15">
      <c r="A6" s="273" t="s">
        <v>469</v>
      </c>
      <c r="B6" s="59">
        <v>44470</v>
      </c>
      <c r="C6" s="60">
        <v>1</v>
      </c>
      <c r="D6" s="61">
        <f>中指成交数据!J39</f>
        <v>50.94</v>
      </c>
      <c r="E6" s="61">
        <f t="shared" si="0"/>
        <v>52.44</v>
      </c>
      <c r="F6" s="277">
        <v>3</v>
      </c>
      <c r="G6" s="278">
        <f>ROUND(AVERAGE(D6:D8),2)</f>
        <v>51.13</v>
      </c>
      <c r="H6" s="273">
        <f>ROUND(AVERAGE(E6:E8),2)</f>
        <v>52.63</v>
      </c>
      <c r="I6" s="66" t="s">
        <v>470</v>
      </c>
      <c r="J6" s="65">
        <f>G50</f>
        <v>55.06</v>
      </c>
      <c r="K6" s="66"/>
      <c r="L6" s="282"/>
      <c r="M6" s="282"/>
      <c r="N6" s="54"/>
      <c r="O6" s="52"/>
    </row>
    <row r="7" spans="1:15">
      <c r="A7" s="273"/>
      <c r="B7" s="59">
        <v>44501</v>
      </c>
      <c r="C7" s="60">
        <v>1</v>
      </c>
      <c r="D7" s="61">
        <f>中指成交数据!I39</f>
        <v>51.36</v>
      </c>
      <c r="E7" s="61">
        <f t="shared" si="0"/>
        <v>52.86</v>
      </c>
      <c r="F7" s="277"/>
      <c r="G7" s="277">
        <f>ROUND(AVERAGE(D7:D9),2)</f>
        <v>51.1</v>
      </c>
      <c r="H7" s="273"/>
      <c r="I7" s="52"/>
      <c r="N7" s="54"/>
      <c r="O7" s="52"/>
    </row>
    <row r="8" spans="1:15">
      <c r="A8" s="273"/>
      <c r="B8" s="59">
        <v>44531</v>
      </c>
      <c r="C8" s="60">
        <v>1</v>
      </c>
      <c r="D8" s="61">
        <f>中指成交数据!H39</f>
        <v>51.1</v>
      </c>
      <c r="E8" s="61">
        <f t="shared" si="0"/>
        <v>52.6</v>
      </c>
      <c r="F8" s="277"/>
      <c r="G8" s="277"/>
      <c r="H8" s="273"/>
      <c r="I8" s="52"/>
      <c r="N8" s="54"/>
      <c r="O8" s="52"/>
    </row>
    <row r="9" spans="1:15">
      <c r="A9" s="273" t="s">
        <v>471</v>
      </c>
      <c r="B9" s="59">
        <v>44562</v>
      </c>
      <c r="C9" s="60">
        <v>1</v>
      </c>
      <c r="D9" s="61">
        <f>中指成交数据!G39</f>
        <v>50.83</v>
      </c>
      <c r="E9" s="61">
        <f t="shared" si="0"/>
        <v>52.33</v>
      </c>
      <c r="F9" s="277">
        <v>3</v>
      </c>
      <c r="G9" s="278">
        <f>ROUND(AVERAGE(D9:D11),2)</f>
        <v>52</v>
      </c>
      <c r="H9" s="273">
        <f>ROUND(AVERAGE(E9:E11),2)</f>
        <v>53.5</v>
      </c>
      <c r="I9" s="52"/>
      <c r="N9" s="54"/>
      <c r="O9" s="52"/>
    </row>
    <row r="10" spans="1:15">
      <c r="A10" s="273"/>
      <c r="B10" s="59">
        <v>44593</v>
      </c>
      <c r="C10" s="60">
        <v>1</v>
      </c>
      <c r="D10" s="61">
        <f>中指成交数据!F39</f>
        <v>51.49</v>
      </c>
      <c r="E10" s="61">
        <f t="shared" si="0"/>
        <v>52.99</v>
      </c>
      <c r="F10" s="277"/>
      <c r="G10" s="277">
        <f t="shared" ref="G10" si="1">ROUND(AVERAGE(D10:D12),2)</f>
        <v>52.7</v>
      </c>
      <c r="H10" s="273"/>
      <c r="I10" s="52"/>
      <c r="N10" s="54"/>
      <c r="O10" s="52"/>
    </row>
    <row r="11" spans="1:15">
      <c r="A11" s="273"/>
      <c r="B11" s="59">
        <v>44621</v>
      </c>
      <c r="C11" s="60">
        <v>1</v>
      </c>
      <c r="D11" s="61">
        <f>中指成交数据!E39</f>
        <v>53.69</v>
      </c>
      <c r="E11" s="61">
        <f t="shared" si="0"/>
        <v>55.19</v>
      </c>
      <c r="F11" s="277"/>
      <c r="G11" s="277"/>
      <c r="H11" s="273"/>
      <c r="I11" s="52"/>
      <c r="N11" s="54"/>
      <c r="O11" s="52"/>
    </row>
    <row r="12" spans="1:15">
      <c r="A12" s="273" t="s">
        <v>472</v>
      </c>
      <c r="B12" s="59">
        <v>44652</v>
      </c>
      <c r="C12" s="60">
        <v>1</v>
      </c>
      <c r="D12" s="58">
        <f>中指成交数据!D39</f>
        <v>52.92</v>
      </c>
      <c r="E12" s="61">
        <f t="shared" si="0"/>
        <v>54.42</v>
      </c>
      <c r="F12" s="277">
        <v>3</v>
      </c>
      <c r="G12" s="278">
        <f>ROUND(AVERAGE(D12:D14),2)</f>
        <v>53.05</v>
      </c>
      <c r="H12" s="273">
        <f>ROUND(AVERAGE(E12:E14),2)</f>
        <v>54.55</v>
      </c>
      <c r="I12" s="52"/>
      <c r="N12" s="54"/>
      <c r="O12" s="52"/>
    </row>
    <row r="13" spans="1:15">
      <c r="A13" s="273"/>
      <c r="B13" s="59">
        <v>44682</v>
      </c>
      <c r="C13" s="60">
        <v>1</v>
      </c>
      <c r="D13" s="58">
        <f>中指成交数据!C39</f>
        <v>52.32</v>
      </c>
      <c r="E13" s="61">
        <f t="shared" si="0"/>
        <v>53.82</v>
      </c>
      <c r="F13" s="277"/>
      <c r="G13" s="277">
        <f t="shared" ref="G13" si="2">ROUND(AVERAGE(D13:D15),2)</f>
        <v>53.11</v>
      </c>
      <c r="H13" s="273"/>
      <c r="I13" s="52"/>
      <c r="N13" s="54"/>
      <c r="O13" s="52"/>
    </row>
    <row r="14" spans="1:15">
      <c r="A14" s="273"/>
      <c r="B14" s="59">
        <v>44742</v>
      </c>
      <c r="C14" s="60">
        <v>1</v>
      </c>
      <c r="D14" s="58">
        <f>中指成交数据!B39</f>
        <v>53.9</v>
      </c>
      <c r="E14" s="61">
        <f t="shared" si="0"/>
        <v>55.4</v>
      </c>
      <c r="F14" s="277"/>
      <c r="G14" s="277"/>
      <c r="H14" s="273"/>
      <c r="I14" s="52"/>
      <c r="N14" s="54"/>
      <c r="O14" s="52"/>
    </row>
    <row r="15" spans="1:15">
      <c r="A15" s="58" t="s">
        <v>473</v>
      </c>
      <c r="B15" s="59">
        <v>44743</v>
      </c>
      <c r="C15" s="60">
        <v>0</v>
      </c>
      <c r="D15" s="58" t="s">
        <v>462</v>
      </c>
      <c r="E15" s="61" t="e">
        <f t="shared" si="0"/>
        <v>#VALUE!</v>
      </c>
      <c r="F15" s="63">
        <v>0</v>
      </c>
      <c r="G15" s="63" t="s">
        <v>462</v>
      </c>
      <c r="H15" s="64" t="e">
        <f>ROUND(AVERAGE(E15),2)</f>
        <v>#VALUE!</v>
      </c>
      <c r="I15" s="52"/>
      <c r="N15" s="54"/>
      <c r="O15" s="52"/>
    </row>
    <row r="16" spans="1:15">
      <c r="A16" s="262" t="s">
        <v>474</v>
      </c>
      <c r="B16" s="263"/>
      <c r="C16" s="263"/>
      <c r="D16" s="263"/>
      <c r="E16" s="263"/>
      <c r="F16" s="264"/>
      <c r="G16" s="65">
        <f>ROUND((G3+G6+G9+G12)/4,2)</f>
        <v>52.31</v>
      </c>
      <c r="H16" s="65" t="e">
        <f>ROUND(AVERAGE(H3:H15),2)</f>
        <v>#VALUE!</v>
      </c>
      <c r="I16" s="52"/>
      <c r="N16" s="54"/>
      <c r="O16" s="52"/>
    </row>
    <row r="17" spans="1:15">
      <c r="I17" s="52"/>
    </row>
    <row r="18" spans="1:15" ht="15">
      <c r="A18" s="261" t="s">
        <v>475</v>
      </c>
      <c r="B18" s="261"/>
      <c r="C18" s="261"/>
      <c r="D18" s="261"/>
      <c r="E18" s="261"/>
      <c r="F18" s="261"/>
      <c r="G18" s="261"/>
      <c r="H18" s="261"/>
    </row>
    <row r="19" spans="1:15" ht="15">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c r="I19" s="70"/>
      <c r="N19" s="54"/>
      <c r="O19" s="52"/>
    </row>
    <row r="20" spans="1:15">
      <c r="A20" s="273" t="s">
        <v>461</v>
      </c>
      <c r="B20" s="59"/>
      <c r="C20" s="58"/>
      <c r="D20" s="61" t="s">
        <v>462</v>
      </c>
      <c r="E20" s="61" t="s">
        <v>462</v>
      </c>
      <c r="F20" s="277">
        <f>SUM(C20:C22)</f>
        <v>1</v>
      </c>
      <c r="G20" s="278">
        <f>ROUND(AVERAGE(D20:D22),2)</f>
        <v>54.29</v>
      </c>
      <c r="H20" s="273" t="e">
        <f>ROUND(AVERAGE(E20:E22),2)</f>
        <v>#VALUE!</v>
      </c>
      <c r="I20" s="52"/>
      <c r="N20" s="54"/>
      <c r="O20" s="52"/>
    </row>
    <row r="21" spans="1:15">
      <c r="A21" s="273"/>
      <c r="B21" s="59">
        <v>44409</v>
      </c>
      <c r="C21" s="58">
        <v>1</v>
      </c>
      <c r="D21" s="61">
        <f>ROUND(城研租金数据!K73,2)</f>
        <v>54.29</v>
      </c>
      <c r="E21" s="61">
        <f t="shared" ref="E21:E32" si="3">D21+$J$44</f>
        <v>55.79</v>
      </c>
      <c r="F21" s="277"/>
      <c r="G21" s="277">
        <f>ROUND(AVERAGE(D21:D23),2)</f>
        <v>60.87</v>
      </c>
      <c r="H21" s="273"/>
      <c r="I21" s="52"/>
      <c r="N21" s="54"/>
      <c r="O21" s="52"/>
    </row>
    <row r="22" spans="1:15">
      <c r="A22" s="273"/>
      <c r="B22" s="59">
        <v>44440</v>
      </c>
      <c r="C22" s="58">
        <v>0</v>
      </c>
      <c r="D22" s="61" t="s">
        <v>462</v>
      </c>
      <c r="E22" s="61" t="e">
        <f t="shared" si="3"/>
        <v>#VALUE!</v>
      </c>
      <c r="F22" s="277"/>
      <c r="G22" s="277"/>
      <c r="H22" s="273"/>
      <c r="I22" s="52"/>
      <c r="N22" s="54"/>
      <c r="O22" s="52"/>
    </row>
    <row r="23" spans="1:15">
      <c r="A23" s="273" t="s">
        <v>469</v>
      </c>
      <c r="B23" s="59">
        <v>44470</v>
      </c>
      <c r="C23" s="58">
        <v>1</v>
      </c>
      <c r="D23" s="61">
        <f>ROUND(城研租金数据!K74,2)</f>
        <v>67.45</v>
      </c>
      <c r="E23" s="61">
        <f t="shared" si="3"/>
        <v>68.95</v>
      </c>
      <c r="F23" s="277">
        <f>SUM(C23:C25)</f>
        <v>2</v>
      </c>
      <c r="G23" s="278">
        <f>ROUND(AVERAGE(D23:D25),2)</f>
        <v>61.99</v>
      </c>
      <c r="H23" s="273" t="e">
        <f>ROUND(AVERAGE(E23:E25),2)</f>
        <v>#VALUE!</v>
      </c>
      <c r="I23" s="52"/>
      <c r="N23" s="54"/>
      <c r="O23" s="52"/>
    </row>
    <row r="24" spans="1:15">
      <c r="A24" s="273"/>
      <c r="B24" s="59">
        <v>44501</v>
      </c>
      <c r="C24" s="58">
        <v>1</v>
      </c>
      <c r="D24" s="61">
        <f>ROUND(城研租金数据!K75,2)</f>
        <v>56.53</v>
      </c>
      <c r="E24" s="61">
        <f t="shared" si="3"/>
        <v>58.03</v>
      </c>
      <c r="F24" s="277"/>
      <c r="G24" s="277">
        <f>ROUND(AVERAGE(D24:D26),2)</f>
        <v>52.51</v>
      </c>
      <c r="H24" s="273"/>
      <c r="I24" s="52"/>
      <c r="N24" s="54"/>
      <c r="O24" s="52"/>
    </row>
    <row r="25" spans="1:15">
      <c r="A25" s="273"/>
      <c r="B25" s="59">
        <v>44531</v>
      </c>
      <c r="C25" s="58">
        <v>0</v>
      </c>
      <c r="D25" s="61" t="s">
        <v>462</v>
      </c>
      <c r="E25" s="61" t="e">
        <f t="shared" si="3"/>
        <v>#VALUE!</v>
      </c>
      <c r="F25" s="277"/>
      <c r="G25" s="277"/>
      <c r="H25" s="273"/>
      <c r="I25" s="52"/>
      <c r="N25" s="54"/>
      <c r="O25" s="52"/>
    </row>
    <row r="26" spans="1:15">
      <c r="A26" s="273" t="s">
        <v>471</v>
      </c>
      <c r="B26" s="59">
        <v>44562</v>
      </c>
      <c r="C26" s="58">
        <v>1</v>
      </c>
      <c r="D26" s="61">
        <f>ROUND(城研租金数据!K76,2)</f>
        <v>48.48</v>
      </c>
      <c r="E26" s="61">
        <f t="shared" si="3"/>
        <v>49.98</v>
      </c>
      <c r="F26" s="277">
        <f>SUM(C26:C28)</f>
        <v>2</v>
      </c>
      <c r="G26" s="278">
        <f>ROUND(AVERAGE(D26:D28),2)</f>
        <v>54.4</v>
      </c>
      <c r="H26" s="273">
        <f>ROUND(AVERAGE(E26:E28),2)</f>
        <v>55.9</v>
      </c>
      <c r="I26" s="52"/>
      <c r="N26" s="54"/>
      <c r="O26" s="52"/>
    </row>
    <row r="27" spans="1:15">
      <c r="A27" s="273"/>
      <c r="B27" s="59">
        <v>44593</v>
      </c>
      <c r="C27" s="58">
        <v>0</v>
      </c>
      <c r="D27" s="61" t="s">
        <v>462</v>
      </c>
      <c r="E27" s="61" t="s">
        <v>462</v>
      </c>
      <c r="F27" s="277"/>
      <c r="G27" s="277">
        <f t="shared" ref="G27" si="4">ROUND(AVERAGE(D27:D29),2)</f>
        <v>54.03</v>
      </c>
      <c r="H27" s="273"/>
      <c r="I27" s="52"/>
      <c r="N27" s="54"/>
      <c r="O27" s="52"/>
    </row>
    <row r="28" spans="1:15">
      <c r="A28" s="273"/>
      <c r="B28" s="59">
        <v>44621</v>
      </c>
      <c r="C28" s="58">
        <v>1</v>
      </c>
      <c r="D28" s="61">
        <f>ROUND(城研租金数据!K77,2)</f>
        <v>60.32</v>
      </c>
      <c r="E28" s="61">
        <f t="shared" si="3"/>
        <v>61.82</v>
      </c>
      <c r="F28" s="277"/>
      <c r="G28" s="277"/>
      <c r="H28" s="273"/>
      <c r="I28" s="52"/>
      <c r="N28" s="54"/>
      <c r="O28" s="52"/>
    </row>
    <row r="29" spans="1:15">
      <c r="A29" s="273" t="s">
        <v>472</v>
      </c>
      <c r="B29" s="59">
        <v>44652</v>
      </c>
      <c r="C29" s="58">
        <v>1</v>
      </c>
      <c r="D29" s="61">
        <f>ROUND(城研租金数据!K78,2)</f>
        <v>47.73</v>
      </c>
      <c r="E29" s="61">
        <f t="shared" si="3"/>
        <v>49.23</v>
      </c>
      <c r="F29" s="277">
        <f>SUM(C29:C31)</f>
        <v>3</v>
      </c>
      <c r="G29" s="278">
        <f>ROUND(AVERAGE(D29:D31),2)</f>
        <v>47.63</v>
      </c>
      <c r="H29" s="273">
        <f>ROUND(AVERAGE(E29:E31),2)</f>
        <v>49.13</v>
      </c>
      <c r="I29" s="52"/>
      <c r="N29" s="54"/>
      <c r="O29" s="52"/>
    </row>
    <row r="30" spans="1:15">
      <c r="A30" s="273"/>
      <c r="B30" s="59">
        <v>44682</v>
      </c>
      <c r="C30" s="58">
        <v>1</v>
      </c>
      <c r="D30" s="61">
        <f>ROUND(城研租金数据!K79,2)</f>
        <v>47.81</v>
      </c>
      <c r="E30" s="61">
        <f t="shared" si="3"/>
        <v>49.31</v>
      </c>
      <c r="F30" s="277"/>
      <c r="G30" s="277">
        <f t="shared" ref="G30" si="5">ROUND(AVERAGE(D30:D32),2)</f>
        <v>47.26</v>
      </c>
      <c r="H30" s="273"/>
      <c r="I30" s="52"/>
      <c r="N30" s="54"/>
      <c r="O30" s="52"/>
    </row>
    <row r="31" spans="1:15">
      <c r="A31" s="273"/>
      <c r="B31" s="59">
        <v>44742</v>
      </c>
      <c r="C31" s="58">
        <v>1</v>
      </c>
      <c r="D31" s="61">
        <f>ROUND(城研租金数据!K80,2)</f>
        <v>47.36</v>
      </c>
      <c r="E31" s="61">
        <f t="shared" si="3"/>
        <v>48.86</v>
      </c>
      <c r="F31" s="277"/>
      <c r="G31" s="277"/>
      <c r="H31" s="273"/>
      <c r="I31" s="52"/>
      <c r="N31" s="54"/>
      <c r="O31" s="52"/>
    </row>
    <row r="32" spans="1:15">
      <c r="A32" s="58" t="s">
        <v>473</v>
      </c>
      <c r="B32" s="59">
        <v>44743</v>
      </c>
      <c r="C32" s="58">
        <v>1</v>
      </c>
      <c r="D32" s="61">
        <f>ROUND(城研租金数据!K81,2)</f>
        <v>46.62</v>
      </c>
      <c r="E32" s="61">
        <f t="shared" si="3"/>
        <v>48.12</v>
      </c>
      <c r="F32" s="63">
        <v>1</v>
      </c>
      <c r="G32" s="61">
        <f>ROUND(D32,2)</f>
        <v>46.62</v>
      </c>
      <c r="H32" s="64">
        <f>ROUND(AVERAGE(E32),2)</f>
        <v>48.12</v>
      </c>
      <c r="I32" s="52"/>
      <c r="N32" s="54"/>
      <c r="O32" s="52"/>
    </row>
    <row r="33" spans="1:20">
      <c r="A33" s="265" t="s">
        <v>463</v>
      </c>
      <c r="B33" s="266"/>
      <c r="C33" s="266"/>
      <c r="D33" s="266"/>
      <c r="E33" s="266"/>
      <c r="F33" s="267"/>
      <c r="G33" s="65">
        <f>ROUND((G20+G23+G26+G29+G32)/5,2)</f>
        <v>52.99</v>
      </c>
      <c r="H33" s="65" t="e">
        <f>ROUND(AVERAGE(H20:H32),2)</f>
        <v>#VALUE!</v>
      </c>
      <c r="I33" s="52"/>
      <c r="N33" s="54"/>
      <c r="O33" s="52"/>
    </row>
    <row r="34" spans="1:20">
      <c r="I34" s="52"/>
    </row>
    <row r="35" spans="1:20" ht="15">
      <c r="A35" s="261" t="s">
        <v>479</v>
      </c>
      <c r="B35" s="261"/>
      <c r="C35" s="261"/>
      <c r="D35" s="261"/>
      <c r="E35" s="261"/>
      <c r="F35" s="261"/>
      <c r="G35" s="261"/>
      <c r="H35" s="261"/>
    </row>
    <row r="36" spans="1:20">
      <c r="A36" s="58" t="str">
        <f>A2</f>
        <v>时间</v>
      </c>
      <c r="B36" s="58" t="s">
        <v>476</v>
      </c>
      <c r="C36" s="58" t="s">
        <v>477</v>
      </c>
      <c r="D36" s="57" t="str">
        <f>D19</f>
        <v>含物业费、含供暖费平均租金单价</v>
      </c>
      <c r="E36" s="55" t="s">
        <v>459</v>
      </c>
      <c r="F36" s="58" t="str">
        <f>F2</f>
        <v>样本数量</v>
      </c>
      <c r="G36" s="58" t="str">
        <f>G19</f>
        <v>含物业费、含供暖费平均租金单价</v>
      </c>
      <c r="H36" s="57" t="str">
        <f>E36</f>
        <v>含物业费、不含供暖费平均租金单价</v>
      </c>
      <c r="N36" s="54"/>
      <c r="O36" s="52"/>
    </row>
    <row r="37" spans="1:20">
      <c r="A37" s="273" t="s">
        <v>461</v>
      </c>
      <c r="B37" s="59"/>
      <c r="C37" s="58"/>
      <c r="D37" s="64" t="s">
        <v>462</v>
      </c>
      <c r="E37" s="64"/>
      <c r="F37" s="277">
        <f>SUM(C37:C39)</f>
        <v>13</v>
      </c>
      <c r="G37" s="278">
        <f>ROUND(AVERAGE(D37:D39),2)</f>
        <v>57.85</v>
      </c>
      <c r="H37" s="279">
        <f>ROUND(AVERAGE(E37:E39),2)</f>
        <v>59.35</v>
      </c>
      <c r="I37" s="52"/>
      <c r="N37" s="54"/>
      <c r="O37" s="52"/>
      <c r="T37" s="52">
        <v>8</v>
      </c>
    </row>
    <row r="38" spans="1:20">
      <c r="A38" s="273"/>
      <c r="B38" s="59">
        <v>44409</v>
      </c>
      <c r="C38" s="58">
        <v>6</v>
      </c>
      <c r="D38" s="64">
        <f>K118</f>
        <v>55.6</v>
      </c>
      <c r="E38" s="62">
        <f>D38+$J$44</f>
        <v>57.1</v>
      </c>
      <c r="F38" s="277"/>
      <c r="G38" s="277">
        <f>ROUND(AVERAGE(D38:D40),2)</f>
        <v>56.22</v>
      </c>
      <c r="H38" s="279"/>
      <c r="I38" s="52"/>
      <c r="N38" s="54"/>
      <c r="O38" s="52"/>
      <c r="T38" s="52">
        <v>9</v>
      </c>
    </row>
    <row r="39" spans="1:20">
      <c r="A39" s="273"/>
      <c r="B39" s="59">
        <v>44440</v>
      </c>
      <c r="C39" s="58">
        <v>7</v>
      </c>
      <c r="D39" s="64">
        <f>K111</f>
        <v>60.09</v>
      </c>
      <c r="E39" s="62">
        <f>D39+$J$44</f>
        <v>61.59</v>
      </c>
      <c r="F39" s="277"/>
      <c r="G39" s="277"/>
      <c r="H39" s="279"/>
      <c r="I39" s="52"/>
      <c r="N39" s="54"/>
      <c r="O39" s="52"/>
      <c r="T39" s="52">
        <v>10</v>
      </c>
    </row>
    <row r="40" spans="1:20">
      <c r="A40" s="273" t="s">
        <v>469</v>
      </c>
      <c r="B40" s="59">
        <v>44470</v>
      </c>
      <c r="C40" s="58">
        <v>6</v>
      </c>
      <c r="D40" s="64">
        <f>K105</f>
        <v>52.97</v>
      </c>
      <c r="E40" s="61">
        <f t="shared" ref="E40:E49" si="6">D40+$J$44</f>
        <v>54.47</v>
      </c>
      <c r="F40" s="277">
        <f>SUM(C40:C42)</f>
        <v>15</v>
      </c>
      <c r="G40" s="278">
        <f>ROUND(AVERAGE(D40:D42),2)</f>
        <v>52.8</v>
      </c>
      <c r="H40" s="279">
        <f>ROUND(AVERAGE(E40:E42),2)</f>
        <v>54.3</v>
      </c>
      <c r="I40" s="52"/>
      <c r="T40" s="52">
        <v>11</v>
      </c>
    </row>
    <row r="41" spans="1:20">
      <c r="A41" s="273"/>
      <c r="B41" s="59">
        <v>44501</v>
      </c>
      <c r="C41" s="58">
        <v>5</v>
      </c>
      <c r="D41" s="64">
        <f>K100</f>
        <v>50.65</v>
      </c>
      <c r="E41" s="61">
        <f t="shared" si="6"/>
        <v>52.15</v>
      </c>
      <c r="F41" s="277"/>
      <c r="G41" s="277">
        <f>ROUND(AVERAGE(D41:D43),2)</f>
        <v>53.28</v>
      </c>
      <c r="H41" s="279"/>
      <c r="I41" s="71"/>
      <c r="N41" s="54"/>
      <c r="O41" s="52"/>
      <c r="T41" s="52">
        <v>12</v>
      </c>
    </row>
    <row r="42" spans="1:20">
      <c r="A42" s="273"/>
      <c r="B42" s="59">
        <v>44531</v>
      </c>
      <c r="C42" s="58">
        <v>4</v>
      </c>
      <c r="D42" s="64">
        <f>K96</f>
        <v>54.77</v>
      </c>
      <c r="E42" s="61">
        <f t="shared" si="6"/>
        <v>56.27</v>
      </c>
      <c r="F42" s="277"/>
      <c r="G42" s="277"/>
      <c r="H42" s="279"/>
      <c r="I42" s="52"/>
      <c r="M42" s="54"/>
      <c r="O42" s="52"/>
      <c r="T42" s="52">
        <v>1</v>
      </c>
    </row>
    <row r="43" spans="1:20">
      <c r="A43" s="273" t="s">
        <v>471</v>
      </c>
      <c r="B43" s="59">
        <v>44562</v>
      </c>
      <c r="C43" s="58">
        <v>5</v>
      </c>
      <c r="D43" s="64">
        <f>K91</f>
        <v>54.42</v>
      </c>
      <c r="E43" s="61">
        <f t="shared" si="6"/>
        <v>55.92</v>
      </c>
      <c r="F43" s="277">
        <f>SUM(C43:C45)</f>
        <v>11</v>
      </c>
      <c r="G43" s="278">
        <f>ROUND(AVERAGE(D43:D45),2)</f>
        <v>54.77</v>
      </c>
      <c r="H43" s="279">
        <f>ROUND(AVERAGE(E43:E45),2)</f>
        <v>56.27</v>
      </c>
      <c r="I43" s="52"/>
      <c r="M43" s="54"/>
      <c r="O43" s="52"/>
      <c r="T43" s="52">
        <v>3</v>
      </c>
    </row>
    <row r="44" spans="1:20">
      <c r="A44" s="273"/>
      <c r="B44" s="59">
        <v>44593</v>
      </c>
      <c r="C44" s="58">
        <v>4</v>
      </c>
      <c r="D44" s="64">
        <f>K87</f>
        <v>55.62</v>
      </c>
      <c r="E44" s="61">
        <f t="shared" si="6"/>
        <v>57.12</v>
      </c>
      <c r="F44" s="277"/>
      <c r="G44" s="277">
        <f t="shared" ref="G44" si="7">ROUND(AVERAGE(D44:D46),2)</f>
        <v>56.02</v>
      </c>
      <c r="H44" s="279"/>
      <c r="I44" s="72" t="s">
        <v>72</v>
      </c>
      <c r="J44" s="52">
        <v>1.5</v>
      </c>
      <c r="K44" s="52" t="s">
        <v>175</v>
      </c>
      <c r="M44" s="54"/>
      <c r="O44" s="52"/>
      <c r="T44" s="52">
        <v>4</v>
      </c>
    </row>
    <row r="45" spans="1:20">
      <c r="A45" s="273"/>
      <c r="B45" s="59">
        <v>44621</v>
      </c>
      <c r="C45" s="58">
        <v>2</v>
      </c>
      <c r="D45" s="64">
        <f>K85</f>
        <v>54.28</v>
      </c>
      <c r="E45" s="61">
        <f t="shared" si="6"/>
        <v>55.78</v>
      </c>
      <c r="F45" s="277"/>
      <c r="G45" s="277"/>
      <c r="H45" s="279"/>
      <c r="I45" s="72" t="s">
        <v>176</v>
      </c>
      <c r="J45" s="52">
        <v>30</v>
      </c>
      <c r="K45" s="52" t="s">
        <v>177</v>
      </c>
      <c r="M45" s="54"/>
      <c r="O45" s="52"/>
      <c r="T45" s="52">
        <v>5</v>
      </c>
    </row>
    <row r="46" spans="1:20">
      <c r="A46" s="273" t="s">
        <v>472</v>
      </c>
      <c r="B46" s="59">
        <v>44652</v>
      </c>
      <c r="C46" s="58">
        <v>7</v>
      </c>
      <c r="D46" s="64">
        <f>K78</f>
        <v>58.15</v>
      </c>
      <c r="E46" s="61">
        <f t="shared" si="6"/>
        <v>59.65</v>
      </c>
      <c r="F46" s="277">
        <f>SUM(C46:C48)</f>
        <v>23</v>
      </c>
      <c r="G46" s="278">
        <f>ROUND(AVERAGE(D46:D48),2)</f>
        <v>55.54</v>
      </c>
      <c r="H46" s="279">
        <f>ROUND(AVERAGE(E46:E48),2)</f>
        <v>57.04</v>
      </c>
      <c r="I46" s="52"/>
      <c r="J46" s="52">
        <f>J45/12</f>
        <v>2.5</v>
      </c>
      <c r="M46" s="54"/>
      <c r="O46" s="52"/>
      <c r="T46" s="52">
        <v>6</v>
      </c>
    </row>
    <row r="47" spans="1:20">
      <c r="A47" s="273"/>
      <c r="B47" s="59">
        <v>44682</v>
      </c>
      <c r="C47" s="58">
        <v>5</v>
      </c>
      <c r="D47" s="64">
        <f>K73</f>
        <v>56.6</v>
      </c>
      <c r="E47" s="61">
        <f t="shared" si="6"/>
        <v>58.1</v>
      </c>
      <c r="F47" s="277"/>
      <c r="G47" s="277">
        <f t="shared" ref="G47" si="8">ROUND(AVERAGE(D47:D49),2)</f>
        <v>54.26</v>
      </c>
      <c r="H47" s="279"/>
      <c r="I47" s="52"/>
      <c r="M47" s="54"/>
      <c r="O47" s="52"/>
      <c r="T47" s="52">
        <v>7</v>
      </c>
    </row>
    <row r="48" spans="1:20">
      <c r="A48" s="273"/>
      <c r="B48" s="59">
        <v>44742</v>
      </c>
      <c r="C48" s="58">
        <v>11</v>
      </c>
      <c r="D48" s="64">
        <f>K62</f>
        <v>51.86</v>
      </c>
      <c r="E48" s="61">
        <f t="shared" si="6"/>
        <v>53.36</v>
      </c>
      <c r="F48" s="277"/>
      <c r="G48" s="277"/>
      <c r="H48" s="279"/>
      <c r="I48" s="52"/>
      <c r="M48" s="54"/>
      <c r="O48" s="52"/>
    </row>
    <row r="49" spans="1:15">
      <c r="A49" s="58" t="s">
        <v>473</v>
      </c>
      <c r="B49" s="59">
        <v>44743</v>
      </c>
      <c r="C49" s="58">
        <v>9</v>
      </c>
      <c r="D49" s="64">
        <f>K53</f>
        <v>54.32</v>
      </c>
      <c r="E49" s="61">
        <f t="shared" si="6"/>
        <v>55.82</v>
      </c>
      <c r="F49" s="61">
        <f>C49</f>
        <v>9</v>
      </c>
      <c r="G49" s="62">
        <f>D49</f>
        <v>54.32</v>
      </c>
      <c r="H49" s="64">
        <f>ROUND(AVERAGE(E49),2)</f>
        <v>55.82</v>
      </c>
      <c r="I49" s="52"/>
      <c r="M49" s="54"/>
      <c r="O49" s="52"/>
    </row>
    <row r="50" spans="1:15">
      <c r="A50" s="268" t="s">
        <v>463</v>
      </c>
      <c r="B50" s="268"/>
      <c r="C50" s="268"/>
      <c r="D50" s="268"/>
      <c r="E50" s="268"/>
      <c r="F50" s="268"/>
      <c r="G50" s="65">
        <f>ROUND((G37+G40+G43+G46+G49)/5,2)</f>
        <v>55.06</v>
      </c>
      <c r="H50" s="65">
        <f>ROUND(AVERAGE(H37:H49),2)</f>
        <v>56.56</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M52" s="54"/>
      <c r="O52" s="52"/>
    </row>
    <row r="53" spans="1:15">
      <c r="A53" s="67">
        <v>44763</v>
      </c>
      <c r="B53" s="68">
        <v>78</v>
      </c>
      <c r="C53" s="68">
        <v>4700</v>
      </c>
      <c r="D53" s="58">
        <f>ROUND(C53/B53,2)</f>
        <v>60.26</v>
      </c>
      <c r="E53" s="286">
        <f>ROUND(AVERAGE(D53:D59),2)</f>
        <v>54.63</v>
      </c>
      <c r="F53" s="68" t="s">
        <v>293</v>
      </c>
      <c r="G53" s="57" t="s">
        <v>117</v>
      </c>
      <c r="H53" s="57" t="s">
        <v>76</v>
      </c>
      <c r="I53" s="68" t="s">
        <v>324</v>
      </c>
      <c r="J53" s="68" t="s">
        <v>76</v>
      </c>
      <c r="K53" s="287">
        <f>ROUND(AVERAGE(D53:D61),2)</f>
        <v>54.32</v>
      </c>
      <c r="M53" s="73" t="s">
        <v>76</v>
      </c>
      <c r="O53" s="52"/>
    </row>
    <row r="54" spans="1:15">
      <c r="A54" s="67">
        <v>44758</v>
      </c>
      <c r="B54" s="68">
        <v>90</v>
      </c>
      <c r="C54" s="68">
        <v>4500</v>
      </c>
      <c r="D54" s="58">
        <f t="shared" ref="D54:D117" si="9">ROUND(C54/B54,2)</f>
        <v>50</v>
      </c>
      <c r="E54" s="286"/>
      <c r="F54" s="68" t="s">
        <v>271</v>
      </c>
      <c r="G54" s="57" t="s">
        <v>117</v>
      </c>
      <c r="H54" s="57" t="s">
        <v>141</v>
      </c>
      <c r="I54" s="68" t="s">
        <v>305</v>
      </c>
      <c r="J54" s="68" t="s">
        <v>76</v>
      </c>
      <c r="K54" s="287"/>
      <c r="M54" s="73" t="s">
        <v>487</v>
      </c>
      <c r="O54" s="52"/>
    </row>
    <row r="55" spans="1:15">
      <c r="A55" s="67">
        <v>44756</v>
      </c>
      <c r="B55" s="68">
        <v>90</v>
      </c>
      <c r="C55" s="68">
        <v>4500</v>
      </c>
      <c r="D55" s="58">
        <f t="shared" si="9"/>
        <v>50</v>
      </c>
      <c r="E55" s="286"/>
      <c r="F55" s="68" t="s">
        <v>271</v>
      </c>
      <c r="G55" s="57" t="s">
        <v>117</v>
      </c>
      <c r="H55" s="57" t="s">
        <v>76</v>
      </c>
      <c r="I55" s="68" t="s">
        <v>322</v>
      </c>
      <c r="J55" s="68" t="s">
        <v>76</v>
      </c>
      <c r="K55" s="287"/>
      <c r="M55" s="73" t="s">
        <v>486</v>
      </c>
      <c r="O55" s="52"/>
    </row>
    <row r="56" spans="1:15">
      <c r="A56" s="67">
        <v>44756</v>
      </c>
      <c r="B56" s="68">
        <v>67</v>
      </c>
      <c r="C56" s="68">
        <v>4200</v>
      </c>
      <c r="D56" s="58">
        <f t="shared" si="9"/>
        <v>62.69</v>
      </c>
      <c r="E56" s="286"/>
      <c r="F56" s="68" t="s">
        <v>267</v>
      </c>
      <c r="G56" s="57" t="s">
        <v>117</v>
      </c>
      <c r="H56" s="57" t="s">
        <v>76</v>
      </c>
      <c r="I56" s="68" t="s">
        <v>324</v>
      </c>
      <c r="J56" s="68" t="s">
        <v>76</v>
      </c>
      <c r="K56" s="287"/>
      <c r="M56" s="73" t="s">
        <v>117</v>
      </c>
      <c r="O56" s="52"/>
    </row>
    <row r="57" spans="1:15">
      <c r="A57" s="67">
        <v>44752</v>
      </c>
      <c r="B57" s="68">
        <v>87</v>
      </c>
      <c r="C57" s="68">
        <v>4800</v>
      </c>
      <c r="D57" s="58">
        <f t="shared" si="9"/>
        <v>55.17</v>
      </c>
      <c r="E57" s="286"/>
      <c r="F57" s="68" t="s">
        <v>271</v>
      </c>
      <c r="G57" s="57" t="s">
        <v>117</v>
      </c>
      <c r="H57" s="57" t="s">
        <v>76</v>
      </c>
      <c r="I57" s="68" t="s">
        <v>304</v>
      </c>
      <c r="J57" s="68" t="s">
        <v>76</v>
      </c>
      <c r="K57" s="287"/>
      <c r="M57" s="54"/>
      <c r="O57" s="52"/>
    </row>
    <row r="58" spans="1:15">
      <c r="A58" s="67">
        <v>44751</v>
      </c>
      <c r="B58" s="68">
        <v>90</v>
      </c>
      <c r="C58" s="68">
        <v>4200</v>
      </c>
      <c r="D58" s="58">
        <f t="shared" si="9"/>
        <v>46.67</v>
      </c>
      <c r="E58" s="286"/>
      <c r="F58" s="68" t="s">
        <v>271</v>
      </c>
      <c r="G58" s="57" t="s">
        <v>117</v>
      </c>
      <c r="H58" s="57" t="s">
        <v>76</v>
      </c>
      <c r="I58" s="68" t="s">
        <v>322</v>
      </c>
      <c r="J58" s="68" t="s">
        <v>76</v>
      </c>
      <c r="K58" s="287"/>
      <c r="M58" s="54"/>
      <c r="O58" s="52"/>
    </row>
    <row r="59" spans="1:15">
      <c r="A59" s="67">
        <v>44745</v>
      </c>
      <c r="B59" s="68">
        <v>62.5</v>
      </c>
      <c r="C59" s="68">
        <v>3600</v>
      </c>
      <c r="D59" s="58">
        <f t="shared" si="9"/>
        <v>57.6</v>
      </c>
      <c r="E59" s="286"/>
      <c r="F59" s="68" t="s">
        <v>267</v>
      </c>
      <c r="G59" s="57" t="s">
        <v>117</v>
      </c>
      <c r="H59" s="57" t="s">
        <v>141</v>
      </c>
      <c r="I59" s="68" t="s">
        <v>304</v>
      </c>
      <c r="J59" s="68" t="s">
        <v>141</v>
      </c>
      <c r="K59" s="287"/>
      <c r="M59" s="54"/>
      <c r="O59" s="52"/>
    </row>
    <row r="60" spans="1:15">
      <c r="A60" s="67">
        <v>44744</v>
      </c>
      <c r="B60" s="68">
        <v>90</v>
      </c>
      <c r="C60" s="68">
        <v>4800</v>
      </c>
      <c r="D60" s="58">
        <f t="shared" si="9"/>
        <v>53.33</v>
      </c>
      <c r="E60" s="273">
        <f>ROUND(AVERAGE(D60:D66),2)</f>
        <v>51.5</v>
      </c>
      <c r="F60" s="68" t="s">
        <v>271</v>
      </c>
      <c r="G60" s="57" t="s">
        <v>117</v>
      </c>
      <c r="H60" s="57" t="s">
        <v>76</v>
      </c>
      <c r="I60" s="68" t="s">
        <v>305</v>
      </c>
      <c r="J60" s="68" t="s">
        <v>76</v>
      </c>
      <c r="K60" s="287"/>
      <c r="M60" s="54"/>
      <c r="O60" s="52"/>
    </row>
    <row r="61" spans="1:15">
      <c r="A61" s="67">
        <v>44744</v>
      </c>
      <c r="B61" s="68">
        <v>79</v>
      </c>
      <c r="C61" s="68">
        <v>4200</v>
      </c>
      <c r="D61" s="58">
        <f t="shared" si="9"/>
        <v>53.16</v>
      </c>
      <c r="E61" s="273"/>
      <c r="F61" s="68" t="s">
        <v>293</v>
      </c>
      <c r="G61" s="57" t="s">
        <v>117</v>
      </c>
      <c r="H61" s="57" t="s">
        <v>76</v>
      </c>
      <c r="I61" s="68" t="s">
        <v>304</v>
      </c>
      <c r="J61" s="68" t="s">
        <v>76</v>
      </c>
      <c r="K61" s="287"/>
      <c r="M61" s="54"/>
      <c r="O61" s="52"/>
    </row>
    <row r="62" spans="1:15">
      <c r="A62" s="67">
        <v>44741</v>
      </c>
      <c r="B62" s="68">
        <v>90</v>
      </c>
      <c r="C62" s="68">
        <v>4500</v>
      </c>
      <c r="D62" s="58">
        <f t="shared" si="9"/>
        <v>50</v>
      </c>
      <c r="E62" s="273"/>
      <c r="F62" s="68" t="s">
        <v>271</v>
      </c>
      <c r="G62" s="57" t="s">
        <v>117</v>
      </c>
      <c r="H62" s="57" t="s">
        <v>76</v>
      </c>
      <c r="I62" s="68" t="s">
        <v>306</v>
      </c>
      <c r="J62" s="68" t="s">
        <v>76</v>
      </c>
      <c r="K62" s="287">
        <f>ROUND(AVERAGE(D62:D72),2)</f>
        <v>51.86</v>
      </c>
      <c r="M62" s="54"/>
      <c r="O62" s="52"/>
    </row>
    <row r="63" spans="1:15">
      <c r="A63" s="67">
        <v>44736</v>
      </c>
      <c r="B63" s="68">
        <v>90</v>
      </c>
      <c r="C63" s="68">
        <v>4550</v>
      </c>
      <c r="D63" s="58">
        <f t="shared" si="9"/>
        <v>50.56</v>
      </c>
      <c r="E63" s="273"/>
      <c r="F63" s="68" t="s">
        <v>271</v>
      </c>
      <c r="G63" s="57" t="s">
        <v>117</v>
      </c>
      <c r="H63" s="57" t="s">
        <v>141</v>
      </c>
      <c r="I63" s="68" t="s">
        <v>306</v>
      </c>
      <c r="J63" s="68" t="s">
        <v>76</v>
      </c>
      <c r="K63" s="287"/>
      <c r="M63" s="54"/>
      <c r="O63" s="52"/>
    </row>
    <row r="64" spans="1:15">
      <c r="A64" s="67">
        <v>44733</v>
      </c>
      <c r="B64" s="68">
        <v>89.8</v>
      </c>
      <c r="C64" s="68">
        <v>4300</v>
      </c>
      <c r="D64" s="58">
        <f t="shared" si="9"/>
        <v>47.88</v>
      </c>
      <c r="E64" s="273"/>
      <c r="F64" s="68" t="s">
        <v>271</v>
      </c>
      <c r="G64" s="57" t="s">
        <v>117</v>
      </c>
      <c r="H64" s="57" t="s">
        <v>76</v>
      </c>
      <c r="I64" s="68" t="s">
        <v>321</v>
      </c>
      <c r="J64" s="68" t="s">
        <v>76</v>
      </c>
      <c r="K64" s="287"/>
      <c r="M64" s="54"/>
      <c r="O64" s="52"/>
    </row>
    <row r="65" spans="1:15">
      <c r="A65" s="67">
        <v>44733</v>
      </c>
      <c r="B65" s="68">
        <v>90</v>
      </c>
      <c r="C65" s="68">
        <v>5000</v>
      </c>
      <c r="D65" s="58">
        <f t="shared" si="9"/>
        <v>55.56</v>
      </c>
      <c r="E65" s="273"/>
      <c r="F65" s="68" t="s">
        <v>271</v>
      </c>
      <c r="G65" s="57" t="s">
        <v>117</v>
      </c>
      <c r="H65" s="57" t="s">
        <v>76</v>
      </c>
      <c r="I65" s="68" t="s">
        <v>304</v>
      </c>
      <c r="J65" s="68" t="s">
        <v>76</v>
      </c>
      <c r="K65" s="287"/>
      <c r="M65" s="54"/>
      <c r="O65" s="52"/>
    </row>
    <row r="66" spans="1:15">
      <c r="A66" s="67">
        <v>44731</v>
      </c>
      <c r="B66" s="68">
        <v>90</v>
      </c>
      <c r="C66" s="68">
        <v>4500</v>
      </c>
      <c r="D66" s="58">
        <f t="shared" si="9"/>
        <v>50</v>
      </c>
      <c r="E66" s="273"/>
      <c r="F66" s="68" t="s">
        <v>271</v>
      </c>
      <c r="G66" s="57" t="s">
        <v>117</v>
      </c>
      <c r="H66" s="57" t="s">
        <v>76</v>
      </c>
      <c r="I66" s="68" t="s">
        <v>322</v>
      </c>
      <c r="J66" s="68" t="s">
        <v>76</v>
      </c>
      <c r="K66" s="287"/>
      <c r="M66" s="54"/>
      <c r="O66" s="52"/>
    </row>
    <row r="67" spans="1:15">
      <c r="A67" s="67">
        <v>44730</v>
      </c>
      <c r="B67" s="68">
        <v>90</v>
      </c>
      <c r="C67" s="68">
        <v>4900</v>
      </c>
      <c r="D67" s="58">
        <f t="shared" si="9"/>
        <v>54.44</v>
      </c>
      <c r="E67" s="273">
        <f>ROUND(AVERAGE(D68:D77),2)</f>
        <v>54.5</v>
      </c>
      <c r="F67" s="68" t="s">
        <v>271</v>
      </c>
      <c r="G67" s="57" t="s">
        <v>117</v>
      </c>
      <c r="H67" s="57" t="s">
        <v>141</v>
      </c>
      <c r="I67" s="68" t="s">
        <v>305</v>
      </c>
      <c r="J67" s="68" t="s">
        <v>76</v>
      </c>
      <c r="K67" s="287"/>
      <c r="M67" s="54"/>
      <c r="O67" s="52"/>
    </row>
    <row r="68" spans="1:15">
      <c r="A68" s="67">
        <v>44729</v>
      </c>
      <c r="B68" s="68">
        <v>90</v>
      </c>
      <c r="C68" s="68">
        <v>4100</v>
      </c>
      <c r="D68" s="58">
        <f t="shared" si="9"/>
        <v>45.56</v>
      </c>
      <c r="E68" s="273"/>
      <c r="F68" s="68" t="s">
        <v>271</v>
      </c>
      <c r="G68" s="57" t="s">
        <v>117</v>
      </c>
      <c r="H68" s="57" t="s">
        <v>141</v>
      </c>
      <c r="I68" s="68" t="s">
        <v>306</v>
      </c>
      <c r="J68" s="68" t="s">
        <v>76</v>
      </c>
      <c r="K68" s="287"/>
      <c r="M68" s="54"/>
      <c r="O68" s="52"/>
    </row>
    <row r="69" spans="1:15">
      <c r="A69" s="67">
        <v>44724</v>
      </c>
      <c r="B69" s="68">
        <v>90</v>
      </c>
      <c r="C69" s="68">
        <v>4500</v>
      </c>
      <c r="D69" s="58">
        <f t="shared" si="9"/>
        <v>50</v>
      </c>
      <c r="E69" s="273"/>
      <c r="F69" s="68" t="s">
        <v>271</v>
      </c>
      <c r="G69" s="57" t="s">
        <v>117</v>
      </c>
      <c r="H69" s="57" t="s">
        <v>141</v>
      </c>
      <c r="I69" s="68" t="s">
        <v>321</v>
      </c>
      <c r="J69" s="68" t="s">
        <v>76</v>
      </c>
      <c r="K69" s="287"/>
      <c r="M69" s="54"/>
      <c r="O69" s="52"/>
    </row>
    <row r="70" spans="1:15">
      <c r="A70" s="67">
        <v>44721</v>
      </c>
      <c r="B70" s="68">
        <v>90</v>
      </c>
      <c r="C70" s="68">
        <v>4500</v>
      </c>
      <c r="D70" s="58">
        <f t="shared" si="9"/>
        <v>50</v>
      </c>
      <c r="E70" s="273"/>
      <c r="F70" s="68" t="s">
        <v>271</v>
      </c>
      <c r="G70" s="57" t="s">
        <v>117</v>
      </c>
      <c r="H70" s="57" t="s">
        <v>76</v>
      </c>
      <c r="I70" s="68" t="s">
        <v>322</v>
      </c>
      <c r="J70" s="68" t="s">
        <v>76</v>
      </c>
      <c r="K70" s="287"/>
      <c r="M70" s="54"/>
      <c r="O70" s="52"/>
    </row>
    <row r="71" spans="1:15">
      <c r="A71" s="67">
        <v>44719</v>
      </c>
      <c r="B71" s="68">
        <v>90</v>
      </c>
      <c r="C71" s="68">
        <v>4900</v>
      </c>
      <c r="D71" s="58">
        <f t="shared" si="9"/>
        <v>54.44</v>
      </c>
      <c r="E71" s="273"/>
      <c r="F71" s="68" t="s">
        <v>271</v>
      </c>
      <c r="G71" s="57" t="s">
        <v>117</v>
      </c>
      <c r="H71" s="57" t="s">
        <v>325</v>
      </c>
      <c r="I71" s="68" t="s">
        <v>322</v>
      </c>
      <c r="J71" s="68" t="s">
        <v>76</v>
      </c>
      <c r="K71" s="287"/>
      <c r="M71" s="54"/>
      <c r="O71" s="52"/>
    </row>
    <row r="72" spans="1:15">
      <c r="A72" s="67">
        <v>44715</v>
      </c>
      <c r="B72" s="68">
        <v>50</v>
      </c>
      <c r="C72" s="68">
        <v>3100</v>
      </c>
      <c r="D72" s="58">
        <f t="shared" si="9"/>
        <v>62</v>
      </c>
      <c r="E72" s="273"/>
      <c r="F72" s="68" t="s">
        <v>267</v>
      </c>
      <c r="G72" s="57" t="s">
        <v>117</v>
      </c>
      <c r="H72" s="57" t="s">
        <v>76</v>
      </c>
      <c r="I72" s="68" t="s">
        <v>304</v>
      </c>
      <c r="J72" s="68" t="s">
        <v>309</v>
      </c>
      <c r="K72" s="287"/>
      <c r="M72" s="54"/>
      <c r="O72" s="52"/>
    </row>
    <row r="73" spans="1:15">
      <c r="A73" s="67">
        <v>44706</v>
      </c>
      <c r="B73" s="68">
        <v>90</v>
      </c>
      <c r="C73" s="68">
        <v>4200</v>
      </c>
      <c r="D73" s="58">
        <f t="shared" si="9"/>
        <v>46.67</v>
      </c>
      <c r="E73" s="273"/>
      <c r="F73" s="68" t="s">
        <v>271</v>
      </c>
      <c r="G73" s="57" t="s">
        <v>117</v>
      </c>
      <c r="H73" s="57" t="s">
        <v>76</v>
      </c>
      <c r="I73" s="68" t="s">
        <v>306</v>
      </c>
      <c r="J73" s="68" t="s">
        <v>76</v>
      </c>
      <c r="K73" s="287">
        <f>ROUND(AVERAGE(D73:D77),2)</f>
        <v>56.6</v>
      </c>
      <c r="M73" s="54"/>
      <c r="O73" s="52"/>
    </row>
    <row r="74" spans="1:15">
      <c r="A74" s="67">
        <v>44702</v>
      </c>
      <c r="B74" s="68">
        <v>89</v>
      </c>
      <c r="C74" s="68">
        <v>4500</v>
      </c>
      <c r="D74" s="58">
        <f t="shared" si="9"/>
        <v>50.56</v>
      </c>
      <c r="E74" s="273"/>
      <c r="F74" s="68" t="s">
        <v>271</v>
      </c>
      <c r="G74" s="57" t="s">
        <v>117</v>
      </c>
      <c r="H74" s="57" t="s">
        <v>76</v>
      </c>
      <c r="I74" s="68" t="s">
        <v>305</v>
      </c>
      <c r="J74" s="68" t="s">
        <v>76</v>
      </c>
      <c r="K74" s="287"/>
      <c r="M74" s="54"/>
      <c r="O74" s="52"/>
    </row>
    <row r="75" spans="1:15">
      <c r="A75" s="67">
        <v>44702</v>
      </c>
      <c r="B75" s="68">
        <v>50</v>
      </c>
      <c r="C75" s="68">
        <v>3500</v>
      </c>
      <c r="D75" s="58">
        <f t="shared" si="9"/>
        <v>70</v>
      </c>
      <c r="E75" s="273"/>
      <c r="F75" s="68" t="s">
        <v>267</v>
      </c>
      <c r="G75" s="57" t="s">
        <v>117</v>
      </c>
      <c r="H75" s="57" t="s">
        <v>76</v>
      </c>
      <c r="I75" s="68" t="s">
        <v>304</v>
      </c>
      <c r="J75" s="68" t="s">
        <v>309</v>
      </c>
      <c r="K75" s="287"/>
      <c r="M75" s="54"/>
      <c r="O75" s="52"/>
    </row>
    <row r="76" spans="1:15">
      <c r="A76" s="67">
        <v>44701</v>
      </c>
      <c r="B76" s="68">
        <v>66</v>
      </c>
      <c r="C76" s="68">
        <v>3800</v>
      </c>
      <c r="D76" s="58">
        <f t="shared" si="9"/>
        <v>57.58</v>
      </c>
      <c r="E76" s="273"/>
      <c r="F76" s="68" t="s">
        <v>267</v>
      </c>
      <c r="G76" s="57" t="s">
        <v>117</v>
      </c>
      <c r="H76" s="57" t="s">
        <v>76</v>
      </c>
      <c r="I76" s="68" t="s">
        <v>306</v>
      </c>
      <c r="J76" s="68" t="s">
        <v>76</v>
      </c>
      <c r="K76" s="287"/>
      <c r="M76" s="54"/>
      <c r="O76" s="52"/>
    </row>
    <row r="77" spans="1:15">
      <c r="A77" s="67">
        <v>44686</v>
      </c>
      <c r="B77" s="68">
        <v>67</v>
      </c>
      <c r="C77" s="68">
        <v>3900</v>
      </c>
      <c r="D77" s="58">
        <f t="shared" si="9"/>
        <v>58.21</v>
      </c>
      <c r="E77" s="273"/>
      <c r="F77" s="68" t="s">
        <v>267</v>
      </c>
      <c r="G77" s="57" t="s">
        <v>117</v>
      </c>
      <c r="H77" s="57" t="s">
        <v>76</v>
      </c>
      <c r="I77" s="68" t="s">
        <v>322</v>
      </c>
      <c r="J77" s="68" t="s">
        <v>76</v>
      </c>
      <c r="K77" s="287"/>
      <c r="M77" s="54"/>
      <c r="O77" s="52"/>
    </row>
    <row r="78" spans="1:15">
      <c r="A78" s="67">
        <v>44669</v>
      </c>
      <c r="B78" s="68">
        <v>49</v>
      </c>
      <c r="C78" s="68">
        <v>3400</v>
      </c>
      <c r="D78" s="58">
        <f t="shared" si="9"/>
        <v>69.39</v>
      </c>
      <c r="E78" s="273">
        <f>ROUND(AVERAGE(D78:D83),2)</f>
        <v>59</v>
      </c>
      <c r="F78" s="68" t="s">
        <v>267</v>
      </c>
      <c r="G78" s="57" t="s">
        <v>117</v>
      </c>
      <c r="H78" s="57" t="s">
        <v>141</v>
      </c>
      <c r="I78" s="68" t="s">
        <v>304</v>
      </c>
      <c r="J78" s="68" t="s">
        <v>75</v>
      </c>
      <c r="K78" s="287">
        <f>ROUND(AVERAGE(D78:D84),2)</f>
        <v>58.15</v>
      </c>
      <c r="M78" s="54"/>
      <c r="O78" s="52"/>
    </row>
    <row r="79" spans="1:15">
      <c r="A79" s="67">
        <v>44668</v>
      </c>
      <c r="B79" s="68">
        <v>50</v>
      </c>
      <c r="C79" s="68">
        <v>3400</v>
      </c>
      <c r="D79" s="58">
        <f t="shared" si="9"/>
        <v>68</v>
      </c>
      <c r="E79" s="273"/>
      <c r="F79" s="68" t="s">
        <v>267</v>
      </c>
      <c r="G79" s="57" t="s">
        <v>117</v>
      </c>
      <c r="H79" s="57" t="s">
        <v>76</v>
      </c>
      <c r="I79" s="68" t="s">
        <v>305</v>
      </c>
      <c r="J79" s="68" t="s">
        <v>309</v>
      </c>
      <c r="K79" s="287"/>
      <c r="M79" s="54"/>
      <c r="O79" s="52"/>
    </row>
    <row r="80" spans="1:15">
      <c r="A80" s="67">
        <v>44667</v>
      </c>
      <c r="B80" s="68">
        <v>108</v>
      </c>
      <c r="C80" s="68">
        <v>5500</v>
      </c>
      <c r="D80" s="58">
        <f t="shared" si="9"/>
        <v>50.93</v>
      </c>
      <c r="E80" s="273"/>
      <c r="F80" s="68" t="s">
        <v>290</v>
      </c>
      <c r="G80" s="57" t="s">
        <v>117</v>
      </c>
      <c r="H80" s="57" t="s">
        <v>76</v>
      </c>
      <c r="I80" s="68" t="s">
        <v>304</v>
      </c>
      <c r="J80" s="68" t="s">
        <v>76</v>
      </c>
      <c r="K80" s="287"/>
      <c r="M80" s="54"/>
      <c r="O80" s="52"/>
    </row>
    <row r="81" spans="1:15">
      <c r="A81" s="67">
        <v>44666</v>
      </c>
      <c r="B81" s="68">
        <v>99</v>
      </c>
      <c r="C81" s="68">
        <v>6500</v>
      </c>
      <c r="D81" s="58">
        <f t="shared" si="9"/>
        <v>65.66</v>
      </c>
      <c r="E81" s="273"/>
      <c r="F81" s="68" t="s">
        <v>278</v>
      </c>
      <c r="G81" s="57" t="s">
        <v>117</v>
      </c>
      <c r="H81" s="57" t="s">
        <v>76</v>
      </c>
      <c r="I81" s="68" t="s">
        <v>304</v>
      </c>
      <c r="J81" s="68" t="s">
        <v>76</v>
      </c>
      <c r="K81" s="287"/>
      <c r="M81" s="54"/>
      <c r="O81" s="52"/>
    </row>
    <row r="82" spans="1:15">
      <c r="A82" s="67">
        <v>44661</v>
      </c>
      <c r="B82" s="68">
        <v>90</v>
      </c>
      <c r="C82" s="68">
        <v>4400</v>
      </c>
      <c r="D82" s="58">
        <f t="shared" si="9"/>
        <v>48.89</v>
      </c>
      <c r="E82" s="273"/>
      <c r="F82" s="68" t="s">
        <v>271</v>
      </c>
      <c r="G82" s="57" t="s">
        <v>117</v>
      </c>
      <c r="H82" s="57" t="s">
        <v>76</v>
      </c>
      <c r="I82" s="68" t="s">
        <v>324</v>
      </c>
      <c r="J82" s="68" t="s">
        <v>76</v>
      </c>
      <c r="K82" s="287"/>
      <c r="M82" s="54"/>
      <c r="O82" s="52"/>
    </row>
    <row r="83" spans="1:15">
      <c r="A83" s="67">
        <v>44655</v>
      </c>
      <c r="B83" s="68">
        <v>90</v>
      </c>
      <c r="C83" s="68">
        <v>4600</v>
      </c>
      <c r="D83" s="58">
        <f t="shared" si="9"/>
        <v>51.11</v>
      </c>
      <c r="E83" s="273"/>
      <c r="F83" s="68" t="s">
        <v>271</v>
      </c>
      <c r="G83" s="57" t="s">
        <v>117</v>
      </c>
      <c r="H83" s="57" t="s">
        <v>76</v>
      </c>
      <c r="I83" s="68" t="s">
        <v>321</v>
      </c>
      <c r="J83" s="68" t="s">
        <v>76</v>
      </c>
      <c r="K83" s="287"/>
      <c r="M83" s="54"/>
      <c r="O83" s="52"/>
    </row>
    <row r="84" spans="1:15">
      <c r="A84" s="67">
        <v>44653</v>
      </c>
      <c r="B84" s="68">
        <v>98</v>
      </c>
      <c r="C84" s="68">
        <v>5200</v>
      </c>
      <c r="D84" s="58">
        <f t="shared" si="9"/>
        <v>53.06</v>
      </c>
      <c r="E84" s="58">
        <f>ROUND(AVERAGE(D84),2)</f>
        <v>53.06</v>
      </c>
      <c r="F84" s="68" t="s">
        <v>278</v>
      </c>
      <c r="G84" s="57" t="s">
        <v>117</v>
      </c>
      <c r="H84" s="57" t="s">
        <v>76</v>
      </c>
      <c r="I84" s="68" t="s">
        <v>305</v>
      </c>
      <c r="J84" s="68" t="s">
        <v>76</v>
      </c>
      <c r="K84" s="287"/>
      <c r="M84" s="54"/>
      <c r="O84" s="52"/>
    </row>
    <row r="85" spans="1:15">
      <c r="A85" s="67">
        <v>44643</v>
      </c>
      <c r="B85" s="68">
        <v>90</v>
      </c>
      <c r="C85" s="68">
        <v>4800</v>
      </c>
      <c r="D85" s="58">
        <f t="shared" si="9"/>
        <v>53.33</v>
      </c>
      <c r="E85" s="273">
        <f>ROUND(AVERAGE(D85:D107),2)</f>
        <v>53.38</v>
      </c>
      <c r="F85" s="68" t="s">
        <v>271</v>
      </c>
      <c r="G85" s="57" t="s">
        <v>117</v>
      </c>
      <c r="H85" s="57" t="s">
        <v>76</v>
      </c>
      <c r="I85" s="68" t="s">
        <v>304</v>
      </c>
      <c r="J85" s="68" t="s">
        <v>76</v>
      </c>
      <c r="K85" s="287">
        <f>ROUND(AVERAGE(D85:D86),2)</f>
        <v>54.28</v>
      </c>
      <c r="M85" s="54"/>
      <c r="O85" s="52"/>
    </row>
    <row r="86" spans="1:15">
      <c r="A86" s="67">
        <v>44637</v>
      </c>
      <c r="B86" s="68">
        <v>67</v>
      </c>
      <c r="C86" s="68">
        <v>3700</v>
      </c>
      <c r="D86" s="58">
        <f t="shared" si="9"/>
        <v>55.22</v>
      </c>
      <c r="E86" s="273"/>
      <c r="F86" s="68" t="s">
        <v>267</v>
      </c>
      <c r="G86" s="57" t="s">
        <v>117</v>
      </c>
      <c r="H86" s="57" t="s">
        <v>76</v>
      </c>
      <c r="I86" s="68" t="s">
        <v>322</v>
      </c>
      <c r="J86" s="68" t="s">
        <v>141</v>
      </c>
      <c r="K86" s="287"/>
      <c r="M86" s="54"/>
      <c r="O86" s="52"/>
    </row>
    <row r="87" spans="1:15">
      <c r="A87" s="67">
        <v>44618</v>
      </c>
      <c r="B87" s="68">
        <v>76</v>
      </c>
      <c r="C87" s="68">
        <v>4200</v>
      </c>
      <c r="D87" s="58">
        <f t="shared" si="9"/>
        <v>55.26</v>
      </c>
      <c r="E87" s="273"/>
      <c r="F87" s="68" t="s">
        <v>271</v>
      </c>
      <c r="G87" s="57" t="s">
        <v>117</v>
      </c>
      <c r="H87" s="57"/>
      <c r="I87" s="68" t="s">
        <v>305</v>
      </c>
      <c r="J87" s="68" t="s">
        <v>76</v>
      </c>
      <c r="K87" s="287">
        <f>ROUND(AVERAGE(D87:D90),2)</f>
        <v>55.62</v>
      </c>
      <c r="M87" s="54"/>
      <c r="O87" s="52"/>
    </row>
    <row r="88" spans="1:15">
      <c r="A88" s="67">
        <v>44611</v>
      </c>
      <c r="B88" s="68">
        <v>90</v>
      </c>
      <c r="C88" s="68">
        <v>4400</v>
      </c>
      <c r="D88" s="58">
        <f t="shared" si="9"/>
        <v>48.89</v>
      </c>
      <c r="E88" s="273"/>
      <c r="F88" s="68" t="s">
        <v>271</v>
      </c>
      <c r="G88" s="57" t="s">
        <v>117</v>
      </c>
      <c r="H88" s="57"/>
      <c r="I88" s="68" t="s">
        <v>324</v>
      </c>
      <c r="J88" s="68" t="s">
        <v>76</v>
      </c>
      <c r="K88" s="287"/>
      <c r="M88" s="54"/>
      <c r="O88" s="52"/>
    </row>
    <row r="89" spans="1:15">
      <c r="A89" s="67">
        <v>44609</v>
      </c>
      <c r="B89" s="68">
        <v>49</v>
      </c>
      <c r="C89" s="68">
        <v>3200</v>
      </c>
      <c r="D89" s="58">
        <f t="shared" si="9"/>
        <v>65.31</v>
      </c>
      <c r="E89" s="273"/>
      <c r="F89" s="68" t="s">
        <v>267</v>
      </c>
      <c r="G89" s="57" t="s">
        <v>117</v>
      </c>
      <c r="H89" s="57"/>
      <c r="I89" s="68" t="s">
        <v>305</v>
      </c>
      <c r="J89" s="68" t="s">
        <v>309</v>
      </c>
      <c r="K89" s="287"/>
      <c r="M89" s="54"/>
      <c r="O89" s="52"/>
    </row>
    <row r="90" spans="1:15">
      <c r="A90" s="67">
        <v>44601</v>
      </c>
      <c r="B90" s="68">
        <v>66</v>
      </c>
      <c r="C90" s="68">
        <v>3500</v>
      </c>
      <c r="D90" s="58">
        <f t="shared" si="9"/>
        <v>53.03</v>
      </c>
      <c r="E90" s="273"/>
      <c r="F90" s="68" t="s">
        <v>267</v>
      </c>
      <c r="G90" s="57" t="s">
        <v>117</v>
      </c>
      <c r="H90" s="57"/>
      <c r="I90" s="68" t="s">
        <v>306</v>
      </c>
      <c r="J90" s="68" t="s">
        <v>76</v>
      </c>
      <c r="K90" s="287"/>
      <c r="M90" s="54"/>
      <c r="O90" s="52"/>
    </row>
    <row r="91" spans="1:15">
      <c r="A91" s="67">
        <v>44588</v>
      </c>
      <c r="B91" s="68">
        <v>63</v>
      </c>
      <c r="C91" s="68">
        <v>3800</v>
      </c>
      <c r="D91" s="58">
        <f t="shared" si="9"/>
        <v>60.32</v>
      </c>
      <c r="E91" s="273"/>
      <c r="F91" s="68" t="s">
        <v>267</v>
      </c>
      <c r="G91" s="57" t="s">
        <v>117</v>
      </c>
      <c r="H91" s="57"/>
      <c r="I91" s="68" t="s">
        <v>324</v>
      </c>
      <c r="J91" s="68" t="s">
        <v>316</v>
      </c>
      <c r="K91" s="287">
        <f>ROUND(AVERAGE(D91:D95),2)</f>
        <v>54.42</v>
      </c>
      <c r="M91" s="54"/>
      <c r="O91" s="52"/>
    </row>
    <row r="92" spans="1:15">
      <c r="A92" s="67">
        <v>44580</v>
      </c>
      <c r="B92" s="68">
        <v>90</v>
      </c>
      <c r="C92" s="68">
        <v>4600</v>
      </c>
      <c r="D92" s="58">
        <f t="shared" si="9"/>
        <v>51.11</v>
      </c>
      <c r="E92" s="273"/>
      <c r="F92" s="68" t="s">
        <v>271</v>
      </c>
      <c r="G92" s="57" t="s">
        <v>117</v>
      </c>
      <c r="H92" s="57"/>
      <c r="I92" s="68" t="s">
        <v>305</v>
      </c>
      <c r="J92" s="68" t="s">
        <v>76</v>
      </c>
      <c r="K92" s="287"/>
      <c r="M92" s="54"/>
      <c r="O92" s="52"/>
    </row>
    <row r="93" spans="1:15">
      <c r="A93" s="67">
        <v>44566</v>
      </c>
      <c r="B93" s="68">
        <v>88</v>
      </c>
      <c r="C93" s="68">
        <v>4300</v>
      </c>
      <c r="D93" s="58">
        <f t="shared" si="9"/>
        <v>48.86</v>
      </c>
      <c r="E93" s="273"/>
      <c r="F93" s="68" t="s">
        <v>293</v>
      </c>
      <c r="G93" s="57" t="s">
        <v>117</v>
      </c>
      <c r="H93" s="57"/>
      <c r="I93" s="68" t="s">
        <v>321</v>
      </c>
      <c r="J93" s="68" t="s">
        <v>141</v>
      </c>
      <c r="K93" s="287"/>
      <c r="M93" s="54"/>
      <c r="O93" s="52"/>
    </row>
    <row r="94" spans="1:15">
      <c r="A94" s="67">
        <v>44565</v>
      </c>
      <c r="B94" s="68">
        <v>90</v>
      </c>
      <c r="C94" s="68">
        <v>4000</v>
      </c>
      <c r="D94" s="58">
        <f t="shared" si="9"/>
        <v>44.44</v>
      </c>
      <c r="E94" s="273"/>
      <c r="F94" s="68" t="s">
        <v>271</v>
      </c>
      <c r="G94" s="57" t="s">
        <v>117</v>
      </c>
      <c r="H94" s="57"/>
      <c r="I94" s="68" t="s">
        <v>304</v>
      </c>
      <c r="J94" s="68" t="s">
        <v>76</v>
      </c>
      <c r="K94" s="287"/>
      <c r="M94" s="54"/>
      <c r="O94" s="52"/>
    </row>
    <row r="95" spans="1:15">
      <c r="A95" s="67">
        <v>44563</v>
      </c>
      <c r="B95" s="68">
        <v>49</v>
      </c>
      <c r="C95" s="68">
        <v>3300</v>
      </c>
      <c r="D95" s="58">
        <f t="shared" si="9"/>
        <v>67.349999999999994</v>
      </c>
      <c r="E95" s="273"/>
      <c r="F95" s="68" t="s">
        <v>267</v>
      </c>
      <c r="G95" s="57" t="s">
        <v>117</v>
      </c>
      <c r="H95" s="57"/>
      <c r="I95" s="68" t="s">
        <v>321</v>
      </c>
      <c r="J95" s="68" t="s">
        <v>318</v>
      </c>
      <c r="K95" s="287"/>
      <c r="M95" s="54"/>
      <c r="O95" s="52"/>
    </row>
    <row r="96" spans="1:15">
      <c r="A96" s="67">
        <v>44542</v>
      </c>
      <c r="B96" s="68">
        <v>90</v>
      </c>
      <c r="C96" s="68">
        <v>4800</v>
      </c>
      <c r="D96" s="58">
        <f t="shared" si="9"/>
        <v>53.33</v>
      </c>
      <c r="E96" s="273"/>
      <c r="F96" s="68" t="s">
        <v>271</v>
      </c>
      <c r="G96" s="57" t="s">
        <v>117</v>
      </c>
      <c r="H96" s="57"/>
      <c r="I96" s="68" t="s">
        <v>324</v>
      </c>
      <c r="J96" s="68" t="s">
        <v>76</v>
      </c>
      <c r="K96" s="287">
        <f>ROUND(AVERAGE(D96:D99),2)</f>
        <v>54.77</v>
      </c>
      <c r="M96" s="54"/>
      <c r="O96" s="52"/>
    </row>
    <row r="97" spans="1:15">
      <c r="A97" s="67">
        <v>44539</v>
      </c>
      <c r="B97" s="68">
        <v>90</v>
      </c>
      <c r="C97" s="68">
        <v>5300</v>
      </c>
      <c r="D97" s="58">
        <f t="shared" si="9"/>
        <v>58.89</v>
      </c>
      <c r="E97" s="273"/>
      <c r="F97" s="68" t="s">
        <v>271</v>
      </c>
      <c r="G97" s="57" t="s">
        <v>117</v>
      </c>
      <c r="H97" s="57"/>
      <c r="I97" s="68" t="s">
        <v>324</v>
      </c>
      <c r="J97" s="68" t="s">
        <v>76</v>
      </c>
      <c r="K97" s="287"/>
      <c r="M97" s="54"/>
      <c r="O97" s="52"/>
    </row>
    <row r="98" spans="1:15">
      <c r="A98" s="67">
        <v>44539</v>
      </c>
      <c r="B98" s="68">
        <v>63</v>
      </c>
      <c r="C98" s="68">
        <v>3500</v>
      </c>
      <c r="D98" s="58">
        <f t="shared" si="9"/>
        <v>55.56</v>
      </c>
      <c r="E98" s="273"/>
      <c r="F98" s="68" t="s">
        <v>267</v>
      </c>
      <c r="G98" s="57" t="s">
        <v>117</v>
      </c>
      <c r="H98" s="57"/>
      <c r="I98" s="68" t="s">
        <v>306</v>
      </c>
      <c r="J98" s="68" t="s">
        <v>316</v>
      </c>
      <c r="K98" s="287"/>
      <c r="M98" s="54"/>
      <c r="O98" s="52"/>
    </row>
    <row r="99" spans="1:15">
      <c r="A99" s="67">
        <v>44534</v>
      </c>
      <c r="B99" s="68">
        <v>78</v>
      </c>
      <c r="C99" s="68">
        <v>4000</v>
      </c>
      <c r="D99" s="58">
        <f t="shared" si="9"/>
        <v>51.28</v>
      </c>
      <c r="E99" s="273"/>
      <c r="F99" s="68" t="s">
        <v>271</v>
      </c>
      <c r="G99" s="57" t="s">
        <v>117</v>
      </c>
      <c r="H99" s="57"/>
      <c r="I99" s="68" t="s">
        <v>324</v>
      </c>
      <c r="J99" s="68" t="s">
        <v>76</v>
      </c>
      <c r="K99" s="287"/>
      <c r="M99" s="54"/>
      <c r="O99" s="52"/>
    </row>
    <row r="100" spans="1:15">
      <c r="A100" s="67">
        <v>44514</v>
      </c>
      <c r="B100" s="68">
        <v>90</v>
      </c>
      <c r="C100" s="68">
        <v>4500</v>
      </c>
      <c r="D100" s="58">
        <f t="shared" si="9"/>
        <v>50</v>
      </c>
      <c r="E100" s="273"/>
      <c r="F100" s="68" t="s">
        <v>271</v>
      </c>
      <c r="G100" s="57" t="s">
        <v>117</v>
      </c>
      <c r="H100" s="57"/>
      <c r="I100" s="68" t="s">
        <v>322</v>
      </c>
      <c r="J100" s="68" t="s">
        <v>76</v>
      </c>
      <c r="K100" s="287">
        <f>ROUND(AVERAGE(D100:D104),2)</f>
        <v>50.65</v>
      </c>
      <c r="M100" s="54"/>
      <c r="O100" s="52"/>
    </row>
    <row r="101" spans="1:15">
      <c r="A101" s="67">
        <v>44514</v>
      </c>
      <c r="B101" s="68">
        <v>89</v>
      </c>
      <c r="C101" s="68">
        <v>4200</v>
      </c>
      <c r="D101" s="58">
        <f t="shared" si="9"/>
        <v>47.19</v>
      </c>
      <c r="E101" s="273"/>
      <c r="F101" s="68" t="s">
        <v>271</v>
      </c>
      <c r="G101" s="57" t="s">
        <v>117</v>
      </c>
      <c r="H101" s="57"/>
      <c r="I101" s="68" t="s">
        <v>305</v>
      </c>
      <c r="J101" s="68" t="s">
        <v>76</v>
      </c>
      <c r="K101" s="287"/>
      <c r="M101" s="54"/>
      <c r="O101" s="52"/>
    </row>
    <row r="102" spans="1:15">
      <c r="A102" s="67">
        <v>44507</v>
      </c>
      <c r="B102" s="68">
        <v>90</v>
      </c>
      <c r="C102" s="68">
        <v>4300</v>
      </c>
      <c r="D102" s="58">
        <f t="shared" si="9"/>
        <v>47.78</v>
      </c>
      <c r="E102" s="273"/>
      <c r="F102" s="68" t="s">
        <v>271</v>
      </c>
      <c r="G102" s="57" t="s">
        <v>117</v>
      </c>
      <c r="H102" s="57"/>
      <c r="I102" s="68" t="s">
        <v>322</v>
      </c>
      <c r="J102" s="68" t="s">
        <v>76</v>
      </c>
      <c r="K102" s="287"/>
      <c r="M102" s="54"/>
      <c r="O102" s="52"/>
    </row>
    <row r="103" spans="1:15">
      <c r="A103" s="67">
        <v>44505</v>
      </c>
      <c r="B103" s="68">
        <v>63.5</v>
      </c>
      <c r="C103" s="68">
        <v>3700</v>
      </c>
      <c r="D103" s="58">
        <f t="shared" si="9"/>
        <v>58.27</v>
      </c>
      <c r="E103" s="273"/>
      <c r="F103" s="68" t="s">
        <v>267</v>
      </c>
      <c r="G103" s="57" t="s">
        <v>117</v>
      </c>
      <c r="H103" s="57"/>
      <c r="I103" s="68" t="s">
        <v>324</v>
      </c>
      <c r="J103" s="68" t="s">
        <v>141</v>
      </c>
      <c r="K103" s="287"/>
      <c r="M103" s="54"/>
      <c r="O103" s="52"/>
    </row>
    <row r="104" spans="1:15">
      <c r="A104" s="67">
        <v>44502</v>
      </c>
      <c r="B104" s="68">
        <v>80</v>
      </c>
      <c r="C104" s="68">
        <v>4000</v>
      </c>
      <c r="D104" s="58">
        <f t="shared" si="9"/>
        <v>50</v>
      </c>
      <c r="E104" s="273"/>
      <c r="F104" s="68" t="s">
        <v>271</v>
      </c>
      <c r="G104" s="57" t="s">
        <v>117</v>
      </c>
      <c r="H104" s="57"/>
      <c r="I104" s="68" t="s">
        <v>304</v>
      </c>
      <c r="J104" s="68" t="s">
        <v>76</v>
      </c>
      <c r="K104" s="287"/>
      <c r="M104" s="54"/>
      <c r="O104" s="52"/>
    </row>
    <row r="105" spans="1:15">
      <c r="A105" s="67">
        <v>44500</v>
      </c>
      <c r="B105" s="68">
        <v>90</v>
      </c>
      <c r="C105" s="68">
        <v>4001</v>
      </c>
      <c r="D105" s="58">
        <f t="shared" si="9"/>
        <v>44.46</v>
      </c>
      <c r="E105" s="273"/>
      <c r="F105" s="68" t="s">
        <v>271</v>
      </c>
      <c r="G105" s="57" t="s">
        <v>117</v>
      </c>
      <c r="H105" s="57"/>
      <c r="I105" s="68" t="s">
        <v>324</v>
      </c>
      <c r="J105" s="68" t="s">
        <v>76</v>
      </c>
      <c r="K105" s="287">
        <f>ROUND(AVERAGE(D105:D110),2)</f>
        <v>52.97</v>
      </c>
      <c r="M105" s="54"/>
      <c r="O105" s="52"/>
    </row>
    <row r="106" spans="1:15">
      <c r="A106" s="67">
        <v>44492</v>
      </c>
      <c r="B106" s="68">
        <v>99</v>
      </c>
      <c r="C106" s="68">
        <v>5100</v>
      </c>
      <c r="D106" s="58">
        <f t="shared" si="9"/>
        <v>51.52</v>
      </c>
      <c r="E106" s="273"/>
      <c r="F106" s="68" t="s">
        <v>278</v>
      </c>
      <c r="G106" s="57" t="s">
        <v>117</v>
      </c>
      <c r="H106" s="57"/>
      <c r="I106" s="68" t="s">
        <v>322</v>
      </c>
      <c r="J106" s="68" t="s">
        <v>76</v>
      </c>
      <c r="K106" s="287"/>
      <c r="M106" s="54"/>
      <c r="O106" s="52"/>
    </row>
    <row r="107" spans="1:15">
      <c r="A107" s="67">
        <v>44481</v>
      </c>
      <c r="B107" s="68">
        <v>96</v>
      </c>
      <c r="C107" s="68">
        <v>5400</v>
      </c>
      <c r="D107" s="58">
        <f t="shared" si="9"/>
        <v>56.25</v>
      </c>
      <c r="E107" s="273"/>
      <c r="F107" s="68" t="s">
        <v>278</v>
      </c>
      <c r="G107" s="57" t="s">
        <v>117</v>
      </c>
      <c r="H107" s="57"/>
      <c r="I107" s="68" t="s">
        <v>305</v>
      </c>
      <c r="J107" s="68" t="s">
        <v>76</v>
      </c>
      <c r="K107" s="287"/>
      <c r="M107" s="54"/>
      <c r="O107" s="52"/>
    </row>
    <row r="108" spans="1:15">
      <c r="A108" s="67">
        <v>44477</v>
      </c>
      <c r="B108" s="68">
        <v>108</v>
      </c>
      <c r="C108" s="68">
        <v>6000</v>
      </c>
      <c r="D108" s="58">
        <f t="shared" si="9"/>
        <v>55.56</v>
      </c>
      <c r="E108" s="286">
        <f>ROUND(AVERAGE(D108:D114),2)</f>
        <v>58.8</v>
      </c>
      <c r="F108" s="68" t="s">
        <v>290</v>
      </c>
      <c r="G108" s="57" t="s">
        <v>117</v>
      </c>
      <c r="H108" s="57" t="s">
        <v>76</v>
      </c>
      <c r="I108" s="68" t="s">
        <v>306</v>
      </c>
      <c r="J108" s="68" t="s">
        <v>76</v>
      </c>
      <c r="K108" s="287"/>
      <c r="M108" s="54"/>
      <c r="O108" s="52"/>
    </row>
    <row r="109" spans="1:15">
      <c r="A109" s="67">
        <v>44476</v>
      </c>
      <c r="B109" s="68">
        <v>90</v>
      </c>
      <c r="C109" s="68">
        <v>3900</v>
      </c>
      <c r="D109" s="58">
        <f t="shared" si="9"/>
        <v>43.33</v>
      </c>
      <c r="E109" s="286"/>
      <c r="F109" s="68" t="s">
        <v>271</v>
      </c>
      <c r="G109" s="57" t="s">
        <v>117</v>
      </c>
      <c r="H109" s="57" t="s">
        <v>141</v>
      </c>
      <c r="I109" s="68" t="s">
        <v>324</v>
      </c>
      <c r="J109" s="68" t="s">
        <v>76</v>
      </c>
      <c r="K109" s="287"/>
      <c r="M109" s="54"/>
      <c r="O109" s="52"/>
    </row>
    <row r="110" spans="1:15">
      <c r="A110" s="67">
        <v>44470</v>
      </c>
      <c r="B110" s="68">
        <v>63</v>
      </c>
      <c r="C110" s="68">
        <v>4200</v>
      </c>
      <c r="D110" s="58">
        <f t="shared" si="9"/>
        <v>66.67</v>
      </c>
      <c r="E110" s="286"/>
      <c r="F110" s="68" t="s">
        <v>267</v>
      </c>
      <c r="G110" s="57" t="s">
        <v>117</v>
      </c>
      <c r="H110" s="57" t="s">
        <v>76</v>
      </c>
      <c r="I110" s="68" t="s">
        <v>324</v>
      </c>
      <c r="J110" s="68" t="s">
        <v>316</v>
      </c>
      <c r="K110" s="287"/>
      <c r="M110" s="54"/>
      <c r="O110" s="52"/>
    </row>
    <row r="111" spans="1:15">
      <c r="A111" s="67">
        <v>44464</v>
      </c>
      <c r="B111" s="68">
        <v>49</v>
      </c>
      <c r="C111" s="68">
        <v>3700</v>
      </c>
      <c r="D111" s="58">
        <f t="shared" si="9"/>
        <v>75.510000000000005</v>
      </c>
      <c r="E111" s="286"/>
      <c r="F111" s="68" t="s">
        <v>267</v>
      </c>
      <c r="G111" s="57" t="s">
        <v>117</v>
      </c>
      <c r="H111" s="57" t="s">
        <v>76</v>
      </c>
      <c r="I111" s="68" t="s">
        <v>304</v>
      </c>
      <c r="J111" s="68" t="s">
        <v>141</v>
      </c>
      <c r="K111" s="287">
        <f>ROUND(AVERAGE(D111:D117),2)</f>
        <v>60.09</v>
      </c>
      <c r="M111" s="54"/>
      <c r="O111" s="52"/>
    </row>
    <row r="112" spans="1:15">
      <c r="A112" s="67">
        <v>44462</v>
      </c>
      <c r="B112" s="68">
        <v>90</v>
      </c>
      <c r="C112" s="68">
        <v>4300</v>
      </c>
      <c r="D112" s="58">
        <f t="shared" si="9"/>
        <v>47.78</v>
      </c>
      <c r="E112" s="286"/>
      <c r="F112" s="68" t="s">
        <v>271</v>
      </c>
      <c r="G112" s="57" t="s">
        <v>117</v>
      </c>
      <c r="H112" s="57" t="s">
        <v>76</v>
      </c>
      <c r="I112" s="68" t="s">
        <v>321</v>
      </c>
      <c r="J112" s="68" t="s">
        <v>76</v>
      </c>
      <c r="K112" s="287"/>
      <c r="M112" s="54"/>
      <c r="O112" s="52"/>
    </row>
    <row r="113" spans="1:15">
      <c r="A113" s="67">
        <v>44459</v>
      </c>
      <c r="B113" s="68">
        <v>90</v>
      </c>
      <c r="C113" s="68">
        <v>4800</v>
      </c>
      <c r="D113" s="58">
        <f t="shared" si="9"/>
        <v>53.33</v>
      </c>
      <c r="E113" s="286"/>
      <c r="F113" s="68" t="s">
        <v>271</v>
      </c>
      <c r="G113" s="57" t="s">
        <v>117</v>
      </c>
      <c r="H113" s="57" t="s">
        <v>76</v>
      </c>
      <c r="I113" s="68" t="s">
        <v>322</v>
      </c>
      <c r="J113" s="68" t="s">
        <v>76</v>
      </c>
      <c r="K113" s="287"/>
      <c r="M113" s="54"/>
      <c r="O113" s="52"/>
    </row>
    <row r="114" spans="1:15">
      <c r="A114" s="67">
        <v>44452</v>
      </c>
      <c r="B114" s="68">
        <v>49</v>
      </c>
      <c r="C114" s="68">
        <v>3400</v>
      </c>
      <c r="D114" s="58">
        <f t="shared" si="9"/>
        <v>69.39</v>
      </c>
      <c r="E114" s="286"/>
      <c r="F114" s="68" t="s">
        <v>267</v>
      </c>
      <c r="G114" s="57" t="s">
        <v>117</v>
      </c>
      <c r="H114" s="57" t="s">
        <v>141</v>
      </c>
      <c r="I114" s="68" t="s">
        <v>324</v>
      </c>
      <c r="J114" s="68" t="s">
        <v>309</v>
      </c>
      <c r="K114" s="287"/>
      <c r="M114" s="54"/>
      <c r="O114" s="52"/>
    </row>
    <row r="115" spans="1:15">
      <c r="A115" s="67">
        <v>44451</v>
      </c>
      <c r="B115" s="68">
        <v>78</v>
      </c>
      <c r="C115" s="68">
        <v>4000</v>
      </c>
      <c r="D115" s="58">
        <f t="shared" si="9"/>
        <v>51.28</v>
      </c>
      <c r="E115" s="273">
        <f>ROUND(AVERAGE(D115:D121),2)</f>
        <v>57.76</v>
      </c>
      <c r="F115" s="68" t="s">
        <v>271</v>
      </c>
      <c r="G115" s="57" t="s">
        <v>117</v>
      </c>
      <c r="H115" s="57" t="s">
        <v>76</v>
      </c>
      <c r="I115" s="68" t="s">
        <v>305</v>
      </c>
      <c r="J115" s="68" t="s">
        <v>76</v>
      </c>
      <c r="K115" s="287"/>
      <c r="M115" s="54"/>
      <c r="O115" s="52"/>
    </row>
    <row r="116" spans="1:15">
      <c r="A116" s="67">
        <v>44444</v>
      </c>
      <c r="B116" s="68">
        <v>90</v>
      </c>
      <c r="C116" s="68">
        <v>4400</v>
      </c>
      <c r="D116" s="58">
        <f t="shared" si="9"/>
        <v>48.89</v>
      </c>
      <c r="E116" s="273"/>
      <c r="F116" s="68" t="s">
        <v>271</v>
      </c>
      <c r="G116" s="57" t="s">
        <v>117</v>
      </c>
      <c r="H116" s="57" t="s">
        <v>76</v>
      </c>
      <c r="I116" s="68" t="s">
        <v>304</v>
      </c>
      <c r="J116" s="68" t="s">
        <v>76</v>
      </c>
      <c r="K116" s="287"/>
      <c r="M116" s="54"/>
      <c r="O116" s="52"/>
    </row>
    <row r="117" spans="1:15">
      <c r="A117" s="67">
        <v>44443</v>
      </c>
      <c r="B117" s="68">
        <v>49.72</v>
      </c>
      <c r="C117" s="68">
        <v>3700</v>
      </c>
      <c r="D117" s="58">
        <f t="shared" si="9"/>
        <v>74.42</v>
      </c>
      <c r="E117" s="273"/>
      <c r="F117" s="68" t="s">
        <v>267</v>
      </c>
      <c r="G117" s="57" t="s">
        <v>117</v>
      </c>
      <c r="H117" s="57" t="s">
        <v>76</v>
      </c>
      <c r="I117" s="68" t="s">
        <v>306</v>
      </c>
      <c r="J117" s="68" t="s">
        <v>318</v>
      </c>
      <c r="K117" s="287"/>
      <c r="M117" s="54"/>
      <c r="O117" s="52"/>
    </row>
    <row r="118" spans="1:15">
      <c r="A118" s="67">
        <v>44438</v>
      </c>
      <c r="B118" s="68">
        <v>89</v>
      </c>
      <c r="C118" s="68">
        <v>4300</v>
      </c>
      <c r="D118" s="58">
        <f t="shared" ref="D118:D123" si="10">ROUND(C118/B118,2)</f>
        <v>48.31</v>
      </c>
      <c r="E118" s="273"/>
      <c r="F118" s="68" t="s">
        <v>271</v>
      </c>
      <c r="G118" s="57" t="s">
        <v>117</v>
      </c>
      <c r="H118" s="57" t="s">
        <v>141</v>
      </c>
      <c r="I118" s="68" t="s">
        <v>322</v>
      </c>
      <c r="J118" s="68" t="s">
        <v>76</v>
      </c>
      <c r="K118" s="287">
        <f>ROUND(AVERAGE(D118:D123),2)</f>
        <v>55.6</v>
      </c>
      <c r="M118" s="54"/>
      <c r="O118" s="52"/>
    </row>
    <row r="119" spans="1:15">
      <c r="A119" s="67">
        <v>44435</v>
      </c>
      <c r="B119" s="68">
        <v>50</v>
      </c>
      <c r="C119" s="68">
        <v>3500</v>
      </c>
      <c r="D119" s="58">
        <f t="shared" si="10"/>
        <v>70</v>
      </c>
      <c r="E119" s="273"/>
      <c r="F119" s="68" t="s">
        <v>267</v>
      </c>
      <c r="G119" s="57" t="s">
        <v>117</v>
      </c>
      <c r="H119" s="57" t="s">
        <v>76</v>
      </c>
      <c r="I119" s="68" t="s">
        <v>324</v>
      </c>
      <c r="J119" s="68" t="s">
        <v>316</v>
      </c>
      <c r="K119" s="287"/>
      <c r="M119" s="54"/>
      <c r="O119" s="52"/>
    </row>
    <row r="120" spans="1:15">
      <c r="A120" s="67">
        <v>44429</v>
      </c>
      <c r="B120" s="68">
        <v>63</v>
      </c>
      <c r="C120" s="68">
        <v>3200</v>
      </c>
      <c r="D120" s="58">
        <f t="shared" si="10"/>
        <v>50.79</v>
      </c>
      <c r="E120" s="273"/>
      <c r="F120" s="68" t="s">
        <v>267</v>
      </c>
      <c r="G120" s="57" t="s">
        <v>117</v>
      </c>
      <c r="H120" s="57" t="s">
        <v>76</v>
      </c>
      <c r="I120" s="68" t="s">
        <v>306</v>
      </c>
      <c r="J120" s="68" t="s">
        <v>141</v>
      </c>
      <c r="K120" s="287"/>
      <c r="M120" s="54"/>
      <c r="O120" s="52"/>
    </row>
    <row r="121" spans="1:15">
      <c r="A121" s="67">
        <v>44429</v>
      </c>
      <c r="B121" s="68">
        <v>99</v>
      </c>
      <c r="C121" s="68">
        <v>6000</v>
      </c>
      <c r="D121" s="58">
        <f t="shared" si="10"/>
        <v>60.61</v>
      </c>
      <c r="E121" s="273"/>
      <c r="F121" s="68" t="s">
        <v>320</v>
      </c>
      <c r="G121" s="57" t="s">
        <v>117</v>
      </c>
      <c r="H121" s="57" t="s">
        <v>76</v>
      </c>
      <c r="I121" s="68" t="s">
        <v>304</v>
      </c>
      <c r="J121" s="68" t="s">
        <v>76</v>
      </c>
      <c r="K121" s="287"/>
      <c r="M121" s="54"/>
      <c r="O121" s="52"/>
    </row>
    <row r="122" spans="1:15">
      <c r="A122" s="67">
        <v>44421</v>
      </c>
      <c r="B122" s="68">
        <v>90</v>
      </c>
      <c r="C122" s="68">
        <v>4750</v>
      </c>
      <c r="D122" s="58">
        <f t="shared" si="10"/>
        <v>52.78</v>
      </c>
      <c r="E122" s="273">
        <f>ROUND(AVERAGE(D123:D132),2)</f>
        <v>51.11</v>
      </c>
      <c r="F122" s="68" t="s">
        <v>271</v>
      </c>
      <c r="G122" s="57" t="s">
        <v>117</v>
      </c>
      <c r="H122" s="57" t="s">
        <v>141</v>
      </c>
      <c r="I122" s="68" t="s">
        <v>305</v>
      </c>
      <c r="J122" s="68" t="s">
        <v>76</v>
      </c>
      <c r="K122" s="287"/>
      <c r="M122" s="54"/>
      <c r="O122" s="52"/>
    </row>
    <row r="123" spans="1:15">
      <c r="A123" s="67">
        <v>44420</v>
      </c>
      <c r="B123" s="68">
        <v>90</v>
      </c>
      <c r="C123" s="68">
        <v>4600</v>
      </c>
      <c r="D123" s="58">
        <f t="shared" si="10"/>
        <v>51.11</v>
      </c>
      <c r="E123" s="273"/>
      <c r="F123" s="68" t="s">
        <v>271</v>
      </c>
      <c r="G123" s="57" t="s">
        <v>117</v>
      </c>
      <c r="H123" s="57" t="s">
        <v>141</v>
      </c>
      <c r="I123" s="68" t="s">
        <v>304</v>
      </c>
      <c r="J123" s="68" t="s">
        <v>76</v>
      </c>
      <c r="K123" s="287"/>
      <c r="M123" s="54"/>
      <c r="O123" s="52"/>
    </row>
    <row r="124" spans="1:15">
      <c r="E124" s="273"/>
      <c r="H124" s="53" t="s">
        <v>141</v>
      </c>
      <c r="J124" s="53"/>
      <c r="K124" s="54"/>
      <c r="M124" s="54"/>
      <c r="O124" s="52"/>
    </row>
    <row r="125" spans="1:15">
      <c r="E125" s="273"/>
      <c r="H125" s="53" t="s">
        <v>76</v>
      </c>
      <c r="J125" s="53"/>
      <c r="K125" s="54"/>
      <c r="M125" s="54"/>
      <c r="O125" s="52"/>
    </row>
    <row r="126" spans="1:15">
      <c r="E126" s="273"/>
      <c r="H126" s="53" t="s">
        <v>325</v>
      </c>
      <c r="J126" s="53"/>
      <c r="K126" s="54"/>
      <c r="M126" s="54"/>
      <c r="O126" s="52"/>
    </row>
    <row r="127" spans="1:15">
      <c r="E127" s="273"/>
      <c r="H127" s="53" t="s">
        <v>76</v>
      </c>
      <c r="J127" s="53"/>
      <c r="K127" s="54"/>
      <c r="M127" s="54"/>
      <c r="O127" s="52"/>
    </row>
    <row r="128" spans="1:15">
      <c r="E128" s="273"/>
      <c r="H128" s="53" t="s">
        <v>76</v>
      </c>
      <c r="J128" s="53"/>
      <c r="K128" s="54"/>
      <c r="M128" s="54"/>
      <c r="O128" s="52"/>
    </row>
    <row r="129" spans="1:15">
      <c r="E129" s="273"/>
      <c r="H129" s="53" t="s">
        <v>76</v>
      </c>
      <c r="J129" s="53"/>
      <c r="K129" s="54"/>
      <c r="M129" s="54"/>
      <c r="O129" s="52"/>
    </row>
    <row r="130" spans="1:15">
      <c r="E130" s="273"/>
      <c r="H130" s="53" t="s">
        <v>76</v>
      </c>
      <c r="J130" s="53"/>
      <c r="K130" s="54"/>
      <c r="M130" s="54"/>
      <c r="O130" s="52"/>
    </row>
    <row r="131" spans="1:15">
      <c r="E131" s="273"/>
      <c r="H131" s="53" t="s">
        <v>76</v>
      </c>
      <c r="J131" s="53"/>
      <c r="K131" s="54"/>
      <c r="M131" s="54"/>
      <c r="O131" s="52"/>
    </row>
    <row r="132" spans="1:15">
      <c r="E132" s="273"/>
      <c r="H132" s="53" t="s">
        <v>76</v>
      </c>
      <c r="J132" s="53"/>
      <c r="K132" s="54"/>
      <c r="M132" s="54"/>
      <c r="O132" s="52"/>
    </row>
    <row r="133" spans="1:15">
      <c r="A133" s="54"/>
      <c r="B133" s="54"/>
      <c r="C133" s="54"/>
      <c r="D133" s="54"/>
      <c r="E133" s="273" t="e">
        <f>ROUND(AVERAGE(D133:D138),2)</f>
        <v>#DIV/0!</v>
      </c>
      <c r="F133" s="54"/>
      <c r="G133" s="54"/>
      <c r="H133" s="54" t="s">
        <v>141</v>
      </c>
      <c r="I133" s="54"/>
      <c r="J133" s="54"/>
      <c r="K133" s="54"/>
      <c r="M133" s="54"/>
      <c r="O133" s="52"/>
    </row>
    <row r="134" spans="1:15">
      <c r="A134" s="54"/>
      <c r="B134" s="54"/>
      <c r="C134" s="54"/>
      <c r="D134" s="54"/>
      <c r="E134" s="273"/>
      <c r="F134" s="54"/>
      <c r="G134" s="54"/>
      <c r="H134" s="54" t="s">
        <v>76</v>
      </c>
      <c r="I134" s="54"/>
      <c r="J134" s="54"/>
      <c r="K134" s="54"/>
      <c r="M134" s="54"/>
      <c r="O134" s="52"/>
    </row>
    <row r="135" spans="1:15">
      <c r="A135" s="54"/>
      <c r="B135" s="54"/>
      <c r="C135" s="54"/>
      <c r="D135" s="54"/>
      <c r="E135" s="273"/>
      <c r="F135" s="54"/>
      <c r="G135" s="54"/>
      <c r="H135" s="54" t="s">
        <v>76</v>
      </c>
      <c r="I135" s="54"/>
      <c r="J135" s="54"/>
      <c r="K135" s="54"/>
      <c r="M135" s="54"/>
      <c r="O135" s="52"/>
    </row>
    <row r="136" spans="1:15">
      <c r="A136" s="54"/>
      <c r="B136" s="54"/>
      <c r="C136" s="54"/>
      <c r="D136" s="54"/>
      <c r="E136" s="273"/>
      <c r="F136" s="54"/>
      <c r="G136" s="54"/>
      <c r="H136" s="54" t="s">
        <v>76</v>
      </c>
      <c r="I136" s="54"/>
      <c r="J136" s="54"/>
      <c r="K136" s="54"/>
      <c r="M136" s="54"/>
      <c r="O136" s="52"/>
    </row>
    <row r="137" spans="1:15">
      <c r="A137" s="54"/>
      <c r="B137" s="54"/>
      <c r="C137" s="54"/>
      <c r="D137" s="54"/>
      <c r="E137" s="273"/>
      <c r="F137" s="54"/>
      <c r="G137" s="54"/>
      <c r="H137" s="54" t="s">
        <v>76</v>
      </c>
      <c r="I137" s="54"/>
      <c r="J137" s="54"/>
      <c r="K137" s="54"/>
      <c r="M137" s="54"/>
      <c r="O137" s="52"/>
    </row>
    <row r="138" spans="1:15">
      <c r="A138" s="54"/>
      <c r="B138" s="54"/>
      <c r="C138" s="54"/>
      <c r="D138" s="54"/>
      <c r="E138" s="273"/>
      <c r="F138" s="54"/>
      <c r="G138" s="54"/>
      <c r="H138" s="54" t="s">
        <v>76</v>
      </c>
      <c r="I138" s="54"/>
      <c r="J138" s="54"/>
      <c r="K138" s="54"/>
      <c r="M138" s="54"/>
      <c r="O138" s="52"/>
    </row>
    <row r="139" spans="1:15">
      <c r="A139" s="54"/>
      <c r="B139" s="54"/>
      <c r="C139" s="54"/>
      <c r="D139" s="54"/>
      <c r="E139" s="58" t="e">
        <f>ROUND(AVERAGE(D139),2)</f>
        <v>#DIV/0!</v>
      </c>
      <c r="F139" s="54"/>
      <c r="G139" s="54"/>
      <c r="H139" s="54" t="s">
        <v>76</v>
      </c>
      <c r="I139" s="54"/>
      <c r="J139" s="54"/>
      <c r="K139" s="54"/>
      <c r="M139" s="54"/>
      <c r="O139" s="52"/>
    </row>
    <row r="140" spans="1:15">
      <c r="A140" s="54"/>
      <c r="B140" s="54"/>
      <c r="C140" s="54"/>
      <c r="D140" s="54"/>
      <c r="E140" s="273" t="e">
        <f>ROUND(AVERAGE(D140:D142),2)</f>
        <v>#DIV/0!</v>
      </c>
      <c r="F140" s="54"/>
      <c r="G140" s="54"/>
      <c r="H140" s="54" t="s">
        <v>76</v>
      </c>
      <c r="I140" s="54"/>
      <c r="J140" s="54"/>
      <c r="K140" s="54"/>
      <c r="M140" s="54"/>
      <c r="O140" s="52"/>
    </row>
    <row r="141" spans="1:15">
      <c r="A141" s="54"/>
      <c r="B141" s="54"/>
      <c r="C141" s="54"/>
      <c r="D141" s="54"/>
      <c r="E141" s="273"/>
      <c r="F141" s="54"/>
      <c r="G141" s="54"/>
      <c r="H141" s="54" t="s">
        <v>76</v>
      </c>
      <c r="I141" s="54"/>
      <c r="J141" s="54"/>
      <c r="K141" s="54"/>
      <c r="M141" s="54"/>
      <c r="O141" s="52"/>
    </row>
    <row r="142" spans="1:15">
      <c r="A142" s="54"/>
      <c r="B142" s="54"/>
      <c r="C142" s="54"/>
      <c r="D142" s="54"/>
      <c r="E142" s="273"/>
      <c r="F142" s="54"/>
      <c r="G142" s="54"/>
      <c r="H142" s="54" t="s">
        <v>530</v>
      </c>
      <c r="I142" s="54"/>
      <c r="J142" s="54"/>
      <c r="K142" s="54"/>
      <c r="M142" s="54"/>
      <c r="O142" s="52"/>
    </row>
    <row r="143" spans="1:15">
      <c r="A143" s="54"/>
      <c r="B143" s="54"/>
      <c r="C143" s="54"/>
      <c r="D143" s="54"/>
      <c r="F143" s="54"/>
      <c r="I143" s="52"/>
      <c r="N143" s="54"/>
      <c r="O143" s="52"/>
    </row>
    <row r="144" spans="1:15">
      <c r="A144" s="54"/>
      <c r="B144" s="54"/>
      <c r="C144" s="54"/>
      <c r="D144" s="54"/>
      <c r="F144" s="54"/>
      <c r="I144" s="52"/>
      <c r="N144" s="54"/>
      <c r="O144" s="52"/>
    </row>
    <row r="145" spans="1:15">
      <c r="A145" s="52"/>
      <c r="B145" s="52"/>
      <c r="C145" s="52"/>
      <c r="D145" s="52"/>
      <c r="I145" s="52"/>
      <c r="N145" s="54"/>
      <c r="O145" s="52"/>
    </row>
    <row r="146" spans="1:15" s="52" customFormat="1">
      <c r="N146" s="54"/>
    </row>
    <row r="147" spans="1:15" s="52" customFormat="1">
      <c r="N147" s="54"/>
    </row>
    <row r="148" spans="1:15" s="52" customFormat="1">
      <c r="N148" s="54"/>
    </row>
    <row r="149" spans="1:15" s="52" customFormat="1">
      <c r="N149" s="54"/>
    </row>
    <row r="150" spans="1:15" s="52" customFormat="1">
      <c r="N150" s="54"/>
    </row>
    <row r="151" spans="1:15" s="52" customFormat="1">
      <c r="N151" s="54"/>
    </row>
    <row r="152" spans="1:15" s="52" customFormat="1">
      <c r="N152" s="54"/>
    </row>
    <row r="153" spans="1:15" s="52" customFormat="1">
      <c r="N153" s="54"/>
    </row>
    <row r="154" spans="1:15" s="52" customFormat="1">
      <c r="N154" s="54"/>
    </row>
    <row r="155" spans="1:15" s="52" customFormat="1">
      <c r="N155" s="54"/>
    </row>
    <row r="156" spans="1:15" s="52" customFormat="1">
      <c r="N156" s="54"/>
    </row>
    <row r="157" spans="1:15" s="52" customFormat="1">
      <c r="N157" s="54"/>
    </row>
    <row r="158" spans="1:15" s="52" customFormat="1">
      <c r="N158" s="54"/>
    </row>
    <row r="159" spans="1:15" s="52" customFormat="1">
      <c r="N159" s="54"/>
    </row>
    <row r="160" spans="1:15" s="52" customFormat="1">
      <c r="N160" s="54"/>
    </row>
    <row r="161" spans="13:14" s="52" customFormat="1">
      <c r="N161" s="54"/>
    </row>
    <row r="162" spans="13:14" s="52" customFormat="1">
      <c r="N162" s="54"/>
    </row>
    <row r="163" spans="13:14" s="52" customFormat="1">
      <c r="M163" s="54"/>
    </row>
    <row r="164" spans="13:14" s="52" customFormat="1">
      <c r="M164" s="54"/>
    </row>
    <row r="165" spans="13:14" s="52" customFormat="1">
      <c r="M165" s="54"/>
    </row>
    <row r="166" spans="13:14" s="52" customFormat="1">
      <c r="M166" s="54"/>
    </row>
    <row r="167" spans="13:14" s="52" customFormat="1">
      <c r="M167" s="54"/>
    </row>
    <row r="168" spans="13:14" s="52" customFormat="1">
      <c r="M168" s="54"/>
    </row>
    <row r="169" spans="13:14" s="52" customFormat="1">
      <c r="M169" s="54"/>
    </row>
    <row r="170" spans="13:14" s="52" customFormat="1">
      <c r="M170" s="54"/>
    </row>
    <row r="171" spans="13:14" s="52" customFormat="1">
      <c r="M171" s="54"/>
    </row>
    <row r="172" spans="13:14" s="52" customFormat="1">
      <c r="M172" s="54"/>
    </row>
    <row r="173" spans="13:14" s="52" customFormat="1">
      <c r="M173" s="54"/>
    </row>
    <row r="174" spans="13:14" s="52" customFormat="1">
      <c r="M174" s="54"/>
    </row>
    <row r="175" spans="13:14" s="52" customFormat="1">
      <c r="M175" s="54"/>
    </row>
    <row r="176" spans="13:14" s="52" customFormat="1">
      <c r="M176" s="54"/>
    </row>
    <row r="177" spans="13:13" s="52" customFormat="1">
      <c r="M177" s="54"/>
    </row>
    <row r="178" spans="13:13" s="52" customFormat="1">
      <c r="M178" s="54"/>
    </row>
    <row r="179" spans="13:13" s="52" customFormat="1">
      <c r="M179" s="54"/>
    </row>
    <row r="180" spans="13:13" s="52" customFormat="1">
      <c r="M180" s="54"/>
    </row>
    <row r="181" spans="13:13" s="52" customFormat="1">
      <c r="M181" s="54"/>
    </row>
    <row r="182" spans="13:13" s="52" customFormat="1">
      <c r="M182" s="54"/>
    </row>
    <row r="183" spans="13:13" s="52" customFormat="1">
      <c r="M183" s="54"/>
    </row>
    <row r="184" spans="13:13" s="52" customFormat="1">
      <c r="M184" s="54"/>
    </row>
    <row r="185" spans="13:13" s="52" customFormat="1">
      <c r="M185" s="54"/>
    </row>
    <row r="186" spans="13:13" s="52" customFormat="1">
      <c r="M186" s="54"/>
    </row>
    <row r="187" spans="13:13" s="52" customFormat="1">
      <c r="M187" s="54"/>
    </row>
    <row r="188" spans="13:13" s="52" customFormat="1">
      <c r="M188" s="54"/>
    </row>
    <row r="189" spans="13:13" s="52" customFormat="1">
      <c r="M189" s="54"/>
    </row>
    <row r="190" spans="13:13" s="52" customFormat="1">
      <c r="M190" s="54"/>
    </row>
    <row r="191" spans="13:13" s="52" customFormat="1">
      <c r="M191" s="54"/>
    </row>
    <row r="192" spans="13:13" s="52" customFormat="1">
      <c r="M192" s="54"/>
    </row>
    <row r="193" spans="13:13" s="52" customFormat="1">
      <c r="M193" s="54"/>
    </row>
    <row r="194" spans="13:13" s="52" customFormat="1">
      <c r="M194" s="54"/>
    </row>
    <row r="195" spans="13:13" s="52" customFormat="1">
      <c r="M195" s="54"/>
    </row>
    <row r="196" spans="13:13" s="52" customFormat="1">
      <c r="M196" s="54"/>
    </row>
    <row r="197" spans="13:13" s="52" customFormat="1">
      <c r="M197" s="54"/>
    </row>
    <row r="198" spans="13:13" s="52" customFormat="1">
      <c r="M198" s="54"/>
    </row>
    <row r="199" spans="13:13" s="52" customFormat="1">
      <c r="M199" s="54"/>
    </row>
    <row r="200" spans="13:13" s="52" customFormat="1">
      <c r="M200" s="54"/>
    </row>
    <row r="201" spans="13:13" s="52" customFormat="1">
      <c r="M201" s="54"/>
    </row>
    <row r="202" spans="13:13" s="52" customFormat="1">
      <c r="M202" s="54"/>
    </row>
    <row r="203" spans="13:13" s="52" customFormat="1">
      <c r="M203" s="54"/>
    </row>
    <row r="204" spans="13:13" s="52" customFormat="1">
      <c r="M204" s="54"/>
    </row>
    <row r="205" spans="13:13" s="52" customFormat="1">
      <c r="M205" s="54"/>
    </row>
    <row r="206" spans="13:13" s="52" customFormat="1">
      <c r="M206" s="54"/>
    </row>
    <row r="207" spans="13:13" s="52" customFormat="1">
      <c r="M207" s="54"/>
    </row>
    <row r="208" spans="13:13" s="52" customFormat="1">
      <c r="M208" s="54"/>
    </row>
    <row r="209" spans="1:15">
      <c r="A209" s="52"/>
      <c r="B209" s="52"/>
      <c r="C209" s="52"/>
      <c r="D209" s="52"/>
      <c r="E209" s="52"/>
      <c r="F209" s="52"/>
      <c r="G209" s="52"/>
      <c r="H209" s="52"/>
      <c r="I209" s="52"/>
      <c r="M209" s="54"/>
      <c r="O209" s="52"/>
    </row>
    <row r="210" spans="1:15">
      <c r="A210" s="52"/>
      <c r="B210" s="52"/>
      <c r="C210" s="52"/>
      <c r="D210" s="52"/>
      <c r="E210" s="52"/>
      <c r="F210" s="52"/>
      <c r="G210" s="52"/>
      <c r="H210" s="52"/>
      <c r="I210" s="52"/>
      <c r="M210" s="54"/>
      <c r="O210" s="52"/>
    </row>
    <row r="211" spans="1:15">
      <c r="A211" s="52"/>
      <c r="B211" s="52"/>
      <c r="C211" s="52"/>
      <c r="D211" s="52"/>
      <c r="E211" s="52"/>
      <c r="F211" s="52"/>
      <c r="G211" s="52"/>
      <c r="H211" s="52"/>
      <c r="I211" s="52"/>
      <c r="M211" s="54"/>
      <c r="O211" s="52"/>
    </row>
    <row r="212" spans="1:15">
      <c r="A212" s="52"/>
      <c r="B212" s="52"/>
      <c r="C212" s="52"/>
      <c r="D212" s="52"/>
      <c r="E212" s="52"/>
      <c r="F212" s="52"/>
      <c r="G212" s="52"/>
      <c r="H212" s="52"/>
      <c r="I212" s="52"/>
      <c r="M212" s="54"/>
      <c r="O212" s="52"/>
    </row>
    <row r="213" spans="1:15">
      <c r="A213" s="52"/>
      <c r="B213" s="52"/>
      <c r="C213" s="52"/>
      <c r="D213" s="52"/>
      <c r="E213" s="52"/>
      <c r="F213" s="52"/>
      <c r="G213" s="52"/>
      <c r="H213" s="52"/>
      <c r="I213" s="52"/>
      <c r="M213" s="54"/>
      <c r="O213" s="52"/>
    </row>
    <row r="214" spans="1:15">
      <c r="A214" s="52"/>
      <c r="B214" s="52"/>
      <c r="C214" s="52"/>
      <c r="D214" s="52"/>
      <c r="E214" s="52"/>
      <c r="F214" s="52"/>
      <c r="G214" s="52"/>
      <c r="H214" s="52"/>
      <c r="I214" s="52"/>
      <c r="M214" s="54"/>
      <c r="O214" s="52"/>
    </row>
    <row r="215" spans="1:15">
      <c r="A215" s="52"/>
      <c r="B215" s="52"/>
      <c r="C215" s="52"/>
      <c r="D215" s="52"/>
      <c r="E215" s="52"/>
      <c r="F215" s="52"/>
      <c r="G215" s="52"/>
      <c r="H215" s="52"/>
      <c r="I215" s="52"/>
      <c r="M215" s="54"/>
      <c r="O215" s="52"/>
    </row>
    <row r="216" spans="1:15">
      <c r="A216" s="52"/>
      <c r="B216" s="52"/>
      <c r="C216" s="52"/>
      <c r="D216" s="52"/>
      <c r="E216" s="52"/>
      <c r="F216" s="52"/>
      <c r="G216" s="52"/>
      <c r="H216" s="52"/>
      <c r="I216" s="52"/>
      <c r="M216" s="54"/>
      <c r="O216" s="52"/>
    </row>
    <row r="217" spans="1:15">
      <c r="A217" s="52"/>
      <c r="B217" s="52"/>
      <c r="C217" s="52"/>
      <c r="D217" s="52"/>
      <c r="E217" s="52"/>
      <c r="F217" s="52"/>
      <c r="G217" s="52"/>
      <c r="H217" s="52"/>
      <c r="I217" s="52"/>
      <c r="M217" s="54"/>
      <c r="O217" s="52"/>
    </row>
    <row r="218" spans="1:15">
      <c r="A218" s="52"/>
      <c r="B218" s="52"/>
      <c r="C218" s="52"/>
      <c r="D218" s="52"/>
      <c r="E218" s="52"/>
      <c r="F218" s="52"/>
      <c r="G218" s="52"/>
      <c r="H218" s="52"/>
      <c r="I218" s="52"/>
      <c r="M218" s="54"/>
      <c r="O218" s="52"/>
    </row>
    <row r="219" spans="1:15">
      <c r="A219" s="52"/>
      <c r="B219" s="52"/>
      <c r="C219" s="52"/>
      <c r="D219" s="52"/>
      <c r="E219" s="52"/>
      <c r="F219" s="52"/>
      <c r="G219" s="52"/>
      <c r="H219" s="52"/>
      <c r="I219" s="52"/>
      <c r="M219" s="54"/>
      <c r="O219" s="52"/>
    </row>
    <row r="220" spans="1:15">
      <c r="A220" s="52"/>
      <c r="B220" s="52"/>
      <c r="C220" s="52"/>
      <c r="D220" s="52"/>
      <c r="E220" s="52"/>
      <c r="F220" s="52"/>
      <c r="G220" s="52"/>
      <c r="H220" s="52"/>
      <c r="I220" s="52"/>
      <c r="M220" s="54"/>
      <c r="O220" s="52"/>
    </row>
    <row r="221" spans="1:15">
      <c r="A221" s="52"/>
      <c r="B221" s="52"/>
      <c r="C221" s="52"/>
      <c r="D221" s="52"/>
      <c r="E221" s="52"/>
      <c r="F221" s="52"/>
      <c r="G221" s="52"/>
      <c r="H221" s="52"/>
      <c r="I221" s="52"/>
      <c r="M221" s="54"/>
      <c r="O221" s="52"/>
    </row>
    <row r="222" spans="1:15">
      <c r="A222" s="52"/>
      <c r="B222" s="52"/>
      <c r="C222" s="52"/>
      <c r="D222" s="52"/>
      <c r="E222" s="52"/>
      <c r="F222" s="52"/>
      <c r="G222" s="52"/>
      <c r="H222" s="52"/>
      <c r="I222" s="52"/>
      <c r="M222" s="54"/>
      <c r="O222" s="52"/>
    </row>
    <row r="223" spans="1:15">
      <c r="A223" s="52"/>
      <c r="B223" s="52"/>
      <c r="C223" s="52"/>
      <c r="D223" s="52"/>
      <c r="E223" s="52"/>
      <c r="F223" s="52"/>
      <c r="G223" s="52"/>
      <c r="H223" s="52"/>
      <c r="I223" s="52"/>
      <c r="M223" s="54"/>
      <c r="O223" s="52"/>
    </row>
    <row r="224" spans="1:15">
      <c r="A224" s="52"/>
      <c r="B224" s="52"/>
      <c r="C224" s="52"/>
      <c r="D224" s="52"/>
      <c r="E224" s="52"/>
      <c r="F224" s="52"/>
      <c r="G224" s="52"/>
      <c r="H224" s="52"/>
      <c r="I224" s="52"/>
    </row>
    <row r="225" spans="1:9">
      <c r="A225" s="52"/>
      <c r="B225" s="52"/>
      <c r="C225" s="52"/>
      <c r="D225" s="52"/>
      <c r="E225" s="52"/>
      <c r="F225" s="52"/>
      <c r="G225" s="52"/>
      <c r="H225" s="52"/>
      <c r="I225" s="52"/>
    </row>
    <row r="226" spans="1:9">
      <c r="A226" s="52"/>
      <c r="B226" s="52"/>
      <c r="C226" s="52"/>
      <c r="D226" s="52"/>
      <c r="E226" s="52"/>
      <c r="F226" s="52"/>
      <c r="G226" s="52"/>
      <c r="H226" s="52"/>
      <c r="I226" s="52"/>
    </row>
    <row r="227" spans="1:9">
      <c r="A227" s="52"/>
      <c r="B227" s="52"/>
      <c r="C227" s="52"/>
      <c r="D227" s="52"/>
      <c r="E227" s="52"/>
      <c r="F227" s="52"/>
      <c r="G227" s="52"/>
      <c r="H227" s="52"/>
      <c r="I227" s="52"/>
    </row>
  </sheetData>
  <mergeCells count="78">
    <mergeCell ref="K105:K110"/>
    <mergeCell ref="K111:K117"/>
    <mergeCell ref="K118:K123"/>
    <mergeCell ref="L4:L6"/>
    <mergeCell ref="M4:M6"/>
    <mergeCell ref="K85:K86"/>
    <mergeCell ref="K87:K90"/>
    <mergeCell ref="K91:K95"/>
    <mergeCell ref="K96:K99"/>
    <mergeCell ref="K100:K104"/>
    <mergeCell ref="H46:H48"/>
    <mergeCell ref="K53:K61"/>
    <mergeCell ref="K62:K72"/>
    <mergeCell ref="K73:K77"/>
    <mergeCell ref="K78:K84"/>
    <mergeCell ref="H26:H28"/>
    <mergeCell ref="H29:H31"/>
    <mergeCell ref="H37:H39"/>
    <mergeCell ref="H40:H42"/>
    <mergeCell ref="H43:H45"/>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E108:E114"/>
    <mergeCell ref="E115:E121"/>
    <mergeCell ref="E122:E132"/>
    <mergeCell ref="E133:E138"/>
    <mergeCell ref="E140:E142"/>
    <mergeCell ref="E53:E59"/>
    <mergeCell ref="E60:E66"/>
    <mergeCell ref="E67:E77"/>
    <mergeCell ref="E78:E83"/>
    <mergeCell ref="E85:E107"/>
    <mergeCell ref="A50:F50"/>
    <mergeCell ref="A3:A5"/>
    <mergeCell ref="A6:A8"/>
    <mergeCell ref="A9:A11"/>
    <mergeCell ref="A12:A14"/>
    <mergeCell ref="A20:A22"/>
    <mergeCell ref="A23:A25"/>
    <mergeCell ref="A26:A28"/>
    <mergeCell ref="A29:A31"/>
    <mergeCell ref="A37:A39"/>
    <mergeCell ref="A40:A42"/>
    <mergeCell ref="A43:A45"/>
    <mergeCell ref="A46:A48"/>
    <mergeCell ref="F3:F5"/>
    <mergeCell ref="F6:F8"/>
    <mergeCell ref="F9:F11"/>
    <mergeCell ref="A1:H1"/>
    <mergeCell ref="A16:F16"/>
    <mergeCell ref="A18:H18"/>
    <mergeCell ref="A33:F33"/>
    <mergeCell ref="A35:H35"/>
    <mergeCell ref="F12:F14"/>
    <mergeCell ref="F20:F22"/>
    <mergeCell ref="F23:F25"/>
    <mergeCell ref="F26:F28"/>
    <mergeCell ref="F29:F31"/>
    <mergeCell ref="H3:H5"/>
    <mergeCell ref="H6:H8"/>
    <mergeCell ref="H9:H11"/>
    <mergeCell ref="H12:H14"/>
    <mergeCell ref="H20:H22"/>
    <mergeCell ref="H23:H25"/>
  </mergeCells>
  <phoneticPr fontId="60" type="noConversion"/>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1"/>
    <col min="2" max="2" width="15.125" style="1" customWidth="1"/>
    <col min="3" max="6" width="9" style="1"/>
    <col min="7" max="7" width="9" style="17"/>
    <col min="8" max="16384" width="9" style="1"/>
  </cols>
  <sheetData>
    <row r="1" spans="1:7">
      <c r="A1" s="1" t="s">
        <v>178</v>
      </c>
      <c r="B1" s="1" t="s">
        <v>179</v>
      </c>
      <c r="C1" s="1" t="s">
        <v>181</v>
      </c>
      <c r="D1" s="1" t="s">
        <v>147</v>
      </c>
      <c r="E1" s="1" t="s">
        <v>531</v>
      </c>
    </row>
    <row r="2" spans="1:7">
      <c r="A2" s="45" t="s">
        <v>532</v>
      </c>
      <c r="B2" s="46" t="s">
        <v>233</v>
      </c>
      <c r="C2" s="46">
        <v>2020</v>
      </c>
      <c r="D2" s="46" t="s">
        <v>194</v>
      </c>
      <c r="E2" s="46">
        <v>43.522167217325403</v>
      </c>
      <c r="F2" s="1">
        <v>5</v>
      </c>
      <c r="G2" s="47">
        <v>87</v>
      </c>
    </row>
    <row r="3" spans="1:7">
      <c r="A3" s="45" t="s">
        <v>532</v>
      </c>
      <c r="B3" s="46" t="s">
        <v>233</v>
      </c>
      <c r="C3" s="46">
        <v>2020</v>
      </c>
      <c r="D3" s="46" t="s">
        <v>197</v>
      </c>
      <c r="E3" s="46">
        <v>53.605829522646403</v>
      </c>
      <c r="F3" s="1">
        <v>6</v>
      </c>
    </row>
    <row r="4" spans="1:7">
      <c r="A4" s="45" t="s">
        <v>532</v>
      </c>
      <c r="B4" s="46" t="s">
        <v>233</v>
      </c>
      <c r="C4" s="46">
        <v>2020</v>
      </c>
      <c r="D4" s="46" t="s">
        <v>189</v>
      </c>
      <c r="E4" s="46">
        <v>56.609744377117003</v>
      </c>
      <c r="F4" s="1">
        <v>8</v>
      </c>
    </row>
    <row r="5" spans="1:7">
      <c r="A5" s="45" t="s">
        <v>532</v>
      </c>
      <c r="B5" s="46" t="s">
        <v>233</v>
      </c>
      <c r="C5" s="46">
        <v>2020</v>
      </c>
      <c r="D5" s="46" t="s">
        <v>215</v>
      </c>
      <c r="E5" s="46">
        <v>66.594442012169694</v>
      </c>
      <c r="F5" s="1">
        <v>9</v>
      </c>
    </row>
    <row r="6" spans="1:7">
      <c r="A6" s="45" t="s">
        <v>532</v>
      </c>
      <c r="B6" s="46" t="s">
        <v>233</v>
      </c>
      <c r="C6" s="46">
        <v>2020</v>
      </c>
      <c r="D6" s="46" t="s">
        <v>195</v>
      </c>
      <c r="E6" s="46">
        <v>57.9958612225237</v>
      </c>
      <c r="F6" s="1">
        <v>10</v>
      </c>
    </row>
    <row r="7" spans="1:7">
      <c r="A7" s="45" t="s">
        <v>532</v>
      </c>
      <c r="B7" s="46" t="s">
        <v>233</v>
      </c>
      <c r="C7" s="46">
        <v>2020</v>
      </c>
      <c r="D7" s="46" t="s">
        <v>198</v>
      </c>
      <c r="E7" s="46">
        <v>60.135790494665301</v>
      </c>
      <c r="F7" s="1">
        <v>11</v>
      </c>
    </row>
    <row r="8" spans="1:7">
      <c r="A8" s="45" t="s">
        <v>532</v>
      </c>
      <c r="B8" s="46" t="s">
        <v>233</v>
      </c>
      <c r="C8" s="46">
        <v>2020</v>
      </c>
      <c r="D8" s="46" t="s">
        <v>218</v>
      </c>
      <c r="E8" s="46">
        <v>59.194639160376198</v>
      </c>
      <c r="F8" s="1">
        <v>12</v>
      </c>
    </row>
    <row r="9" spans="1:7">
      <c r="A9" s="45" t="s">
        <v>532</v>
      </c>
      <c r="B9" s="46" t="s">
        <v>233</v>
      </c>
      <c r="C9" s="46">
        <v>2021</v>
      </c>
      <c r="D9" s="46" t="s">
        <v>200</v>
      </c>
      <c r="E9" s="46">
        <v>59.406607091768898</v>
      </c>
      <c r="F9" s="1">
        <v>1</v>
      </c>
    </row>
    <row r="10" spans="1:7">
      <c r="A10" s="45" t="s">
        <v>532</v>
      </c>
      <c r="B10" s="46" t="s">
        <v>233</v>
      </c>
      <c r="C10" s="46">
        <v>2021</v>
      </c>
      <c r="D10" s="46" t="s">
        <v>217</v>
      </c>
      <c r="E10" s="46">
        <v>57.542129058775103</v>
      </c>
      <c r="F10" s="1">
        <v>2</v>
      </c>
    </row>
    <row r="11" spans="1:7">
      <c r="A11" s="45" t="s">
        <v>532</v>
      </c>
      <c r="B11" s="46" t="s">
        <v>233</v>
      </c>
      <c r="C11" s="46">
        <v>2021</v>
      </c>
      <c r="D11" s="46" t="s">
        <v>204</v>
      </c>
      <c r="E11" s="46">
        <v>53.949777661522297</v>
      </c>
      <c r="F11" s="1">
        <v>3</v>
      </c>
    </row>
    <row r="12" spans="1:7">
      <c r="A12" s="45" t="s">
        <v>532</v>
      </c>
      <c r="B12" s="46" t="s">
        <v>233</v>
      </c>
      <c r="C12" s="46">
        <v>2021</v>
      </c>
      <c r="D12" s="46" t="s">
        <v>187</v>
      </c>
      <c r="E12" s="46">
        <v>61.594178262943501</v>
      </c>
      <c r="F12" s="1">
        <v>4</v>
      </c>
    </row>
    <row r="13" spans="1:7">
      <c r="A13" s="45" t="s">
        <v>532</v>
      </c>
      <c r="B13" s="48" t="s">
        <v>399</v>
      </c>
      <c r="C13" s="48">
        <v>2020</v>
      </c>
      <c r="D13" s="48" t="s">
        <v>194</v>
      </c>
      <c r="E13" s="48">
        <v>52.092689060535299</v>
      </c>
      <c r="F13" s="1">
        <v>5</v>
      </c>
      <c r="G13" s="47">
        <v>80</v>
      </c>
    </row>
    <row r="14" spans="1:7">
      <c r="A14" s="45" t="s">
        <v>532</v>
      </c>
      <c r="B14" s="48" t="s">
        <v>399</v>
      </c>
      <c r="C14" s="48">
        <v>2020</v>
      </c>
      <c r="D14" s="48" t="s">
        <v>197</v>
      </c>
      <c r="E14" s="48">
        <v>47.577221490264897</v>
      </c>
      <c r="F14" s="1">
        <v>6</v>
      </c>
    </row>
    <row r="15" spans="1:7">
      <c r="A15" s="45" t="s">
        <v>532</v>
      </c>
      <c r="B15" s="48" t="s">
        <v>399</v>
      </c>
      <c r="C15" s="48">
        <v>2020</v>
      </c>
      <c r="D15" s="48" t="s">
        <v>215</v>
      </c>
      <c r="E15" s="48">
        <v>45.863130261609399</v>
      </c>
      <c r="F15" s="1">
        <v>9</v>
      </c>
    </row>
    <row r="16" spans="1:7">
      <c r="A16" s="45" t="s">
        <v>532</v>
      </c>
      <c r="B16" s="48" t="s">
        <v>399</v>
      </c>
      <c r="C16" s="48">
        <v>2020</v>
      </c>
      <c r="D16" s="48" t="s">
        <v>195</v>
      </c>
      <c r="E16" s="48">
        <v>41.172985781990498</v>
      </c>
      <c r="F16" s="1">
        <v>10</v>
      </c>
    </row>
    <row r="17" spans="1:7">
      <c r="A17" s="45" t="s">
        <v>532</v>
      </c>
      <c r="B17" s="48" t="s">
        <v>399</v>
      </c>
      <c r="C17" s="48">
        <v>2020</v>
      </c>
      <c r="D17" s="48" t="s">
        <v>198</v>
      </c>
      <c r="E17" s="48">
        <v>40.7386409157739</v>
      </c>
      <c r="F17" s="1">
        <v>11</v>
      </c>
    </row>
    <row r="18" spans="1:7">
      <c r="A18" s="45" t="s">
        <v>532</v>
      </c>
      <c r="B18" s="48" t="s">
        <v>399</v>
      </c>
      <c r="C18" s="48">
        <v>2020</v>
      </c>
      <c r="D18" s="48" t="s">
        <v>218</v>
      </c>
      <c r="E18" s="48">
        <v>41.522866931559697</v>
      </c>
      <c r="F18" s="1">
        <v>12</v>
      </c>
    </row>
    <row r="19" spans="1:7">
      <c r="A19" s="45" t="s">
        <v>532</v>
      </c>
      <c r="B19" s="48" t="s">
        <v>399</v>
      </c>
      <c r="C19" s="48">
        <v>2021</v>
      </c>
      <c r="D19" s="48" t="s">
        <v>200</v>
      </c>
      <c r="E19" s="48">
        <v>57.832121612690003</v>
      </c>
      <c r="F19" s="1">
        <v>1</v>
      </c>
    </row>
    <row r="20" spans="1:7">
      <c r="A20" s="45" t="s">
        <v>532</v>
      </c>
      <c r="B20" s="48" t="s">
        <v>399</v>
      </c>
      <c r="C20" s="48">
        <v>2021</v>
      </c>
      <c r="D20" s="48" t="s">
        <v>217</v>
      </c>
      <c r="E20" s="48">
        <v>46.369728119508501</v>
      </c>
      <c r="F20" s="1">
        <v>2</v>
      </c>
    </row>
    <row r="21" spans="1:7">
      <c r="A21" s="45" t="s">
        <v>532</v>
      </c>
      <c r="B21" s="48" t="s">
        <v>399</v>
      </c>
      <c r="C21" s="48">
        <v>2021</v>
      </c>
      <c r="D21" s="48" t="s">
        <v>204</v>
      </c>
      <c r="E21" s="48">
        <v>43.261452170099197</v>
      </c>
      <c r="F21" s="1">
        <v>3</v>
      </c>
    </row>
    <row r="22" spans="1:7">
      <c r="A22" s="45" t="s">
        <v>532</v>
      </c>
      <c r="B22" s="48" t="s">
        <v>399</v>
      </c>
      <c r="C22" s="48">
        <v>2021</v>
      </c>
      <c r="D22" s="48" t="s">
        <v>187</v>
      </c>
      <c r="E22" s="48">
        <v>44.957723241905498</v>
      </c>
      <c r="F22" s="1">
        <v>4</v>
      </c>
    </row>
    <row r="23" spans="1:7">
      <c r="A23" s="49" t="s">
        <v>532</v>
      </c>
      <c r="B23" s="50" t="s">
        <v>192</v>
      </c>
      <c r="C23" s="50">
        <v>2020</v>
      </c>
      <c r="D23" s="50" t="s">
        <v>197</v>
      </c>
      <c r="E23" s="50">
        <v>52.645766931481198</v>
      </c>
      <c r="F23" s="1">
        <v>6</v>
      </c>
    </row>
    <row r="24" spans="1:7">
      <c r="A24" s="1" t="s">
        <v>532</v>
      </c>
      <c r="B24" s="50" t="s">
        <v>192</v>
      </c>
      <c r="C24" s="50">
        <v>2020</v>
      </c>
      <c r="D24" s="50" t="s">
        <v>199</v>
      </c>
      <c r="E24" s="50">
        <v>43.653825166430202</v>
      </c>
      <c r="F24" s="1">
        <v>7</v>
      </c>
      <c r="G24" s="47">
        <v>87</v>
      </c>
    </row>
    <row r="25" spans="1:7">
      <c r="A25" s="1" t="s">
        <v>532</v>
      </c>
      <c r="B25" s="50" t="s">
        <v>192</v>
      </c>
      <c r="C25" s="50">
        <v>2020</v>
      </c>
      <c r="D25" s="50" t="s">
        <v>189</v>
      </c>
      <c r="E25" s="50">
        <v>58.257282160270002</v>
      </c>
      <c r="F25" s="1">
        <v>8</v>
      </c>
    </row>
    <row r="26" spans="1:7">
      <c r="A26" s="1" t="s">
        <v>532</v>
      </c>
      <c r="B26" s="50" t="s">
        <v>192</v>
      </c>
      <c r="C26" s="50">
        <v>2020</v>
      </c>
      <c r="D26" s="50" t="s">
        <v>215</v>
      </c>
      <c r="E26" s="50">
        <v>56.353322224926501</v>
      </c>
      <c r="F26" s="1">
        <v>9</v>
      </c>
    </row>
    <row r="27" spans="1:7">
      <c r="A27" s="1" t="s">
        <v>532</v>
      </c>
      <c r="B27" s="50" t="s">
        <v>192</v>
      </c>
      <c r="C27" s="50">
        <v>2020</v>
      </c>
      <c r="D27" s="50" t="s">
        <v>195</v>
      </c>
      <c r="E27" s="50">
        <v>45.197244284523201</v>
      </c>
      <c r="F27" s="1">
        <v>10</v>
      </c>
    </row>
    <row r="28" spans="1:7">
      <c r="A28" s="1" t="s">
        <v>532</v>
      </c>
      <c r="B28" s="50" t="s">
        <v>192</v>
      </c>
      <c r="C28" s="50">
        <v>2020</v>
      </c>
      <c r="D28" s="50" t="s">
        <v>198</v>
      </c>
      <c r="E28" s="50">
        <v>57.8823182421471</v>
      </c>
      <c r="F28" s="1">
        <v>11</v>
      </c>
    </row>
    <row r="29" spans="1:7">
      <c r="A29" s="1" t="s">
        <v>532</v>
      </c>
      <c r="B29" s="50" t="s">
        <v>192</v>
      </c>
      <c r="C29" s="50">
        <v>2021</v>
      </c>
      <c r="D29" s="50" t="s">
        <v>200</v>
      </c>
      <c r="E29" s="50">
        <v>45.723900797424797</v>
      </c>
      <c r="F29" s="1">
        <v>1</v>
      </c>
    </row>
    <row r="30" spans="1:7">
      <c r="A30" s="1" t="s">
        <v>532</v>
      </c>
      <c r="B30" s="50" t="s">
        <v>192</v>
      </c>
      <c r="C30" s="50">
        <v>2021</v>
      </c>
      <c r="D30" s="50" t="s">
        <v>217</v>
      </c>
      <c r="E30" s="50">
        <v>57.300275482093603</v>
      </c>
      <c r="F30" s="1">
        <v>2</v>
      </c>
    </row>
    <row r="31" spans="1:7">
      <c r="A31" s="1" t="s">
        <v>532</v>
      </c>
      <c r="B31" s="50" t="s">
        <v>192</v>
      </c>
      <c r="C31" s="50">
        <v>2021</v>
      </c>
      <c r="D31" s="50" t="s">
        <v>204</v>
      </c>
      <c r="E31" s="50">
        <v>59.294396679513703</v>
      </c>
      <c r="F31" s="1">
        <v>3</v>
      </c>
    </row>
    <row r="32" spans="1:7">
      <c r="A32" s="1" t="s">
        <v>532</v>
      </c>
      <c r="B32" s="50" t="s">
        <v>192</v>
      </c>
      <c r="C32" s="50">
        <v>2021</v>
      </c>
      <c r="D32" s="50" t="s">
        <v>187</v>
      </c>
      <c r="E32" s="50">
        <v>47.574060493152899</v>
      </c>
      <c r="F32" s="1">
        <v>4</v>
      </c>
    </row>
    <row r="33" spans="1:7">
      <c r="A33" s="1" t="s">
        <v>532</v>
      </c>
      <c r="G33" s="47">
        <v>105</v>
      </c>
    </row>
    <row r="34" spans="1:7">
      <c r="A34" s="1" t="s">
        <v>532</v>
      </c>
    </row>
    <row r="35" spans="1:7">
      <c r="A35" s="1" t="s">
        <v>532</v>
      </c>
    </row>
    <row r="36" spans="1:7">
      <c r="A36" s="1" t="s">
        <v>532</v>
      </c>
    </row>
    <row r="37" spans="1:7">
      <c r="A37" s="1" t="s">
        <v>532</v>
      </c>
    </row>
    <row r="38" spans="1:7">
      <c r="A38" s="1" t="s">
        <v>532</v>
      </c>
    </row>
    <row r="39" spans="1:7">
      <c r="A39" s="1" t="s">
        <v>532</v>
      </c>
    </row>
    <row r="40" spans="1:7">
      <c r="A40" s="1" t="s">
        <v>532</v>
      </c>
    </row>
    <row r="41" spans="1:7">
      <c r="A41" s="1" t="s">
        <v>532</v>
      </c>
    </row>
    <row r="42" spans="1:7">
      <c r="A42" s="1" t="s">
        <v>532</v>
      </c>
    </row>
    <row r="43" spans="1:7">
      <c r="A43" s="1" t="s">
        <v>532</v>
      </c>
    </row>
    <row r="44" spans="1:7">
      <c r="A44" s="1" t="s">
        <v>532</v>
      </c>
    </row>
    <row r="45" spans="1:7">
      <c r="A45" s="1" t="s">
        <v>532</v>
      </c>
    </row>
    <row r="46" spans="1:7">
      <c r="A46" s="45" t="s">
        <v>532</v>
      </c>
      <c r="B46" s="51"/>
      <c r="C46" s="45"/>
      <c r="D46" s="45"/>
      <c r="E46" s="45"/>
      <c r="G46" s="47">
        <v>90</v>
      </c>
    </row>
    <row r="47" spans="1:7">
      <c r="A47" s="45" t="s">
        <v>532</v>
      </c>
      <c r="B47" s="51"/>
      <c r="C47" s="45"/>
      <c r="D47" s="45"/>
      <c r="E47" s="45"/>
    </row>
    <row r="48" spans="1:7">
      <c r="A48" s="45" t="s">
        <v>532</v>
      </c>
      <c r="B48" s="51"/>
      <c r="C48" s="45"/>
      <c r="D48" s="45"/>
      <c r="E48" s="45"/>
    </row>
    <row r="49" spans="1:7">
      <c r="A49" s="45" t="s">
        <v>532</v>
      </c>
      <c r="B49" s="51"/>
      <c r="C49" s="45"/>
      <c r="D49" s="45"/>
      <c r="E49" s="45"/>
    </row>
    <row r="50" spans="1:7">
      <c r="A50" s="45" t="s">
        <v>532</v>
      </c>
      <c r="B50" s="51"/>
      <c r="C50" s="45"/>
      <c r="D50" s="45"/>
      <c r="E50" s="45"/>
    </row>
    <row r="51" spans="1:7">
      <c r="A51" s="45" t="s">
        <v>532</v>
      </c>
      <c r="B51" s="51"/>
      <c r="C51" s="45"/>
      <c r="D51" s="45"/>
      <c r="E51" s="45"/>
    </row>
    <row r="52" spans="1:7">
      <c r="A52" s="45" t="s">
        <v>532</v>
      </c>
      <c r="B52" s="51"/>
      <c r="C52" s="45"/>
      <c r="D52" s="45"/>
      <c r="E52" s="45"/>
    </row>
    <row r="53" spans="1:7">
      <c r="A53" s="45" t="s">
        <v>532</v>
      </c>
      <c r="B53" s="51"/>
      <c r="C53" s="45"/>
      <c r="D53" s="45"/>
      <c r="E53" s="45"/>
    </row>
    <row r="54" spans="1:7">
      <c r="A54" s="45" t="s">
        <v>532</v>
      </c>
      <c r="B54" s="51"/>
      <c r="C54" s="45"/>
      <c r="D54" s="45"/>
      <c r="E54" s="45"/>
    </row>
    <row r="55" spans="1:7">
      <c r="A55" s="45" t="s">
        <v>532</v>
      </c>
      <c r="B55" s="51"/>
      <c r="C55" s="45"/>
      <c r="D55" s="45"/>
      <c r="E55" s="45"/>
    </row>
    <row r="56" spans="1:7">
      <c r="A56" s="45" t="s">
        <v>532</v>
      </c>
      <c r="B56" s="51"/>
      <c r="C56" s="45"/>
      <c r="D56" s="45"/>
      <c r="E56" s="45"/>
    </row>
    <row r="57" spans="1:7">
      <c r="A57" s="45" t="s">
        <v>532</v>
      </c>
      <c r="B57" s="51"/>
      <c r="C57" s="45"/>
      <c r="D57" s="45"/>
      <c r="E57" s="45"/>
    </row>
    <row r="58" spans="1:7">
      <c r="A58" s="45" t="s">
        <v>532</v>
      </c>
      <c r="B58" s="51"/>
      <c r="C58" s="45"/>
      <c r="D58" s="45"/>
      <c r="E58" s="45"/>
    </row>
    <row r="59" spans="1:7">
      <c r="A59" s="1" t="s">
        <v>532</v>
      </c>
      <c r="G59" s="47">
        <v>84</v>
      </c>
    </row>
    <row r="60" spans="1:7">
      <c r="A60" s="1" t="s">
        <v>532</v>
      </c>
    </row>
    <row r="61" spans="1:7">
      <c r="A61" s="1" t="s">
        <v>532</v>
      </c>
    </row>
    <row r="62" spans="1:7">
      <c r="A62" s="1" t="s">
        <v>532</v>
      </c>
    </row>
    <row r="63" spans="1:7">
      <c r="A63" s="1" t="s">
        <v>532</v>
      </c>
    </row>
    <row r="64" spans="1:7">
      <c r="A64" s="1" t="s">
        <v>532</v>
      </c>
    </row>
    <row r="65" spans="1:7">
      <c r="A65" s="1" t="s">
        <v>532</v>
      </c>
    </row>
    <row r="66" spans="1:7">
      <c r="A66" s="1" t="s">
        <v>532</v>
      </c>
    </row>
    <row r="67" spans="1:7">
      <c r="A67" s="1" t="s">
        <v>532</v>
      </c>
    </row>
    <row r="68" spans="1:7">
      <c r="A68" s="1" t="s">
        <v>532</v>
      </c>
    </row>
    <row r="69" spans="1:7">
      <c r="A69" s="1" t="s">
        <v>532</v>
      </c>
    </row>
    <row r="70" spans="1:7">
      <c r="A70" s="1" t="s">
        <v>532</v>
      </c>
    </row>
    <row r="71" spans="1:7">
      <c r="A71" s="1" t="s">
        <v>532</v>
      </c>
    </row>
    <row r="72" spans="1:7">
      <c r="A72" s="1" t="s">
        <v>532</v>
      </c>
      <c r="G72" s="47">
        <v>99</v>
      </c>
    </row>
    <row r="73" spans="1:7">
      <c r="A73" s="1" t="s">
        <v>532</v>
      </c>
    </row>
    <row r="74" spans="1:7">
      <c r="A74" s="1" t="s">
        <v>532</v>
      </c>
    </row>
    <row r="75" spans="1:7">
      <c r="A75" s="1" t="s">
        <v>532</v>
      </c>
    </row>
    <row r="76" spans="1:7">
      <c r="A76" s="1" t="s">
        <v>532</v>
      </c>
    </row>
    <row r="77" spans="1:7">
      <c r="A77" s="1" t="s">
        <v>532</v>
      </c>
    </row>
    <row r="78" spans="1:7">
      <c r="A78" s="1" t="s">
        <v>532</v>
      </c>
    </row>
    <row r="79" spans="1:7">
      <c r="A79" s="1" t="s">
        <v>532</v>
      </c>
    </row>
    <row r="80" spans="1:7">
      <c r="A80" s="1" t="s">
        <v>532</v>
      </c>
    </row>
    <row r="81" spans="1:7">
      <c r="A81" s="1" t="s">
        <v>532</v>
      </c>
    </row>
    <row r="82" spans="1:7">
      <c r="A82" s="1" t="s">
        <v>532</v>
      </c>
    </row>
    <row r="83" spans="1:7">
      <c r="A83" s="1" t="s">
        <v>532</v>
      </c>
    </row>
    <row r="84" spans="1:7">
      <c r="A84" s="1" t="s">
        <v>532</v>
      </c>
      <c r="G84" s="47">
        <v>104</v>
      </c>
    </row>
    <row r="85" spans="1:7">
      <c r="A85" s="1" t="s">
        <v>532</v>
      </c>
    </row>
    <row r="86" spans="1:7">
      <c r="A86" s="1" t="s">
        <v>532</v>
      </c>
    </row>
    <row r="87" spans="1:7">
      <c r="A87" s="1" t="s">
        <v>532</v>
      </c>
    </row>
    <row r="88" spans="1:7">
      <c r="A88" s="1" t="s">
        <v>532</v>
      </c>
    </row>
    <row r="89" spans="1:7">
      <c r="A89" s="1" t="s">
        <v>532</v>
      </c>
    </row>
    <row r="90" spans="1:7">
      <c r="A90" s="1" t="s">
        <v>532</v>
      </c>
    </row>
    <row r="91" spans="1:7">
      <c r="A91" s="1" t="s">
        <v>532</v>
      </c>
    </row>
    <row r="92" spans="1:7">
      <c r="A92" s="1" t="s">
        <v>532</v>
      </c>
    </row>
    <row r="93" spans="1:7">
      <c r="A93" s="1" t="s">
        <v>532</v>
      </c>
    </row>
    <row r="94" spans="1:7">
      <c r="A94" s="1" t="s">
        <v>532</v>
      </c>
    </row>
    <row r="95" spans="1:7">
      <c r="A95" s="1" t="s">
        <v>532</v>
      </c>
    </row>
    <row r="96" spans="1:7">
      <c r="A96" s="1" t="s">
        <v>532</v>
      </c>
    </row>
    <row r="97" spans="1:7">
      <c r="A97" s="1" t="s">
        <v>532</v>
      </c>
      <c r="G97" s="47">
        <v>80</v>
      </c>
    </row>
    <row r="98" spans="1:7">
      <c r="A98" s="1" t="s">
        <v>532</v>
      </c>
    </row>
    <row r="99" spans="1:7">
      <c r="A99" s="1" t="s">
        <v>532</v>
      </c>
    </row>
    <row r="100" spans="1:7">
      <c r="A100" s="1" t="s">
        <v>532</v>
      </c>
    </row>
    <row r="101" spans="1:7">
      <c r="A101" s="1" t="s">
        <v>532</v>
      </c>
    </row>
    <row r="102" spans="1:7">
      <c r="A102" s="1" t="s">
        <v>532</v>
      </c>
    </row>
    <row r="103" spans="1:7">
      <c r="A103" s="1" t="s">
        <v>532</v>
      </c>
    </row>
    <row r="104" spans="1:7">
      <c r="A104" s="1" t="s">
        <v>532</v>
      </c>
    </row>
    <row r="105" spans="1:7">
      <c r="A105" s="1" t="s">
        <v>532</v>
      </c>
    </row>
    <row r="106" spans="1:7">
      <c r="A106" s="1" t="s">
        <v>532</v>
      </c>
    </row>
    <row r="107" spans="1:7">
      <c r="A107" s="1" t="s">
        <v>532</v>
      </c>
    </row>
    <row r="108" spans="1:7">
      <c r="A108" s="1" t="s">
        <v>532</v>
      </c>
    </row>
    <row r="109" spans="1:7">
      <c r="A109" s="1" t="s">
        <v>532</v>
      </c>
    </row>
    <row r="110" spans="1:7">
      <c r="A110" s="1" t="s">
        <v>533</v>
      </c>
    </row>
    <row r="111" spans="1:7">
      <c r="A111" s="1" t="s">
        <v>533</v>
      </c>
    </row>
    <row r="112" spans="1:7">
      <c r="A112" s="1" t="s">
        <v>533</v>
      </c>
    </row>
    <row r="113" spans="1:1">
      <c r="A113" s="1" t="s">
        <v>533</v>
      </c>
    </row>
    <row r="114" spans="1:1">
      <c r="A114" s="1" t="s">
        <v>533</v>
      </c>
    </row>
    <row r="115" spans="1:1">
      <c r="A115" s="1" t="s">
        <v>533</v>
      </c>
    </row>
    <row r="116" spans="1:1">
      <c r="A116" s="1" t="s">
        <v>533</v>
      </c>
    </row>
    <row r="117" spans="1:1">
      <c r="A117" s="1" t="s">
        <v>533</v>
      </c>
    </row>
    <row r="118" spans="1:1">
      <c r="A118" s="1" t="s">
        <v>533</v>
      </c>
    </row>
    <row r="119" spans="1:1">
      <c r="A119" s="1" t="s">
        <v>533</v>
      </c>
    </row>
    <row r="120" spans="1:1">
      <c r="A120" s="1" t="s">
        <v>533</v>
      </c>
    </row>
    <row r="121" spans="1:1">
      <c r="A121" s="1" t="s">
        <v>533</v>
      </c>
    </row>
    <row r="122" spans="1:1">
      <c r="A122" s="1" t="s">
        <v>533</v>
      </c>
    </row>
    <row r="123" spans="1:1">
      <c r="A123" s="1" t="s">
        <v>533</v>
      </c>
    </row>
    <row r="124" spans="1:1">
      <c r="A124" s="1" t="s">
        <v>533</v>
      </c>
    </row>
    <row r="125" spans="1:1">
      <c r="A125" s="1" t="s">
        <v>533</v>
      </c>
    </row>
    <row r="126" spans="1:1">
      <c r="A126" s="1" t="s">
        <v>533</v>
      </c>
    </row>
    <row r="127" spans="1:1">
      <c r="A127" s="1" t="s">
        <v>533</v>
      </c>
    </row>
    <row r="128" spans="1:1">
      <c r="A128" s="1" t="s">
        <v>533</v>
      </c>
    </row>
    <row r="129" spans="1:1">
      <c r="A129" s="1" t="s">
        <v>533</v>
      </c>
    </row>
    <row r="130" spans="1:1">
      <c r="A130" s="1" t="s">
        <v>533</v>
      </c>
    </row>
    <row r="131" spans="1:1">
      <c r="A131" s="1" t="s">
        <v>533</v>
      </c>
    </row>
    <row r="132" spans="1:1">
      <c r="A132" s="1" t="s">
        <v>533</v>
      </c>
    </row>
    <row r="133" spans="1:1">
      <c r="A133" s="1" t="s">
        <v>533</v>
      </c>
    </row>
    <row r="134" spans="1:1">
      <c r="A134" s="1" t="s">
        <v>533</v>
      </c>
    </row>
    <row r="135" spans="1:1">
      <c r="A135" s="1" t="s">
        <v>533</v>
      </c>
    </row>
    <row r="136" spans="1:1">
      <c r="A136" s="1" t="s">
        <v>533</v>
      </c>
    </row>
    <row r="137" spans="1:1">
      <c r="A137" s="1" t="s">
        <v>533</v>
      </c>
    </row>
    <row r="138" spans="1:1">
      <c r="A138" s="1" t="s">
        <v>533</v>
      </c>
    </row>
    <row r="139" spans="1:1">
      <c r="A139" s="1" t="s">
        <v>533</v>
      </c>
    </row>
    <row r="140" spans="1:1">
      <c r="A140" s="1" t="s">
        <v>533</v>
      </c>
    </row>
    <row r="141" spans="1:1">
      <c r="A141" s="1" t="s">
        <v>533</v>
      </c>
    </row>
    <row r="142" spans="1:1">
      <c r="A142" s="1" t="s">
        <v>533</v>
      </c>
    </row>
    <row r="143" spans="1:1">
      <c r="A143" s="1" t="s">
        <v>533</v>
      </c>
    </row>
    <row r="144" spans="1:1">
      <c r="A144" s="1" t="s">
        <v>533</v>
      </c>
    </row>
    <row r="145" spans="1:1">
      <c r="A145" s="1" t="s">
        <v>533</v>
      </c>
    </row>
    <row r="146" spans="1:1">
      <c r="A146" s="1" t="s">
        <v>533</v>
      </c>
    </row>
    <row r="147" spans="1:1">
      <c r="A147" s="1" t="s">
        <v>533</v>
      </c>
    </row>
    <row r="148" spans="1:1">
      <c r="A148" s="1" t="s">
        <v>533</v>
      </c>
    </row>
    <row r="149" spans="1:1">
      <c r="A149" s="1" t="s">
        <v>533</v>
      </c>
    </row>
    <row r="150" spans="1:1">
      <c r="A150" s="1" t="s">
        <v>533</v>
      </c>
    </row>
    <row r="151" spans="1:1">
      <c r="A151" s="1" t="s">
        <v>533</v>
      </c>
    </row>
    <row r="152" spans="1:1">
      <c r="A152" s="1" t="s">
        <v>533</v>
      </c>
    </row>
    <row r="153" spans="1:1">
      <c r="A153" s="1" t="s">
        <v>533</v>
      </c>
    </row>
    <row r="154" spans="1:1">
      <c r="A154" s="1" t="s">
        <v>533</v>
      </c>
    </row>
    <row r="155" spans="1:1">
      <c r="A155" s="1" t="s">
        <v>533</v>
      </c>
    </row>
    <row r="156" spans="1:1">
      <c r="A156" s="1" t="s">
        <v>533</v>
      </c>
    </row>
    <row r="157" spans="1:1">
      <c r="A157" s="1" t="s">
        <v>533</v>
      </c>
    </row>
    <row r="158" spans="1:1">
      <c r="A158" s="1" t="s">
        <v>533</v>
      </c>
    </row>
    <row r="159" spans="1:1">
      <c r="A159" s="1" t="s">
        <v>533</v>
      </c>
    </row>
    <row r="160" spans="1:1">
      <c r="A160" s="1" t="s">
        <v>533</v>
      </c>
    </row>
    <row r="161" spans="1:1">
      <c r="A161" s="1" t="s">
        <v>533</v>
      </c>
    </row>
    <row r="162" spans="1:1">
      <c r="A162" s="1" t="s">
        <v>533</v>
      </c>
    </row>
    <row r="163" spans="1:1">
      <c r="A163" s="1" t="s">
        <v>533</v>
      </c>
    </row>
    <row r="164" spans="1:1">
      <c r="A164" s="1" t="s">
        <v>533</v>
      </c>
    </row>
    <row r="165" spans="1:1">
      <c r="A165" s="1" t="s">
        <v>533</v>
      </c>
    </row>
    <row r="166" spans="1:1">
      <c r="A166" s="1" t="s">
        <v>533</v>
      </c>
    </row>
    <row r="167" spans="1:1">
      <c r="A167" s="1" t="s">
        <v>533</v>
      </c>
    </row>
    <row r="168" spans="1:1">
      <c r="A168" s="1" t="s">
        <v>533</v>
      </c>
    </row>
    <row r="169" spans="1:1">
      <c r="A169" s="1" t="s">
        <v>533</v>
      </c>
    </row>
    <row r="170" spans="1:1">
      <c r="A170" s="1" t="s">
        <v>533</v>
      </c>
    </row>
    <row r="171" spans="1:1">
      <c r="A171" s="1" t="s">
        <v>533</v>
      </c>
    </row>
    <row r="172" spans="1:1">
      <c r="A172" s="1" t="s">
        <v>533</v>
      </c>
    </row>
    <row r="173" spans="1:1">
      <c r="A173" s="1" t="s">
        <v>533</v>
      </c>
    </row>
    <row r="174" spans="1:1">
      <c r="A174" s="1" t="s">
        <v>533</v>
      </c>
    </row>
    <row r="175" spans="1:1">
      <c r="A175" s="1" t="s">
        <v>533</v>
      </c>
    </row>
    <row r="176" spans="1:1">
      <c r="A176" s="1" t="s">
        <v>533</v>
      </c>
    </row>
    <row r="177" spans="1:1">
      <c r="A177" s="1" t="s">
        <v>533</v>
      </c>
    </row>
    <row r="178" spans="1:1">
      <c r="A178" s="1" t="s">
        <v>533</v>
      </c>
    </row>
    <row r="179" spans="1:1">
      <c r="A179" s="1" t="s">
        <v>533</v>
      </c>
    </row>
    <row r="180" spans="1:1">
      <c r="A180" s="1" t="s">
        <v>533</v>
      </c>
    </row>
    <row r="181" spans="1:1">
      <c r="A181" s="1" t="s">
        <v>533</v>
      </c>
    </row>
    <row r="182" spans="1:1">
      <c r="A182" s="1" t="s">
        <v>533</v>
      </c>
    </row>
    <row r="183" spans="1:1">
      <c r="A183" s="1" t="s">
        <v>533</v>
      </c>
    </row>
    <row r="184" spans="1:1">
      <c r="A184" s="1" t="s">
        <v>533</v>
      </c>
    </row>
    <row r="185" spans="1:1">
      <c r="A185" s="1" t="s">
        <v>533</v>
      </c>
    </row>
    <row r="186" spans="1:1">
      <c r="A186" s="1" t="s">
        <v>533</v>
      </c>
    </row>
    <row r="187" spans="1:1">
      <c r="A187" s="1" t="s">
        <v>533</v>
      </c>
    </row>
    <row r="188" spans="1:1">
      <c r="A188" s="1" t="s">
        <v>533</v>
      </c>
    </row>
    <row r="189" spans="1:1">
      <c r="A189" s="1" t="s">
        <v>533</v>
      </c>
    </row>
    <row r="190" spans="1:1">
      <c r="A190" s="1" t="s">
        <v>533</v>
      </c>
    </row>
    <row r="191" spans="1:1">
      <c r="A191" s="1" t="s">
        <v>533</v>
      </c>
    </row>
    <row r="192" spans="1:1">
      <c r="A192" s="1" t="s">
        <v>533</v>
      </c>
    </row>
    <row r="193" spans="1:1">
      <c r="A193" s="1" t="s">
        <v>533</v>
      </c>
    </row>
    <row r="194" spans="1:1">
      <c r="A194" s="1" t="s">
        <v>533</v>
      </c>
    </row>
    <row r="195" spans="1:1">
      <c r="A195" s="1" t="s">
        <v>533</v>
      </c>
    </row>
    <row r="196" spans="1:1">
      <c r="A196" s="1" t="s">
        <v>533</v>
      </c>
    </row>
    <row r="197" spans="1:1">
      <c r="A197" s="1" t="s">
        <v>533</v>
      </c>
    </row>
    <row r="198" spans="1:1">
      <c r="A198" s="1" t="s">
        <v>533</v>
      </c>
    </row>
    <row r="199" spans="1:1">
      <c r="A199" s="1" t="s">
        <v>533</v>
      </c>
    </row>
    <row r="200" spans="1:1">
      <c r="A200" s="1" t="s">
        <v>533</v>
      </c>
    </row>
    <row r="201" spans="1:1">
      <c r="A201" s="1" t="s">
        <v>533</v>
      </c>
    </row>
    <row r="202" spans="1:1">
      <c r="A202" s="1" t="s">
        <v>533</v>
      </c>
    </row>
    <row r="203" spans="1:1">
      <c r="A203" s="1" t="s">
        <v>533</v>
      </c>
    </row>
    <row r="204" spans="1:1">
      <c r="A204" s="1" t="s">
        <v>533</v>
      </c>
    </row>
    <row r="205" spans="1:1">
      <c r="A205" s="1" t="s">
        <v>533</v>
      </c>
    </row>
    <row r="206" spans="1:1">
      <c r="A206" s="1" t="s">
        <v>533</v>
      </c>
    </row>
    <row r="207" spans="1:1">
      <c r="A207" s="1" t="s">
        <v>533</v>
      </c>
    </row>
    <row r="208" spans="1:1">
      <c r="A208" s="1" t="s">
        <v>533</v>
      </c>
    </row>
    <row r="209" spans="1:1">
      <c r="A209" s="1" t="s">
        <v>533</v>
      </c>
    </row>
    <row r="210" spans="1:1">
      <c r="A210" s="1" t="s">
        <v>533</v>
      </c>
    </row>
    <row r="211" spans="1:1">
      <c r="A211" s="1" t="s">
        <v>533</v>
      </c>
    </row>
    <row r="212" spans="1:1">
      <c r="A212" s="1" t="s">
        <v>533</v>
      </c>
    </row>
    <row r="213" spans="1:1">
      <c r="A213" s="1" t="s">
        <v>533</v>
      </c>
    </row>
    <row r="214" spans="1:1">
      <c r="A214" s="1" t="s">
        <v>533</v>
      </c>
    </row>
    <row r="215" spans="1:1">
      <c r="A215" s="1" t="s">
        <v>533</v>
      </c>
    </row>
    <row r="216" spans="1:1">
      <c r="A216" s="1" t="s">
        <v>533</v>
      </c>
    </row>
    <row r="217" spans="1:1">
      <c r="A217" s="1" t="s">
        <v>533</v>
      </c>
    </row>
    <row r="218" spans="1:1">
      <c r="A218" s="1" t="s">
        <v>533</v>
      </c>
    </row>
    <row r="219" spans="1:1">
      <c r="A219" s="1" t="s">
        <v>533</v>
      </c>
    </row>
    <row r="220" spans="1:1">
      <c r="A220" s="1" t="s">
        <v>533</v>
      </c>
    </row>
    <row r="221" spans="1:1">
      <c r="A221" s="1" t="s">
        <v>533</v>
      </c>
    </row>
    <row r="222" spans="1:1">
      <c r="A222" s="1" t="s">
        <v>533</v>
      </c>
    </row>
    <row r="223" spans="1:1">
      <c r="A223" s="1" t="s">
        <v>533</v>
      </c>
    </row>
    <row r="224" spans="1:1">
      <c r="A224" s="1" t="s">
        <v>533</v>
      </c>
    </row>
    <row r="225" spans="1:1">
      <c r="A225" s="1" t="s">
        <v>533</v>
      </c>
    </row>
    <row r="226" spans="1:1">
      <c r="A226" s="1" t="s">
        <v>533</v>
      </c>
    </row>
    <row r="227" spans="1:1">
      <c r="A227" s="1" t="s">
        <v>533</v>
      </c>
    </row>
    <row r="228" spans="1:1">
      <c r="A228" s="1" t="s">
        <v>533</v>
      </c>
    </row>
    <row r="229" spans="1:1">
      <c r="A229" s="1" t="s">
        <v>534</v>
      </c>
    </row>
    <row r="230" spans="1:1">
      <c r="A230" s="1" t="s">
        <v>534</v>
      </c>
    </row>
    <row r="231" spans="1:1">
      <c r="A231" s="1" t="s">
        <v>534</v>
      </c>
    </row>
    <row r="232" spans="1:1">
      <c r="A232" s="1" t="s">
        <v>534</v>
      </c>
    </row>
    <row r="233" spans="1:1">
      <c r="A233" s="1" t="s">
        <v>534</v>
      </c>
    </row>
    <row r="234" spans="1:1">
      <c r="A234" s="1" t="s">
        <v>534</v>
      </c>
    </row>
    <row r="235" spans="1:1">
      <c r="A235" s="1" t="s">
        <v>534</v>
      </c>
    </row>
    <row r="236" spans="1:1">
      <c r="A236" s="1" t="s">
        <v>534</v>
      </c>
    </row>
    <row r="237" spans="1:1">
      <c r="A237" s="1" t="s">
        <v>534</v>
      </c>
    </row>
    <row r="238" spans="1:1">
      <c r="A238" s="1" t="s">
        <v>534</v>
      </c>
    </row>
    <row r="239" spans="1:1">
      <c r="A239" s="1" t="s">
        <v>534</v>
      </c>
    </row>
    <row r="240" spans="1:1">
      <c r="A240" s="1" t="s">
        <v>534</v>
      </c>
    </row>
    <row r="241" spans="1:1">
      <c r="A241" s="1" t="s">
        <v>534</v>
      </c>
    </row>
    <row r="242" spans="1:1">
      <c r="A242" s="1" t="s">
        <v>534</v>
      </c>
    </row>
    <row r="243" spans="1:1">
      <c r="A243" s="1" t="s">
        <v>534</v>
      </c>
    </row>
    <row r="244" spans="1:1">
      <c r="A244" s="1" t="s">
        <v>534</v>
      </c>
    </row>
    <row r="245" spans="1:1">
      <c r="A245" s="1" t="s">
        <v>534</v>
      </c>
    </row>
    <row r="246" spans="1:1">
      <c r="A246" s="1" t="s">
        <v>534</v>
      </c>
    </row>
    <row r="247" spans="1:1">
      <c r="A247" s="1" t="s">
        <v>534</v>
      </c>
    </row>
    <row r="248" spans="1:1">
      <c r="A248" s="1" t="s">
        <v>534</v>
      </c>
    </row>
    <row r="249" spans="1:1">
      <c r="A249" s="1" t="s">
        <v>534</v>
      </c>
    </row>
    <row r="250" spans="1:1">
      <c r="A250" s="1" t="s">
        <v>534</v>
      </c>
    </row>
    <row r="251" spans="1:1">
      <c r="A251" s="1" t="s">
        <v>534</v>
      </c>
    </row>
    <row r="252" spans="1:1">
      <c r="A252" s="1" t="s">
        <v>534</v>
      </c>
    </row>
    <row r="253" spans="1:1">
      <c r="A253" s="1" t="s">
        <v>534</v>
      </c>
    </row>
    <row r="254" spans="1:1">
      <c r="A254" s="1" t="s">
        <v>534</v>
      </c>
    </row>
    <row r="255" spans="1:1">
      <c r="A255" s="1" t="s">
        <v>534</v>
      </c>
    </row>
    <row r="256" spans="1:1">
      <c r="A256" s="1" t="s">
        <v>534</v>
      </c>
    </row>
    <row r="257" spans="1:1">
      <c r="A257" s="1" t="s">
        <v>534</v>
      </c>
    </row>
    <row r="258" spans="1:1">
      <c r="A258" s="1" t="s">
        <v>534</v>
      </c>
    </row>
    <row r="259" spans="1:1">
      <c r="A259" s="1" t="s">
        <v>534</v>
      </c>
    </row>
    <row r="260" spans="1:1">
      <c r="A260" s="1" t="s">
        <v>534</v>
      </c>
    </row>
    <row r="261" spans="1:1">
      <c r="A261" s="1" t="s">
        <v>534</v>
      </c>
    </row>
    <row r="262" spans="1:1">
      <c r="A262" s="1" t="s">
        <v>534</v>
      </c>
    </row>
    <row r="263" spans="1:1">
      <c r="A263" s="1" t="s">
        <v>534</v>
      </c>
    </row>
    <row r="264" spans="1:1">
      <c r="A264" s="1" t="s">
        <v>534</v>
      </c>
    </row>
    <row r="265" spans="1:1">
      <c r="A265" s="1" t="s">
        <v>534</v>
      </c>
    </row>
    <row r="266" spans="1:1">
      <c r="A266" s="1" t="s">
        <v>534</v>
      </c>
    </row>
    <row r="267" spans="1:1">
      <c r="A267" s="1" t="s">
        <v>534</v>
      </c>
    </row>
    <row r="268" spans="1:1">
      <c r="A268" s="1" t="s">
        <v>534</v>
      </c>
    </row>
    <row r="269" spans="1:1">
      <c r="A269" s="1" t="s">
        <v>534</v>
      </c>
    </row>
    <row r="270" spans="1:1">
      <c r="A270" s="1" t="s">
        <v>534</v>
      </c>
    </row>
    <row r="271" spans="1:1">
      <c r="A271" s="1" t="s">
        <v>534</v>
      </c>
    </row>
    <row r="272" spans="1:1">
      <c r="A272" s="1" t="s">
        <v>534</v>
      </c>
    </row>
    <row r="273" spans="1:1">
      <c r="A273" s="1" t="s">
        <v>534</v>
      </c>
    </row>
    <row r="274" spans="1:1">
      <c r="A274" s="1" t="s">
        <v>534</v>
      </c>
    </row>
    <row r="275" spans="1:1">
      <c r="A275" s="1" t="s">
        <v>534</v>
      </c>
    </row>
    <row r="276" spans="1:1">
      <c r="A276" s="1" t="s">
        <v>534</v>
      </c>
    </row>
    <row r="277" spans="1:1">
      <c r="A277" s="1" t="s">
        <v>534</v>
      </c>
    </row>
    <row r="278" spans="1:1">
      <c r="A278" s="1" t="s">
        <v>534</v>
      </c>
    </row>
    <row r="279" spans="1:1">
      <c r="A279" s="1" t="s">
        <v>534</v>
      </c>
    </row>
  </sheetData>
  <phoneticPr fontId="60"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D38B1-2655-4444-84EB-F306901DA2B4}">
  <dimension ref="A1:O2355"/>
  <sheetViews>
    <sheetView workbookViewId="0">
      <selection activeCell="K8" sqref="K8:O8"/>
    </sheetView>
  </sheetViews>
  <sheetFormatPr defaultColWidth="9" defaultRowHeight="24" customHeight="1"/>
  <cols>
    <col min="1" max="4" width="9" style="293"/>
    <col min="5" max="5" width="15.75" style="293" customWidth="1"/>
    <col min="6" max="6" width="12.125" style="293" customWidth="1"/>
    <col min="7" max="7" width="9" style="293"/>
    <col min="8" max="8" width="9.375" style="293" bestFit="1" customWidth="1"/>
    <col min="9" max="10" width="9" style="293"/>
    <col min="11" max="12" width="8.875" style="293" customWidth="1"/>
    <col min="13" max="13" width="12.125" style="293" customWidth="1"/>
    <col min="14" max="15" width="8.875" style="293" customWidth="1"/>
    <col min="16" max="16384" width="9" style="293"/>
  </cols>
  <sheetData>
    <row r="1" spans="1:15" ht="24" customHeight="1">
      <c r="A1" s="293" t="s">
        <v>3220</v>
      </c>
    </row>
    <row r="2" spans="1:15" ht="24" customHeight="1">
      <c r="A2" s="294" t="s">
        <v>78</v>
      </c>
      <c r="B2" s="294" t="s">
        <v>2039</v>
      </c>
      <c r="C2" s="294" t="s">
        <v>256</v>
      </c>
      <c r="D2" s="294" t="s">
        <v>45</v>
      </c>
      <c r="E2" s="294" t="s">
        <v>257</v>
      </c>
      <c r="F2" s="294" t="s">
        <v>539</v>
      </c>
      <c r="H2" s="293">
        <f>COUNT(A3:A2355)</f>
        <v>2353</v>
      </c>
      <c r="I2" s="295" t="s">
        <v>3221</v>
      </c>
      <c r="J2" s="295" t="s">
        <v>3222</v>
      </c>
      <c r="K2" s="295" t="s">
        <v>3223</v>
      </c>
      <c r="L2" s="295" t="s">
        <v>3222</v>
      </c>
      <c r="M2" s="295" t="s">
        <v>3224</v>
      </c>
      <c r="N2" s="295" t="s">
        <v>3225</v>
      </c>
      <c r="O2" s="295" t="s">
        <v>3226</v>
      </c>
    </row>
    <row r="3" spans="1:15" ht="24" customHeight="1">
      <c r="A3" s="294">
        <v>1</v>
      </c>
      <c r="B3" s="296" t="s">
        <v>1831</v>
      </c>
      <c r="C3" s="297">
        <v>70.97</v>
      </c>
      <c r="D3" s="296" t="s">
        <v>544</v>
      </c>
      <c r="E3" s="296" t="s">
        <v>2045</v>
      </c>
      <c r="F3" s="296"/>
      <c r="H3" s="298">
        <f>SUM(C3:C2355)</f>
        <v>204495.96999999761</v>
      </c>
      <c r="I3" s="295" t="s">
        <v>3227</v>
      </c>
      <c r="J3" s="295">
        <f>COUNTIFS(D3:D2355,"一居")</f>
        <v>323</v>
      </c>
      <c r="K3" s="295" t="s">
        <v>3228</v>
      </c>
      <c r="L3" s="295">
        <f>COUNTIFS(D3:D2306,I3,E3:E2306,K3)</f>
        <v>81</v>
      </c>
      <c r="M3" s="295" t="s">
        <v>3229</v>
      </c>
      <c r="N3" s="295">
        <f>SUMIFS(C3:C2306,D3:D2306,$I$3,E3:E2306,K3)</f>
        <v>5748.5800000000008</v>
      </c>
      <c r="O3" s="299" t="s">
        <v>3230</v>
      </c>
    </row>
    <row r="4" spans="1:15" ht="24" customHeight="1">
      <c r="A4" s="294">
        <v>2</v>
      </c>
      <c r="B4" s="296" t="s">
        <v>1834</v>
      </c>
      <c r="C4" s="297">
        <v>68.989999999999995</v>
      </c>
      <c r="D4" s="296" t="s">
        <v>544</v>
      </c>
      <c r="E4" s="296" t="s">
        <v>2048</v>
      </c>
      <c r="F4" s="296"/>
      <c r="I4" s="295"/>
      <c r="J4" s="295"/>
      <c r="K4" s="295" t="s">
        <v>3231</v>
      </c>
      <c r="L4" s="295">
        <f>COUNTIFS(D3:D2306,I3,E3:E2306,K4)</f>
        <v>80</v>
      </c>
      <c r="M4" s="295">
        <v>67.150000000000006</v>
      </c>
      <c r="N4" s="295">
        <f>SUMIFS(C3:C2307,D3:D2307,$I$3,E3:E2307,K4)</f>
        <v>5371.9999999999964</v>
      </c>
      <c r="O4" s="299" t="s">
        <v>3230</v>
      </c>
    </row>
    <row r="5" spans="1:15" ht="24" customHeight="1">
      <c r="A5" s="294">
        <v>3</v>
      </c>
      <c r="B5" s="296" t="s">
        <v>1835</v>
      </c>
      <c r="C5" s="297">
        <v>67.150000000000006</v>
      </c>
      <c r="D5" s="296" t="s">
        <v>544</v>
      </c>
      <c r="E5" s="296" t="s">
        <v>3232</v>
      </c>
      <c r="F5" s="296"/>
      <c r="I5" s="300"/>
      <c r="J5" s="300"/>
      <c r="K5" s="300" t="s">
        <v>3233</v>
      </c>
      <c r="L5" s="295">
        <f>COUNTIFS(D3:D2306,I3,E3:E2306,K5)</f>
        <v>81</v>
      </c>
      <c r="M5" s="300">
        <v>68.77</v>
      </c>
      <c r="N5" s="295">
        <f>SUMIFS(C3:C2308,D3:D2308,$I$3,E3:E2308,K5)</f>
        <v>5570.370000000009</v>
      </c>
      <c r="O5" s="299" t="s">
        <v>3230</v>
      </c>
    </row>
    <row r="6" spans="1:15" ht="24" customHeight="1">
      <c r="A6" s="294">
        <v>4</v>
      </c>
      <c r="B6" s="296" t="s">
        <v>1850</v>
      </c>
      <c r="C6" s="297">
        <v>70.97</v>
      </c>
      <c r="D6" s="296" t="s">
        <v>544</v>
      </c>
      <c r="E6" s="296" t="s">
        <v>2045</v>
      </c>
      <c r="F6" s="296"/>
      <c r="I6" s="300"/>
      <c r="J6" s="300"/>
      <c r="K6" s="300" t="s">
        <v>3234</v>
      </c>
      <c r="L6" s="295">
        <f>COUNTIFS(D3:D2306,I3,E3:E2306,K6)</f>
        <v>81</v>
      </c>
      <c r="M6" s="300">
        <v>68.989999999999995</v>
      </c>
      <c r="N6" s="295">
        <f>SUMIFS(C3:C2309,D3:D2309,$I$3,E3:E2309,K6)</f>
        <v>5588.1899999999887</v>
      </c>
      <c r="O6" s="299" t="s">
        <v>3230</v>
      </c>
    </row>
    <row r="7" spans="1:15" ht="24" customHeight="1">
      <c r="A7" s="294">
        <v>5</v>
      </c>
      <c r="B7" s="296" t="s">
        <v>1853</v>
      </c>
      <c r="C7" s="297">
        <v>68.989999999999995</v>
      </c>
      <c r="D7" s="296" t="s">
        <v>544</v>
      </c>
      <c r="E7" s="296" t="s">
        <v>2048</v>
      </c>
      <c r="F7" s="296"/>
      <c r="I7" s="295" t="s">
        <v>3235</v>
      </c>
      <c r="J7" s="295">
        <f>COUNTIFS(D3:D2355,"两居")</f>
        <v>2030</v>
      </c>
      <c r="K7" s="295" t="s">
        <v>3228</v>
      </c>
      <c r="L7" s="295">
        <f>COUNTIFS(D3:D2355,I7,E3:E2355,K7)</f>
        <v>1010</v>
      </c>
      <c r="M7" s="295" t="s">
        <v>3236</v>
      </c>
      <c r="N7" s="295">
        <f>SUMIFS(C3:C2355,D3:D2355,$I$7,E3:E2355,K7)</f>
        <v>90592.830000000744</v>
      </c>
      <c r="O7" s="299" t="s">
        <v>3237</v>
      </c>
    </row>
    <row r="8" spans="1:15" ht="24" customHeight="1">
      <c r="A8" s="294">
        <v>6</v>
      </c>
      <c r="B8" s="296" t="s">
        <v>1854</v>
      </c>
      <c r="C8" s="297">
        <v>67.150000000000006</v>
      </c>
      <c r="D8" s="296" t="s">
        <v>544</v>
      </c>
      <c r="E8" s="296" t="s">
        <v>3232</v>
      </c>
      <c r="F8" s="296"/>
      <c r="I8" s="295"/>
      <c r="J8" s="295"/>
      <c r="K8" s="387" t="s">
        <v>3238</v>
      </c>
      <c r="L8" s="387">
        <f>COUNTIFS(D3:D2356,I7,E3:E2356,K8)</f>
        <v>1020</v>
      </c>
      <c r="M8" s="387" t="s">
        <v>3239</v>
      </c>
      <c r="N8" s="387">
        <f>SUMIFS(C3:C2356,D3:D2356,$I$7,E3:E2356,K8)</f>
        <v>91623.999999999825</v>
      </c>
      <c r="O8" s="388" t="s">
        <v>3237</v>
      </c>
    </row>
    <row r="9" spans="1:15" ht="24" customHeight="1">
      <c r="A9" s="294">
        <v>7</v>
      </c>
      <c r="B9" s="296" t="s">
        <v>1930</v>
      </c>
      <c r="C9" s="297">
        <v>67.150000000000006</v>
      </c>
      <c r="D9" s="296" t="s">
        <v>544</v>
      </c>
      <c r="E9" s="296" t="s">
        <v>3232</v>
      </c>
      <c r="F9" s="296"/>
      <c r="I9" s="301"/>
      <c r="J9" s="301">
        <f>J3+J7</f>
        <v>2353</v>
      </c>
      <c r="K9" s="301"/>
      <c r="L9" s="302">
        <f>SUM(L3:L8)</f>
        <v>2353</v>
      </c>
      <c r="M9" s="301"/>
      <c r="N9" s="302">
        <f>SUM(N3:N8)</f>
        <v>204495.97000000055</v>
      </c>
      <c r="O9" s="303"/>
    </row>
    <row r="10" spans="1:15" ht="24" customHeight="1">
      <c r="A10" s="294">
        <v>8</v>
      </c>
      <c r="B10" s="296" t="s">
        <v>1945</v>
      </c>
      <c r="C10" s="297">
        <v>70.97</v>
      </c>
      <c r="D10" s="296" t="s">
        <v>544</v>
      </c>
      <c r="E10" s="296" t="s">
        <v>2045</v>
      </c>
      <c r="F10" s="296"/>
    </row>
    <row r="11" spans="1:15" ht="24" customHeight="1">
      <c r="A11" s="294">
        <v>9</v>
      </c>
      <c r="B11" s="296" t="s">
        <v>1948</v>
      </c>
      <c r="C11" s="297">
        <v>68.989999999999995</v>
      </c>
      <c r="D11" s="296" t="s">
        <v>544</v>
      </c>
      <c r="E11" s="296" t="s">
        <v>2048</v>
      </c>
      <c r="F11" s="296"/>
    </row>
    <row r="12" spans="1:15" ht="24" customHeight="1">
      <c r="A12" s="294">
        <v>10</v>
      </c>
      <c r="B12" s="296" t="s">
        <v>1949</v>
      </c>
      <c r="C12" s="297">
        <v>67.150000000000006</v>
      </c>
      <c r="D12" s="296" t="s">
        <v>544</v>
      </c>
      <c r="E12" s="296" t="s">
        <v>3232</v>
      </c>
      <c r="F12" s="296"/>
    </row>
    <row r="13" spans="1:15" ht="24" customHeight="1">
      <c r="A13" s="294">
        <v>11</v>
      </c>
      <c r="B13" s="296" t="s">
        <v>1964</v>
      </c>
      <c r="C13" s="297">
        <v>70.97</v>
      </c>
      <c r="D13" s="296" t="s">
        <v>544</v>
      </c>
      <c r="E13" s="296" t="s">
        <v>2045</v>
      </c>
      <c r="F13" s="296"/>
    </row>
    <row r="14" spans="1:15" ht="24" customHeight="1">
      <c r="A14" s="294">
        <v>12</v>
      </c>
      <c r="B14" s="296" t="s">
        <v>1967</v>
      </c>
      <c r="C14" s="297">
        <v>68.989999999999995</v>
      </c>
      <c r="D14" s="296" t="s">
        <v>544</v>
      </c>
      <c r="E14" s="296" t="s">
        <v>2048</v>
      </c>
      <c r="F14" s="296"/>
    </row>
    <row r="15" spans="1:15" ht="24" customHeight="1">
      <c r="A15" s="294">
        <v>13</v>
      </c>
      <c r="B15" s="296" t="s">
        <v>1968</v>
      </c>
      <c r="C15" s="297">
        <v>67.150000000000006</v>
      </c>
      <c r="D15" s="296" t="s">
        <v>544</v>
      </c>
      <c r="E15" s="296" t="s">
        <v>3232</v>
      </c>
      <c r="F15" s="296"/>
    </row>
    <row r="16" spans="1:15" ht="24" customHeight="1">
      <c r="A16" s="294">
        <v>14</v>
      </c>
      <c r="B16" s="296" t="s">
        <v>1986</v>
      </c>
      <c r="C16" s="297">
        <v>68.989999999999995</v>
      </c>
      <c r="D16" s="296" t="s">
        <v>544</v>
      </c>
      <c r="E16" s="296" t="s">
        <v>2048</v>
      </c>
      <c r="F16" s="296"/>
    </row>
    <row r="17" spans="1:6" ht="24" customHeight="1">
      <c r="A17" s="294">
        <v>15</v>
      </c>
      <c r="B17" s="296" t="s">
        <v>1987</v>
      </c>
      <c r="C17" s="297">
        <v>67.150000000000006</v>
      </c>
      <c r="D17" s="296" t="s">
        <v>544</v>
      </c>
      <c r="E17" s="296" t="s">
        <v>3232</v>
      </c>
      <c r="F17" s="296"/>
    </row>
    <row r="18" spans="1:6" ht="24" customHeight="1">
      <c r="A18" s="294">
        <v>16</v>
      </c>
      <c r="B18" s="296" t="s">
        <v>2002</v>
      </c>
      <c r="C18" s="297">
        <v>70.97</v>
      </c>
      <c r="D18" s="296" t="s">
        <v>544</v>
      </c>
      <c r="E18" s="296" t="s">
        <v>2045</v>
      </c>
      <c r="F18" s="296"/>
    </row>
    <row r="19" spans="1:6" ht="24" customHeight="1">
      <c r="A19" s="294">
        <v>17</v>
      </c>
      <c r="B19" s="296" t="s">
        <v>2005</v>
      </c>
      <c r="C19" s="297">
        <v>68.989999999999995</v>
      </c>
      <c r="D19" s="296" t="s">
        <v>544</v>
      </c>
      <c r="E19" s="296" t="s">
        <v>2048</v>
      </c>
      <c r="F19" s="296"/>
    </row>
    <row r="20" spans="1:6" ht="24" customHeight="1">
      <c r="A20" s="294">
        <v>18</v>
      </c>
      <c r="B20" s="296" t="s">
        <v>2006</v>
      </c>
      <c r="C20" s="297">
        <v>67.150000000000006</v>
      </c>
      <c r="D20" s="296" t="s">
        <v>544</v>
      </c>
      <c r="E20" s="296" t="s">
        <v>3232</v>
      </c>
      <c r="F20" s="296"/>
    </row>
    <row r="21" spans="1:6" ht="24" customHeight="1">
      <c r="A21" s="294">
        <v>19</v>
      </c>
      <c r="B21" s="296" t="s">
        <v>2025</v>
      </c>
      <c r="C21" s="297">
        <v>67.150000000000006</v>
      </c>
      <c r="D21" s="296" t="s">
        <v>544</v>
      </c>
      <c r="E21" s="296" t="s">
        <v>3232</v>
      </c>
      <c r="F21" s="296"/>
    </row>
    <row r="22" spans="1:6" ht="24" customHeight="1">
      <c r="A22" s="294">
        <v>20</v>
      </c>
      <c r="B22" s="296" t="s">
        <v>3240</v>
      </c>
      <c r="C22" s="297">
        <v>70.97</v>
      </c>
      <c r="D22" s="296" t="s">
        <v>544</v>
      </c>
      <c r="E22" s="296" t="s">
        <v>2045</v>
      </c>
      <c r="F22" s="296"/>
    </row>
    <row r="23" spans="1:6" ht="24" customHeight="1">
      <c r="A23" s="294">
        <v>21</v>
      </c>
      <c r="B23" s="296" t="s">
        <v>3241</v>
      </c>
      <c r="C23" s="297">
        <v>68.77</v>
      </c>
      <c r="D23" s="296" t="s">
        <v>544</v>
      </c>
      <c r="E23" s="296" t="s">
        <v>3242</v>
      </c>
      <c r="F23" s="296"/>
    </row>
    <row r="24" spans="1:6" ht="24" customHeight="1">
      <c r="A24" s="294">
        <v>22</v>
      </c>
      <c r="B24" s="296" t="s">
        <v>3243</v>
      </c>
      <c r="C24" s="297">
        <v>89.45</v>
      </c>
      <c r="D24" s="296" t="s">
        <v>118</v>
      </c>
      <c r="E24" s="296" t="s">
        <v>2041</v>
      </c>
      <c r="F24" s="296"/>
    </row>
    <row r="25" spans="1:6" ht="24" customHeight="1">
      <c r="A25" s="294">
        <v>23</v>
      </c>
      <c r="B25" s="296" t="s">
        <v>2307</v>
      </c>
      <c r="C25" s="297">
        <v>89.44</v>
      </c>
      <c r="D25" s="296" t="s">
        <v>118</v>
      </c>
      <c r="E25" s="296" t="s">
        <v>2041</v>
      </c>
      <c r="F25" s="296"/>
    </row>
    <row r="26" spans="1:6" ht="24" customHeight="1">
      <c r="A26" s="294">
        <v>24</v>
      </c>
      <c r="B26" s="296" t="s">
        <v>2285</v>
      </c>
      <c r="C26" s="297">
        <v>90.37</v>
      </c>
      <c r="D26" s="296" t="s">
        <v>118</v>
      </c>
      <c r="E26" s="296" t="s">
        <v>2041</v>
      </c>
      <c r="F26" s="296"/>
    </row>
    <row r="27" spans="1:6" ht="24" customHeight="1">
      <c r="A27" s="294">
        <v>25</v>
      </c>
      <c r="B27" s="296" t="s">
        <v>3244</v>
      </c>
      <c r="C27" s="297">
        <v>90.37</v>
      </c>
      <c r="D27" s="296" t="s">
        <v>118</v>
      </c>
      <c r="E27" s="296" t="s">
        <v>2041</v>
      </c>
      <c r="F27" s="296"/>
    </row>
    <row r="28" spans="1:6" ht="24" customHeight="1">
      <c r="A28" s="294">
        <v>26</v>
      </c>
      <c r="B28" s="296" t="s">
        <v>3245</v>
      </c>
      <c r="C28" s="297">
        <v>89.44</v>
      </c>
      <c r="D28" s="296" t="s">
        <v>118</v>
      </c>
      <c r="E28" s="296" t="s">
        <v>2041</v>
      </c>
      <c r="F28" s="296"/>
    </row>
    <row r="29" spans="1:6" ht="24" customHeight="1">
      <c r="A29" s="294">
        <v>27</v>
      </c>
      <c r="B29" s="296" t="s">
        <v>3246</v>
      </c>
      <c r="C29" s="297">
        <v>90.04</v>
      </c>
      <c r="D29" s="296" t="s">
        <v>118</v>
      </c>
      <c r="E29" s="296" t="s">
        <v>2045</v>
      </c>
      <c r="F29" s="296"/>
    </row>
    <row r="30" spans="1:6" ht="24" customHeight="1">
      <c r="A30" s="294">
        <v>28</v>
      </c>
      <c r="B30" s="296" t="s">
        <v>3247</v>
      </c>
      <c r="C30" s="297">
        <v>89.65</v>
      </c>
      <c r="D30" s="296" t="s">
        <v>118</v>
      </c>
      <c r="E30" s="296" t="s">
        <v>2041</v>
      </c>
      <c r="F30" s="296"/>
    </row>
    <row r="31" spans="1:6" ht="24" customHeight="1">
      <c r="A31" s="294">
        <v>29</v>
      </c>
      <c r="B31" s="296" t="s">
        <v>3248</v>
      </c>
      <c r="C31" s="297">
        <v>90.71</v>
      </c>
      <c r="D31" s="296" t="s">
        <v>118</v>
      </c>
      <c r="E31" s="296" t="s">
        <v>2041</v>
      </c>
      <c r="F31" s="294"/>
    </row>
    <row r="32" spans="1:6" ht="24" customHeight="1">
      <c r="A32" s="294">
        <v>30</v>
      </c>
      <c r="B32" s="296" t="s">
        <v>3249</v>
      </c>
      <c r="C32" s="294">
        <v>89.58</v>
      </c>
      <c r="D32" s="296" t="s">
        <v>118</v>
      </c>
      <c r="E32" s="296" t="s">
        <v>2045</v>
      </c>
      <c r="F32" s="294"/>
    </row>
    <row r="33" spans="1:6" ht="24" customHeight="1">
      <c r="A33" s="294">
        <v>31</v>
      </c>
      <c r="B33" s="296" t="s">
        <v>3250</v>
      </c>
      <c r="C33" s="297">
        <v>90.01</v>
      </c>
      <c r="D33" s="296" t="s">
        <v>118</v>
      </c>
      <c r="E33" s="294" t="s">
        <v>2045</v>
      </c>
      <c r="F33" s="294"/>
    </row>
    <row r="34" spans="1:6" ht="24" customHeight="1">
      <c r="A34" s="294">
        <v>32</v>
      </c>
      <c r="B34" s="296" t="s">
        <v>3251</v>
      </c>
      <c r="C34" s="297">
        <v>89.66</v>
      </c>
      <c r="D34" s="296" t="s">
        <v>118</v>
      </c>
      <c r="E34" s="296" t="s">
        <v>2041</v>
      </c>
      <c r="F34" s="294"/>
    </row>
    <row r="35" spans="1:6" ht="24" customHeight="1">
      <c r="A35" s="294">
        <v>33</v>
      </c>
      <c r="B35" s="296" t="s">
        <v>3252</v>
      </c>
      <c r="C35" s="297">
        <v>90.58</v>
      </c>
      <c r="D35" s="296" t="s">
        <v>118</v>
      </c>
      <c r="E35" s="296" t="s">
        <v>2041</v>
      </c>
      <c r="F35" s="294"/>
    </row>
    <row r="36" spans="1:6" ht="24" customHeight="1">
      <c r="A36" s="294">
        <v>34</v>
      </c>
      <c r="B36" s="296" t="s">
        <v>3253</v>
      </c>
      <c r="C36" s="297">
        <v>89.66</v>
      </c>
      <c r="D36" s="296" t="s">
        <v>118</v>
      </c>
      <c r="E36" s="296" t="s">
        <v>2041</v>
      </c>
      <c r="F36" s="294"/>
    </row>
    <row r="37" spans="1:6" ht="24" customHeight="1">
      <c r="A37" s="294">
        <v>35</v>
      </c>
      <c r="B37" s="296" t="s">
        <v>2875</v>
      </c>
      <c r="C37" s="297">
        <v>89.31</v>
      </c>
      <c r="D37" s="296" t="s">
        <v>118</v>
      </c>
      <c r="E37" s="296" t="s">
        <v>2041</v>
      </c>
      <c r="F37" s="294"/>
    </row>
    <row r="38" spans="1:6" ht="24" customHeight="1">
      <c r="A38" s="294">
        <v>36</v>
      </c>
      <c r="B38" s="296" t="s">
        <v>3254</v>
      </c>
      <c r="C38" s="304">
        <v>89.66</v>
      </c>
      <c r="D38" s="296" t="s">
        <v>118</v>
      </c>
      <c r="E38" s="296" t="s">
        <v>2041</v>
      </c>
      <c r="F38" s="294"/>
    </row>
    <row r="39" spans="1:6" ht="24" customHeight="1">
      <c r="A39" s="294">
        <v>37</v>
      </c>
      <c r="B39" s="296" t="s">
        <v>2419</v>
      </c>
      <c r="C39" s="297">
        <v>90.39</v>
      </c>
      <c r="D39" s="296" t="s">
        <v>118</v>
      </c>
      <c r="E39" s="296" t="s">
        <v>2041</v>
      </c>
      <c r="F39" s="294"/>
    </row>
    <row r="40" spans="1:6" ht="24" customHeight="1">
      <c r="A40" s="294">
        <v>38</v>
      </c>
      <c r="B40" s="296" t="s">
        <v>2498</v>
      </c>
      <c r="C40" s="297">
        <v>88.37</v>
      </c>
      <c r="D40" s="296" t="s">
        <v>118</v>
      </c>
      <c r="E40" s="296" t="s">
        <v>2041</v>
      </c>
      <c r="F40" s="294"/>
    </row>
    <row r="41" spans="1:6" ht="24" customHeight="1">
      <c r="A41" s="294">
        <v>39</v>
      </c>
      <c r="B41" s="296" t="s">
        <v>1338</v>
      </c>
      <c r="C41" s="297">
        <v>90.04</v>
      </c>
      <c r="D41" s="296" t="s">
        <v>118</v>
      </c>
      <c r="E41" s="294" t="s">
        <v>2045</v>
      </c>
      <c r="F41" s="294"/>
    </row>
    <row r="42" spans="1:6" ht="24" customHeight="1">
      <c r="A42" s="294">
        <v>40</v>
      </c>
      <c r="B42" s="296" t="s">
        <v>2281</v>
      </c>
      <c r="C42" s="297">
        <v>89.6</v>
      </c>
      <c r="D42" s="296" t="s">
        <v>118</v>
      </c>
      <c r="E42" s="296" t="s">
        <v>2041</v>
      </c>
      <c r="F42" s="294"/>
    </row>
    <row r="43" spans="1:6" ht="24" customHeight="1">
      <c r="A43" s="294">
        <v>41</v>
      </c>
      <c r="B43" s="296" t="s">
        <v>914</v>
      </c>
      <c r="C43" s="297">
        <v>89.43</v>
      </c>
      <c r="D43" s="296" t="s">
        <v>118</v>
      </c>
      <c r="E43" s="294" t="s">
        <v>2045</v>
      </c>
      <c r="F43" s="294"/>
    </row>
    <row r="44" spans="1:6" ht="24" customHeight="1">
      <c r="A44" s="294">
        <v>42</v>
      </c>
      <c r="B44" s="296" t="s">
        <v>2515</v>
      </c>
      <c r="C44" s="297">
        <v>89.6</v>
      </c>
      <c r="D44" s="296" t="s">
        <v>118</v>
      </c>
      <c r="E44" s="294" t="s">
        <v>2045</v>
      </c>
      <c r="F44" s="294"/>
    </row>
    <row r="45" spans="1:6" ht="24" customHeight="1">
      <c r="A45" s="294">
        <v>43</v>
      </c>
      <c r="B45" s="296" t="s">
        <v>2328</v>
      </c>
      <c r="C45" s="297">
        <v>89.42</v>
      </c>
      <c r="D45" s="296" t="s">
        <v>118</v>
      </c>
      <c r="E45" s="296" t="s">
        <v>2041</v>
      </c>
      <c r="F45" s="294"/>
    </row>
    <row r="46" spans="1:6" ht="24" customHeight="1">
      <c r="A46" s="294">
        <v>44</v>
      </c>
      <c r="B46" s="296" t="s">
        <v>626</v>
      </c>
      <c r="C46" s="297">
        <v>89.29</v>
      </c>
      <c r="D46" s="296" t="s">
        <v>118</v>
      </c>
      <c r="E46" s="296" t="s">
        <v>2041</v>
      </c>
      <c r="F46" s="294"/>
    </row>
    <row r="47" spans="1:6" ht="24" customHeight="1">
      <c r="A47" s="294">
        <v>45</v>
      </c>
      <c r="B47" s="296" t="s">
        <v>3255</v>
      </c>
      <c r="C47" s="297">
        <v>89.98</v>
      </c>
      <c r="D47" s="296" t="s">
        <v>118</v>
      </c>
      <c r="E47" s="296" t="s">
        <v>2041</v>
      </c>
      <c r="F47" s="294"/>
    </row>
    <row r="48" spans="1:6" ht="24" customHeight="1">
      <c r="A48" s="294">
        <v>46</v>
      </c>
      <c r="B48" s="296" t="s">
        <v>3256</v>
      </c>
      <c r="C48" s="297">
        <v>90.58</v>
      </c>
      <c r="D48" s="296" t="s">
        <v>118</v>
      </c>
      <c r="E48" s="296" t="s">
        <v>2041</v>
      </c>
      <c r="F48" s="294"/>
    </row>
    <row r="49" spans="1:6" ht="24" customHeight="1">
      <c r="A49" s="294">
        <v>47</v>
      </c>
      <c r="B49" s="296" t="s">
        <v>1396</v>
      </c>
      <c r="C49" s="297">
        <v>90.25</v>
      </c>
      <c r="D49" s="296" t="s">
        <v>118</v>
      </c>
      <c r="E49" s="296" t="s">
        <v>2045</v>
      </c>
      <c r="F49" s="294"/>
    </row>
    <row r="50" spans="1:6" ht="24" customHeight="1">
      <c r="A50" s="294">
        <v>48</v>
      </c>
      <c r="B50" s="296" t="s">
        <v>3257</v>
      </c>
      <c r="C50" s="297">
        <v>89.6</v>
      </c>
      <c r="D50" s="296" t="s">
        <v>118</v>
      </c>
      <c r="E50" s="296" t="s">
        <v>2045</v>
      </c>
      <c r="F50" s="294"/>
    </row>
    <row r="51" spans="1:6" ht="24" customHeight="1">
      <c r="A51" s="294">
        <v>49</v>
      </c>
      <c r="B51" s="296" t="s">
        <v>3258</v>
      </c>
      <c r="C51" s="297">
        <v>90.26</v>
      </c>
      <c r="D51" s="296" t="s">
        <v>118</v>
      </c>
      <c r="E51" s="294" t="s">
        <v>2045</v>
      </c>
      <c r="F51" s="294"/>
    </row>
    <row r="52" spans="1:6" ht="24" customHeight="1">
      <c r="A52" s="294">
        <v>50</v>
      </c>
      <c r="B52" s="296" t="s">
        <v>3259</v>
      </c>
      <c r="C52" s="297">
        <v>90.4</v>
      </c>
      <c r="D52" s="296" t="s">
        <v>118</v>
      </c>
      <c r="E52" s="296" t="s">
        <v>2045</v>
      </c>
      <c r="F52" s="294"/>
    </row>
    <row r="53" spans="1:6" ht="24" customHeight="1">
      <c r="A53" s="294">
        <v>51</v>
      </c>
      <c r="B53" s="296" t="s">
        <v>1031</v>
      </c>
      <c r="C53" s="297">
        <v>89.16</v>
      </c>
      <c r="D53" s="296" t="s">
        <v>118</v>
      </c>
      <c r="E53" s="296" t="s">
        <v>2041</v>
      </c>
      <c r="F53" s="294"/>
    </row>
    <row r="54" spans="1:6" ht="24" customHeight="1">
      <c r="A54" s="294">
        <v>52</v>
      </c>
      <c r="B54" s="305" t="s">
        <v>1185</v>
      </c>
      <c r="C54" s="297">
        <v>88.69</v>
      </c>
      <c r="D54" s="296" t="s">
        <v>118</v>
      </c>
      <c r="E54" s="296" t="s">
        <v>2041</v>
      </c>
      <c r="F54" s="294"/>
    </row>
    <row r="55" spans="1:6" ht="24" customHeight="1">
      <c r="A55" s="294">
        <v>53</v>
      </c>
      <c r="B55" s="305" t="s">
        <v>3260</v>
      </c>
      <c r="C55" s="297">
        <v>89.91</v>
      </c>
      <c r="D55" s="296" t="s">
        <v>118</v>
      </c>
      <c r="E55" s="296" t="s">
        <v>2041</v>
      </c>
      <c r="F55" s="294"/>
    </row>
    <row r="56" spans="1:6" ht="24" customHeight="1">
      <c r="A56" s="294">
        <v>54</v>
      </c>
      <c r="B56" s="305" t="s">
        <v>3133</v>
      </c>
      <c r="C56" s="297">
        <v>90.11</v>
      </c>
      <c r="D56" s="296" t="s">
        <v>118</v>
      </c>
      <c r="E56" s="296" t="s">
        <v>2041</v>
      </c>
      <c r="F56" s="294"/>
    </row>
    <row r="57" spans="1:6" ht="24" customHeight="1">
      <c r="A57" s="294">
        <v>55</v>
      </c>
      <c r="B57" s="305" t="s">
        <v>1186</v>
      </c>
      <c r="C57" s="297">
        <v>89.71</v>
      </c>
      <c r="D57" s="296" t="s">
        <v>118</v>
      </c>
      <c r="E57" s="294" t="s">
        <v>2045</v>
      </c>
      <c r="F57" s="294"/>
    </row>
    <row r="58" spans="1:6" ht="24" customHeight="1">
      <c r="A58" s="294">
        <v>56</v>
      </c>
      <c r="B58" s="305" t="s">
        <v>3261</v>
      </c>
      <c r="C58" s="297">
        <v>89.64</v>
      </c>
      <c r="D58" s="296" t="s">
        <v>118</v>
      </c>
      <c r="E58" s="294" t="s">
        <v>2045</v>
      </c>
      <c r="F58" s="294"/>
    </row>
    <row r="59" spans="1:6" ht="24" customHeight="1">
      <c r="A59" s="294">
        <v>57</v>
      </c>
      <c r="B59" s="305" t="s">
        <v>3262</v>
      </c>
      <c r="C59" s="297">
        <v>89.46</v>
      </c>
      <c r="D59" s="296" t="s">
        <v>118</v>
      </c>
      <c r="E59" s="294" t="s">
        <v>2045</v>
      </c>
      <c r="F59" s="294"/>
    </row>
    <row r="60" spans="1:6" ht="24" customHeight="1">
      <c r="A60" s="294">
        <v>58</v>
      </c>
      <c r="B60" s="305" t="s">
        <v>1187</v>
      </c>
      <c r="C60" s="297">
        <v>89.64</v>
      </c>
      <c r="D60" s="296" t="s">
        <v>118</v>
      </c>
      <c r="E60" s="296" t="s">
        <v>2045</v>
      </c>
      <c r="F60" s="294"/>
    </row>
    <row r="61" spans="1:6" ht="24" customHeight="1">
      <c r="A61" s="294">
        <v>59</v>
      </c>
      <c r="B61" s="305" t="s">
        <v>3263</v>
      </c>
      <c r="C61" s="297">
        <v>89.52</v>
      </c>
      <c r="D61" s="296" t="s">
        <v>118</v>
      </c>
      <c r="E61" s="296" t="s">
        <v>2045</v>
      </c>
      <c r="F61" s="294"/>
    </row>
    <row r="62" spans="1:6" ht="24" customHeight="1">
      <c r="A62" s="294">
        <v>60</v>
      </c>
      <c r="B62" s="305" t="s">
        <v>3264</v>
      </c>
      <c r="C62" s="297">
        <v>89.71</v>
      </c>
      <c r="D62" s="296" t="s">
        <v>118</v>
      </c>
      <c r="E62" s="296" t="s">
        <v>2045</v>
      </c>
      <c r="F62" s="294"/>
    </row>
    <row r="63" spans="1:6" ht="24" customHeight="1">
      <c r="A63" s="294">
        <v>61</v>
      </c>
      <c r="B63" s="305" t="s">
        <v>1189</v>
      </c>
      <c r="C63" s="297">
        <v>90.14</v>
      </c>
      <c r="D63" s="296" t="s">
        <v>118</v>
      </c>
      <c r="E63" s="296" t="s">
        <v>2041</v>
      </c>
      <c r="F63" s="294"/>
    </row>
    <row r="64" spans="1:6" ht="24" customHeight="1">
      <c r="A64" s="294">
        <v>62</v>
      </c>
      <c r="B64" s="305" t="s">
        <v>3265</v>
      </c>
      <c r="C64" s="297">
        <v>90.37</v>
      </c>
      <c r="D64" s="296" t="s">
        <v>118</v>
      </c>
      <c r="E64" s="296" t="s">
        <v>2041</v>
      </c>
      <c r="F64" s="294"/>
    </row>
    <row r="65" spans="1:6" ht="24" customHeight="1">
      <c r="A65" s="294">
        <v>63</v>
      </c>
      <c r="B65" s="305" t="s">
        <v>3266</v>
      </c>
      <c r="C65" s="297">
        <v>89.38</v>
      </c>
      <c r="D65" s="296" t="s">
        <v>118</v>
      </c>
      <c r="E65" s="296" t="s">
        <v>2041</v>
      </c>
      <c r="F65" s="294"/>
    </row>
    <row r="66" spans="1:6" ht="24" customHeight="1">
      <c r="A66" s="294">
        <v>64</v>
      </c>
      <c r="B66" s="305" t="s">
        <v>1488</v>
      </c>
      <c r="C66" s="297">
        <v>88.74</v>
      </c>
      <c r="D66" s="296" t="s">
        <v>118</v>
      </c>
      <c r="E66" s="296" t="s">
        <v>2041</v>
      </c>
      <c r="F66" s="294"/>
    </row>
    <row r="67" spans="1:6" ht="24" customHeight="1">
      <c r="A67" s="294">
        <v>65</v>
      </c>
      <c r="B67" s="305" t="s">
        <v>3267</v>
      </c>
      <c r="C67" s="297">
        <v>89.96</v>
      </c>
      <c r="D67" s="296" t="s">
        <v>118</v>
      </c>
      <c r="E67" s="296" t="s">
        <v>2041</v>
      </c>
      <c r="F67" s="294"/>
    </row>
    <row r="68" spans="1:6" ht="24" customHeight="1">
      <c r="A68" s="294">
        <v>66</v>
      </c>
      <c r="B68" s="305" t="s">
        <v>3268</v>
      </c>
      <c r="C68" s="297">
        <v>90.17</v>
      </c>
      <c r="D68" s="296" t="s">
        <v>118</v>
      </c>
      <c r="E68" s="296" t="s">
        <v>2041</v>
      </c>
      <c r="F68" s="294"/>
    </row>
    <row r="69" spans="1:6" ht="24" customHeight="1">
      <c r="A69" s="294">
        <v>67</v>
      </c>
      <c r="B69" s="305" t="s">
        <v>1489</v>
      </c>
      <c r="C69" s="297">
        <v>89.76</v>
      </c>
      <c r="D69" s="296" t="s">
        <v>118</v>
      </c>
      <c r="E69" s="294" t="s">
        <v>2045</v>
      </c>
      <c r="F69" s="294"/>
    </row>
    <row r="70" spans="1:6" ht="24" customHeight="1">
      <c r="A70" s="294">
        <v>68</v>
      </c>
      <c r="B70" s="305" t="s">
        <v>3269</v>
      </c>
      <c r="C70" s="297">
        <v>89.69</v>
      </c>
      <c r="D70" s="296" t="s">
        <v>118</v>
      </c>
      <c r="E70" s="294" t="s">
        <v>2045</v>
      </c>
      <c r="F70" s="294"/>
    </row>
    <row r="71" spans="1:6" ht="24" customHeight="1">
      <c r="A71" s="294">
        <v>69</v>
      </c>
      <c r="B71" s="305" t="s">
        <v>3270</v>
      </c>
      <c r="C71" s="297">
        <v>89.52</v>
      </c>
      <c r="D71" s="296" t="s">
        <v>118</v>
      </c>
      <c r="E71" s="294" t="s">
        <v>2045</v>
      </c>
      <c r="F71" s="294"/>
    </row>
    <row r="72" spans="1:6" ht="24" customHeight="1">
      <c r="A72" s="294">
        <v>70</v>
      </c>
      <c r="B72" s="305" t="s">
        <v>1490</v>
      </c>
      <c r="C72" s="297">
        <v>89.69</v>
      </c>
      <c r="D72" s="296" t="s">
        <v>118</v>
      </c>
      <c r="E72" s="296" t="s">
        <v>2045</v>
      </c>
      <c r="F72" s="294"/>
    </row>
    <row r="73" spans="1:6" ht="24" customHeight="1">
      <c r="A73" s="294">
        <v>71</v>
      </c>
      <c r="B73" s="305" t="s">
        <v>3271</v>
      </c>
      <c r="C73" s="297">
        <v>89.57</v>
      </c>
      <c r="D73" s="296" t="s">
        <v>118</v>
      </c>
      <c r="E73" s="296" t="s">
        <v>2045</v>
      </c>
      <c r="F73" s="294"/>
    </row>
    <row r="74" spans="1:6" ht="24" customHeight="1">
      <c r="A74" s="294">
        <v>72</v>
      </c>
      <c r="B74" s="305" t="s">
        <v>3272</v>
      </c>
      <c r="C74" s="297">
        <v>89.76</v>
      </c>
      <c r="D74" s="296" t="s">
        <v>118</v>
      </c>
      <c r="E74" s="296" t="s">
        <v>2045</v>
      </c>
      <c r="F74" s="294"/>
    </row>
    <row r="75" spans="1:6" ht="24" customHeight="1">
      <c r="A75" s="294">
        <v>73</v>
      </c>
      <c r="B75" s="305" t="s">
        <v>1492</v>
      </c>
      <c r="C75" s="297">
        <v>90.2</v>
      </c>
      <c r="D75" s="296" t="s">
        <v>118</v>
      </c>
      <c r="E75" s="296" t="s">
        <v>2041</v>
      </c>
      <c r="F75" s="294"/>
    </row>
    <row r="76" spans="1:6" ht="24" customHeight="1">
      <c r="A76" s="294">
        <v>74</v>
      </c>
      <c r="B76" s="305" t="s">
        <v>3273</v>
      </c>
      <c r="C76" s="297">
        <v>90.43</v>
      </c>
      <c r="D76" s="296" t="s">
        <v>118</v>
      </c>
      <c r="E76" s="296" t="s">
        <v>2041</v>
      </c>
      <c r="F76" s="294"/>
    </row>
    <row r="77" spans="1:6" ht="24" customHeight="1">
      <c r="A77" s="294">
        <v>75</v>
      </c>
      <c r="B77" s="305" t="s">
        <v>3274</v>
      </c>
      <c r="C77" s="297">
        <v>89.43</v>
      </c>
      <c r="D77" s="296" t="s">
        <v>118</v>
      </c>
      <c r="E77" s="296" t="s">
        <v>2041</v>
      </c>
      <c r="F77" s="294"/>
    </row>
    <row r="78" spans="1:6" ht="24" customHeight="1">
      <c r="A78" s="294">
        <v>76</v>
      </c>
      <c r="B78" s="305" t="s">
        <v>1736</v>
      </c>
      <c r="C78" s="297">
        <v>89.57</v>
      </c>
      <c r="D78" s="296" t="s">
        <v>118</v>
      </c>
      <c r="E78" s="294" t="s">
        <v>2045</v>
      </c>
      <c r="F78" s="294"/>
    </row>
    <row r="79" spans="1:6" ht="24" customHeight="1">
      <c r="A79" s="294">
        <v>77</v>
      </c>
      <c r="B79" s="305" t="s">
        <v>1737</v>
      </c>
      <c r="C79" s="297">
        <v>70.98</v>
      </c>
      <c r="D79" s="296" t="s">
        <v>544</v>
      </c>
      <c r="E79" s="296" t="s">
        <v>2045</v>
      </c>
      <c r="F79" s="294"/>
    </row>
    <row r="80" spans="1:6" ht="24" customHeight="1">
      <c r="A80" s="294">
        <v>78</v>
      </c>
      <c r="B80" s="296" t="s">
        <v>1739</v>
      </c>
      <c r="C80" s="297">
        <v>68.77</v>
      </c>
      <c r="D80" s="296" t="s">
        <v>544</v>
      </c>
      <c r="E80" s="296" t="s">
        <v>3242</v>
      </c>
      <c r="F80" s="294"/>
    </row>
    <row r="81" spans="1:6" ht="24" customHeight="1">
      <c r="A81" s="294">
        <v>79</v>
      </c>
      <c r="B81" s="306" t="s">
        <v>1740</v>
      </c>
      <c r="C81" s="307">
        <v>68.989999999999995</v>
      </c>
      <c r="D81" s="296" t="s">
        <v>544</v>
      </c>
      <c r="E81" s="296" t="s">
        <v>2048</v>
      </c>
      <c r="F81" s="294"/>
    </row>
    <row r="82" spans="1:6" ht="24" customHeight="1">
      <c r="A82" s="294">
        <v>80</v>
      </c>
      <c r="B82" s="306" t="s">
        <v>1741</v>
      </c>
      <c r="C82" s="307">
        <v>67.150000000000006</v>
      </c>
      <c r="D82" s="296" t="s">
        <v>544</v>
      </c>
      <c r="E82" s="296" t="s">
        <v>3232</v>
      </c>
      <c r="F82" s="294"/>
    </row>
    <row r="83" spans="1:6" ht="24" customHeight="1">
      <c r="A83" s="294">
        <v>81</v>
      </c>
      <c r="B83" s="305" t="s">
        <v>2298</v>
      </c>
      <c r="C83" s="297">
        <v>89.97</v>
      </c>
      <c r="D83" s="296" t="s">
        <v>118</v>
      </c>
      <c r="E83" s="296" t="s">
        <v>2041</v>
      </c>
      <c r="F83" s="294"/>
    </row>
    <row r="84" spans="1:6" ht="24" customHeight="1">
      <c r="A84" s="294">
        <v>82</v>
      </c>
      <c r="B84" s="305" t="s">
        <v>3275</v>
      </c>
      <c r="C84" s="297">
        <v>89.97</v>
      </c>
      <c r="D84" s="296" t="s">
        <v>118</v>
      </c>
      <c r="E84" s="296" t="s">
        <v>2041</v>
      </c>
      <c r="F84" s="294"/>
    </row>
    <row r="85" spans="1:6" ht="24" customHeight="1">
      <c r="A85" s="294">
        <v>83</v>
      </c>
      <c r="B85" s="305" t="s">
        <v>2324</v>
      </c>
      <c r="C85" s="297">
        <v>89.42</v>
      </c>
      <c r="D85" s="296" t="s">
        <v>118</v>
      </c>
      <c r="E85" s="296" t="s">
        <v>2041</v>
      </c>
      <c r="F85" s="294"/>
    </row>
    <row r="86" spans="1:6" ht="24" customHeight="1">
      <c r="A86" s="294">
        <v>84</v>
      </c>
      <c r="B86" s="305" t="s">
        <v>3276</v>
      </c>
      <c r="C86" s="297">
        <v>89.77</v>
      </c>
      <c r="D86" s="296" t="s">
        <v>118</v>
      </c>
      <c r="E86" s="296" t="s">
        <v>2041</v>
      </c>
      <c r="F86" s="294"/>
    </row>
    <row r="87" spans="1:6" ht="24" customHeight="1">
      <c r="A87" s="294">
        <v>85</v>
      </c>
      <c r="B87" s="296" t="s">
        <v>3277</v>
      </c>
      <c r="C87" s="297">
        <v>89.6</v>
      </c>
      <c r="D87" s="296" t="s">
        <v>118</v>
      </c>
      <c r="E87" s="296" t="s">
        <v>2045</v>
      </c>
      <c r="F87" s="294"/>
    </row>
    <row r="88" spans="1:6" ht="24" customHeight="1">
      <c r="A88" s="294">
        <v>86</v>
      </c>
      <c r="B88" s="306" t="s">
        <v>3278</v>
      </c>
      <c r="C88" s="307">
        <v>89.08</v>
      </c>
      <c r="D88" s="306" t="s">
        <v>118</v>
      </c>
      <c r="E88" s="294" t="s">
        <v>2045</v>
      </c>
      <c r="F88" s="294"/>
    </row>
    <row r="89" spans="1:6" ht="24" customHeight="1">
      <c r="A89" s="294">
        <v>87</v>
      </c>
      <c r="B89" s="306" t="s">
        <v>3279</v>
      </c>
      <c r="C89" s="307">
        <v>89.16</v>
      </c>
      <c r="D89" s="306" t="s">
        <v>118</v>
      </c>
      <c r="E89" s="296" t="s">
        <v>2041</v>
      </c>
      <c r="F89" s="294"/>
    </row>
    <row r="90" spans="1:6" ht="24" customHeight="1">
      <c r="A90" s="294">
        <v>88</v>
      </c>
      <c r="B90" s="296" t="s">
        <v>2925</v>
      </c>
      <c r="C90" s="297">
        <v>90.52</v>
      </c>
      <c r="D90" s="296" t="s">
        <v>118</v>
      </c>
      <c r="E90" s="296" t="s">
        <v>2041</v>
      </c>
      <c r="F90" s="294"/>
    </row>
    <row r="91" spans="1:6" ht="24" customHeight="1">
      <c r="A91" s="294">
        <v>89</v>
      </c>
      <c r="B91" s="308" t="s">
        <v>3280</v>
      </c>
      <c r="C91" s="308">
        <v>88.52</v>
      </c>
      <c r="D91" s="296" t="s">
        <v>118</v>
      </c>
      <c r="E91" s="296" t="s">
        <v>2045</v>
      </c>
      <c r="F91" s="294"/>
    </row>
    <row r="92" spans="1:6" ht="24" customHeight="1">
      <c r="A92" s="294">
        <v>90</v>
      </c>
      <c r="B92" s="296" t="s">
        <v>624</v>
      </c>
      <c r="C92" s="304">
        <v>89.28</v>
      </c>
      <c r="D92" s="296" t="s">
        <v>118</v>
      </c>
      <c r="E92" s="296" t="s">
        <v>2045</v>
      </c>
      <c r="F92" s="294"/>
    </row>
    <row r="93" spans="1:6" ht="24" customHeight="1">
      <c r="A93" s="294">
        <v>91</v>
      </c>
      <c r="B93" s="296" t="s">
        <v>3281</v>
      </c>
      <c r="C93" s="304">
        <v>90.06</v>
      </c>
      <c r="D93" s="296" t="s">
        <v>118</v>
      </c>
      <c r="E93" s="294" t="s">
        <v>2045</v>
      </c>
      <c r="F93" s="294"/>
    </row>
    <row r="94" spans="1:6" ht="24" customHeight="1">
      <c r="A94" s="294">
        <v>92</v>
      </c>
      <c r="B94" s="296" t="s">
        <v>3282</v>
      </c>
      <c r="C94" s="297">
        <v>89.42</v>
      </c>
      <c r="D94" s="296" t="s">
        <v>118</v>
      </c>
      <c r="E94" s="296" t="s">
        <v>2041</v>
      </c>
      <c r="F94" s="294"/>
    </row>
    <row r="95" spans="1:6" ht="24" customHeight="1">
      <c r="A95" s="294">
        <v>93</v>
      </c>
      <c r="B95" s="296" t="s">
        <v>3283</v>
      </c>
      <c r="C95" s="297">
        <v>90.39</v>
      </c>
      <c r="D95" s="296" t="s">
        <v>118</v>
      </c>
      <c r="E95" s="296" t="s">
        <v>2041</v>
      </c>
      <c r="F95" s="294"/>
    </row>
    <row r="96" spans="1:6" ht="24" customHeight="1">
      <c r="A96" s="294">
        <v>94</v>
      </c>
      <c r="B96" s="305" t="s">
        <v>3284</v>
      </c>
      <c r="C96" s="297">
        <v>89.42</v>
      </c>
      <c r="D96" s="296" t="s">
        <v>118</v>
      </c>
      <c r="E96" s="296" t="s">
        <v>2041</v>
      </c>
      <c r="F96" s="294"/>
    </row>
    <row r="97" spans="1:6" ht="24" customHeight="1">
      <c r="A97" s="294">
        <v>95</v>
      </c>
      <c r="B97" s="305" t="s">
        <v>3285</v>
      </c>
      <c r="C97" s="297">
        <v>89.83</v>
      </c>
      <c r="D97" s="296" t="s">
        <v>118</v>
      </c>
      <c r="E97" s="296" t="s">
        <v>2041</v>
      </c>
      <c r="F97" s="294"/>
    </row>
    <row r="98" spans="1:6" ht="24" customHeight="1">
      <c r="A98" s="294">
        <v>96</v>
      </c>
      <c r="B98" s="305" t="s">
        <v>2942</v>
      </c>
      <c r="C98" s="297">
        <v>89.87</v>
      </c>
      <c r="D98" s="296" t="s">
        <v>118</v>
      </c>
      <c r="E98" s="294" t="s">
        <v>2045</v>
      </c>
      <c r="F98" s="294"/>
    </row>
    <row r="99" spans="1:6" ht="24" customHeight="1">
      <c r="A99" s="294">
        <v>97</v>
      </c>
      <c r="B99" s="305" t="s">
        <v>3286</v>
      </c>
      <c r="C99" s="297">
        <v>89.83</v>
      </c>
      <c r="D99" s="296" t="s">
        <v>118</v>
      </c>
      <c r="E99" s="296" t="s">
        <v>2041</v>
      </c>
      <c r="F99" s="294"/>
    </row>
    <row r="100" spans="1:6" ht="24" customHeight="1">
      <c r="A100" s="294">
        <v>98</v>
      </c>
      <c r="B100" s="305" t="s">
        <v>3287</v>
      </c>
      <c r="C100" s="297">
        <v>89.83</v>
      </c>
      <c r="D100" s="296" t="s">
        <v>118</v>
      </c>
      <c r="E100" s="296" t="s">
        <v>2041</v>
      </c>
      <c r="F100" s="294"/>
    </row>
    <row r="101" spans="1:6" ht="24" customHeight="1">
      <c r="A101" s="294">
        <v>99</v>
      </c>
      <c r="B101" s="305" t="s">
        <v>3288</v>
      </c>
      <c r="C101" s="297">
        <v>89.83</v>
      </c>
      <c r="D101" s="296" t="s">
        <v>118</v>
      </c>
      <c r="E101" s="296" t="s">
        <v>2041</v>
      </c>
      <c r="F101" s="294"/>
    </row>
    <row r="102" spans="1:6" ht="24" customHeight="1">
      <c r="A102" s="294">
        <v>100</v>
      </c>
      <c r="B102" s="305" t="s">
        <v>2949</v>
      </c>
      <c r="C102" s="297">
        <v>89.87</v>
      </c>
      <c r="D102" s="296" t="s">
        <v>118</v>
      </c>
      <c r="E102" s="294" t="s">
        <v>2045</v>
      </c>
      <c r="F102" s="294"/>
    </row>
    <row r="103" spans="1:6" ht="24" customHeight="1">
      <c r="A103" s="294">
        <v>101</v>
      </c>
      <c r="B103" s="305" t="s">
        <v>3289</v>
      </c>
      <c r="C103" s="297">
        <v>89.83</v>
      </c>
      <c r="D103" s="296" t="s">
        <v>118</v>
      </c>
      <c r="E103" s="296" t="s">
        <v>2041</v>
      </c>
      <c r="F103" s="294"/>
    </row>
    <row r="104" spans="1:6" ht="24" customHeight="1">
      <c r="A104" s="294">
        <v>102</v>
      </c>
      <c r="B104" s="305" t="s">
        <v>3290</v>
      </c>
      <c r="C104" s="297">
        <v>89.83</v>
      </c>
      <c r="D104" s="296" t="s">
        <v>118</v>
      </c>
      <c r="E104" s="296" t="s">
        <v>2041</v>
      </c>
      <c r="F104" s="294"/>
    </row>
    <row r="105" spans="1:6" ht="24" customHeight="1">
      <c r="A105" s="294">
        <v>103</v>
      </c>
      <c r="B105" s="305" t="s">
        <v>3291</v>
      </c>
      <c r="C105" s="297">
        <v>89.83</v>
      </c>
      <c r="D105" s="296" t="s">
        <v>118</v>
      </c>
      <c r="E105" s="296" t="s">
        <v>2041</v>
      </c>
      <c r="F105" s="294"/>
    </row>
    <row r="106" spans="1:6" ht="24" customHeight="1">
      <c r="A106" s="294">
        <v>104</v>
      </c>
      <c r="B106" s="305" t="s">
        <v>3292</v>
      </c>
      <c r="C106" s="297">
        <v>89.92</v>
      </c>
      <c r="D106" s="296" t="s">
        <v>118</v>
      </c>
      <c r="E106" s="294" t="s">
        <v>2045</v>
      </c>
      <c r="F106" s="294"/>
    </row>
    <row r="107" spans="1:6" ht="24" customHeight="1">
      <c r="A107" s="294">
        <v>105</v>
      </c>
      <c r="B107" s="305" t="s">
        <v>3293</v>
      </c>
      <c r="C107" s="297">
        <v>89.43</v>
      </c>
      <c r="D107" s="296" t="s">
        <v>118</v>
      </c>
      <c r="E107" s="296" t="s">
        <v>2045</v>
      </c>
      <c r="F107" s="294"/>
    </row>
    <row r="108" spans="1:6" ht="24" customHeight="1">
      <c r="A108" s="294">
        <v>106</v>
      </c>
      <c r="B108" s="305" t="s">
        <v>3294</v>
      </c>
      <c r="C108" s="309">
        <v>89.43</v>
      </c>
      <c r="D108" s="296" t="s">
        <v>118</v>
      </c>
      <c r="E108" s="296" t="s">
        <v>2045</v>
      </c>
      <c r="F108" s="294"/>
    </row>
    <row r="109" spans="1:6" ht="24" customHeight="1">
      <c r="A109" s="294">
        <v>107</v>
      </c>
      <c r="B109" s="305" t="s">
        <v>3295</v>
      </c>
      <c r="C109" s="309">
        <v>89.83</v>
      </c>
      <c r="D109" s="296" t="s">
        <v>118</v>
      </c>
      <c r="E109" s="296" t="s">
        <v>2041</v>
      </c>
      <c r="F109" s="294"/>
    </row>
    <row r="110" spans="1:6" ht="24" customHeight="1">
      <c r="A110" s="294">
        <v>108</v>
      </c>
      <c r="B110" s="305" t="s">
        <v>3296</v>
      </c>
      <c r="C110" s="297">
        <v>89.87</v>
      </c>
      <c r="D110" s="296" t="s">
        <v>118</v>
      </c>
      <c r="E110" s="294" t="s">
        <v>2045</v>
      </c>
      <c r="F110" s="294"/>
    </row>
    <row r="111" spans="1:6" ht="24" customHeight="1">
      <c r="A111" s="294">
        <v>109</v>
      </c>
      <c r="B111" s="305" t="s">
        <v>3297</v>
      </c>
      <c r="C111" s="297">
        <v>89.43</v>
      </c>
      <c r="D111" s="296" t="s">
        <v>118</v>
      </c>
      <c r="E111" s="296" t="s">
        <v>2045</v>
      </c>
      <c r="F111" s="294"/>
    </row>
    <row r="112" spans="1:6" ht="24" customHeight="1">
      <c r="A112" s="294">
        <v>110</v>
      </c>
      <c r="B112" s="305" t="s">
        <v>3298</v>
      </c>
      <c r="C112" s="297">
        <v>89.83</v>
      </c>
      <c r="D112" s="296" t="s">
        <v>118</v>
      </c>
      <c r="E112" s="296" t="s">
        <v>2041</v>
      </c>
      <c r="F112" s="294"/>
    </row>
    <row r="113" spans="1:6" ht="24" customHeight="1">
      <c r="A113" s="294">
        <v>111</v>
      </c>
      <c r="B113" s="305" t="s">
        <v>3299</v>
      </c>
      <c r="C113" s="297">
        <v>89.83</v>
      </c>
      <c r="D113" s="296" t="s">
        <v>118</v>
      </c>
      <c r="E113" s="296" t="s">
        <v>2041</v>
      </c>
      <c r="F113" s="294"/>
    </row>
    <row r="114" spans="1:6" ht="24" customHeight="1">
      <c r="A114" s="294">
        <v>112</v>
      </c>
      <c r="B114" s="305" t="s">
        <v>3300</v>
      </c>
      <c r="C114" s="297">
        <v>89.83</v>
      </c>
      <c r="D114" s="296" t="s">
        <v>118</v>
      </c>
      <c r="E114" s="296" t="s">
        <v>2041</v>
      </c>
      <c r="F114" s="294"/>
    </row>
    <row r="115" spans="1:6" ht="24" customHeight="1">
      <c r="A115" s="294">
        <v>113</v>
      </c>
      <c r="B115" s="305" t="s">
        <v>3301</v>
      </c>
      <c r="C115" s="297">
        <v>89.83</v>
      </c>
      <c r="D115" s="296" t="s">
        <v>118</v>
      </c>
      <c r="E115" s="296" t="s">
        <v>2041</v>
      </c>
      <c r="F115" s="294"/>
    </row>
    <row r="116" spans="1:6" ht="24" customHeight="1">
      <c r="A116" s="294">
        <v>114</v>
      </c>
      <c r="B116" s="305" t="s">
        <v>3302</v>
      </c>
      <c r="C116" s="297">
        <v>89.83</v>
      </c>
      <c r="D116" s="296" t="s">
        <v>118</v>
      </c>
      <c r="E116" s="296" t="s">
        <v>2041</v>
      </c>
      <c r="F116" s="294"/>
    </row>
    <row r="117" spans="1:6" ht="24" customHeight="1">
      <c r="A117" s="294">
        <v>115</v>
      </c>
      <c r="B117" s="305" t="s">
        <v>3303</v>
      </c>
      <c r="C117" s="297">
        <v>89.83</v>
      </c>
      <c r="D117" s="296" t="s">
        <v>118</v>
      </c>
      <c r="E117" s="296" t="s">
        <v>2041</v>
      </c>
      <c r="F117" s="294"/>
    </row>
    <row r="118" spans="1:6" ht="24" customHeight="1">
      <c r="A118" s="294">
        <v>116</v>
      </c>
      <c r="B118" s="305" t="s">
        <v>3304</v>
      </c>
      <c r="C118" s="297">
        <v>89.87</v>
      </c>
      <c r="D118" s="296" t="s">
        <v>118</v>
      </c>
      <c r="E118" s="294" t="s">
        <v>2045</v>
      </c>
      <c r="F118" s="294"/>
    </row>
    <row r="119" spans="1:6" ht="24" customHeight="1">
      <c r="A119" s="294">
        <v>117</v>
      </c>
      <c r="B119" s="305" t="s">
        <v>3305</v>
      </c>
      <c r="C119" s="297">
        <v>89.43</v>
      </c>
      <c r="D119" s="296" t="s">
        <v>118</v>
      </c>
      <c r="E119" s="296" t="s">
        <v>2045</v>
      </c>
      <c r="F119" s="294"/>
    </row>
    <row r="120" spans="1:6" ht="24" customHeight="1">
      <c r="A120" s="294">
        <v>118</v>
      </c>
      <c r="B120" s="305" t="s">
        <v>3306</v>
      </c>
      <c r="C120" s="297">
        <v>89.87</v>
      </c>
      <c r="D120" s="296" t="s">
        <v>118</v>
      </c>
      <c r="E120" s="294" t="s">
        <v>2045</v>
      </c>
      <c r="F120" s="294"/>
    </row>
    <row r="121" spans="1:6" ht="24" customHeight="1">
      <c r="A121" s="294">
        <v>119</v>
      </c>
      <c r="B121" s="305" t="s">
        <v>3307</v>
      </c>
      <c r="C121" s="294">
        <v>89.43</v>
      </c>
      <c r="D121" s="296" t="s">
        <v>118</v>
      </c>
      <c r="E121" s="296" t="s">
        <v>2045</v>
      </c>
      <c r="F121" s="294"/>
    </row>
    <row r="122" spans="1:6" ht="24" customHeight="1">
      <c r="A122" s="294">
        <v>120</v>
      </c>
      <c r="B122" s="305" t="s">
        <v>3308</v>
      </c>
      <c r="C122" s="294">
        <v>89.83</v>
      </c>
      <c r="D122" s="296" t="s">
        <v>118</v>
      </c>
      <c r="E122" s="296" t="s">
        <v>2041</v>
      </c>
      <c r="F122" s="294"/>
    </row>
    <row r="123" spans="1:6" ht="24" customHeight="1">
      <c r="A123" s="294">
        <v>121</v>
      </c>
      <c r="B123" s="305" t="s">
        <v>3309</v>
      </c>
      <c r="C123" s="294">
        <v>89.83</v>
      </c>
      <c r="D123" s="296" t="s">
        <v>118</v>
      </c>
      <c r="E123" s="296" t="s">
        <v>2041</v>
      </c>
      <c r="F123" s="294"/>
    </row>
    <row r="124" spans="1:6" ht="24" customHeight="1">
      <c r="A124" s="294">
        <v>122</v>
      </c>
      <c r="B124" s="305" t="s">
        <v>3310</v>
      </c>
      <c r="C124" s="294">
        <v>89.87</v>
      </c>
      <c r="D124" s="296" t="s">
        <v>118</v>
      </c>
      <c r="E124" s="294" t="s">
        <v>2045</v>
      </c>
      <c r="F124" s="294"/>
    </row>
    <row r="125" spans="1:6" ht="24" customHeight="1">
      <c r="A125" s="294">
        <v>123</v>
      </c>
      <c r="B125" s="310" t="s">
        <v>3311</v>
      </c>
      <c r="C125" s="311">
        <v>89.43</v>
      </c>
      <c r="D125" s="296" t="s">
        <v>118</v>
      </c>
      <c r="E125" s="296" t="s">
        <v>2045</v>
      </c>
      <c r="F125" s="294"/>
    </row>
    <row r="126" spans="1:6" ht="24" customHeight="1">
      <c r="A126" s="294">
        <v>124</v>
      </c>
      <c r="B126" s="310" t="s">
        <v>3312</v>
      </c>
      <c r="C126" s="311">
        <v>89.87</v>
      </c>
      <c r="D126" s="296" t="s">
        <v>118</v>
      </c>
      <c r="E126" s="294" t="s">
        <v>2045</v>
      </c>
      <c r="F126" s="294"/>
    </row>
    <row r="127" spans="1:6" ht="24" customHeight="1">
      <c r="A127" s="294">
        <v>125</v>
      </c>
      <c r="B127" s="310" t="s">
        <v>3313</v>
      </c>
      <c r="C127" s="311">
        <v>89.43</v>
      </c>
      <c r="D127" s="296" t="s">
        <v>118</v>
      </c>
      <c r="E127" s="296" t="s">
        <v>2045</v>
      </c>
      <c r="F127" s="294"/>
    </row>
    <row r="128" spans="1:6" ht="24" customHeight="1">
      <c r="A128" s="294">
        <v>126</v>
      </c>
      <c r="B128" s="310" t="s">
        <v>3314</v>
      </c>
      <c r="C128" s="311">
        <v>89.83</v>
      </c>
      <c r="D128" s="296" t="s">
        <v>118</v>
      </c>
      <c r="E128" s="296" t="s">
        <v>2041</v>
      </c>
      <c r="F128" s="294"/>
    </row>
    <row r="129" spans="1:6" ht="24" customHeight="1">
      <c r="A129" s="294">
        <v>127</v>
      </c>
      <c r="B129" s="296" t="s">
        <v>3315</v>
      </c>
      <c r="C129" s="296">
        <v>89.43</v>
      </c>
      <c r="D129" s="296" t="s">
        <v>118</v>
      </c>
      <c r="E129" s="296" t="s">
        <v>2045</v>
      </c>
      <c r="F129" s="294"/>
    </row>
    <row r="130" spans="1:6" ht="24" customHeight="1">
      <c r="A130" s="294">
        <v>128</v>
      </c>
      <c r="B130" s="296" t="s">
        <v>3316</v>
      </c>
      <c r="C130" s="296">
        <v>89.43</v>
      </c>
      <c r="D130" s="296" t="s">
        <v>118</v>
      </c>
      <c r="E130" s="296" t="s">
        <v>2045</v>
      </c>
      <c r="F130" s="294"/>
    </row>
    <row r="131" spans="1:6" ht="24" customHeight="1">
      <c r="A131" s="294">
        <v>129</v>
      </c>
      <c r="B131" s="296" t="s">
        <v>3317</v>
      </c>
      <c r="C131" s="296">
        <v>89.43</v>
      </c>
      <c r="D131" s="296" t="s">
        <v>118</v>
      </c>
      <c r="E131" s="296" t="s">
        <v>2045</v>
      </c>
      <c r="F131" s="294"/>
    </row>
    <row r="132" spans="1:6" ht="24" customHeight="1">
      <c r="A132" s="294">
        <v>130</v>
      </c>
      <c r="B132" s="296" t="s">
        <v>3318</v>
      </c>
      <c r="C132" s="296">
        <v>89.87</v>
      </c>
      <c r="D132" s="296" t="s">
        <v>118</v>
      </c>
      <c r="E132" s="294" t="s">
        <v>2045</v>
      </c>
      <c r="F132" s="294"/>
    </row>
    <row r="133" spans="1:6" ht="24" customHeight="1">
      <c r="A133" s="294">
        <v>131</v>
      </c>
      <c r="B133" s="296" t="s">
        <v>3319</v>
      </c>
      <c r="C133" s="296">
        <v>89.48</v>
      </c>
      <c r="D133" s="296" t="s">
        <v>118</v>
      </c>
      <c r="E133" s="296" t="s">
        <v>2045</v>
      </c>
      <c r="F133" s="294"/>
    </row>
    <row r="134" spans="1:6" ht="24" customHeight="1">
      <c r="A134" s="294">
        <v>132</v>
      </c>
      <c r="B134" s="296" t="s">
        <v>3320</v>
      </c>
      <c r="C134" s="296">
        <v>89.83</v>
      </c>
      <c r="D134" s="296" t="s">
        <v>118</v>
      </c>
      <c r="E134" s="296" t="s">
        <v>2041</v>
      </c>
      <c r="F134" s="294"/>
    </row>
    <row r="135" spans="1:6" ht="24" customHeight="1">
      <c r="A135" s="294">
        <v>133</v>
      </c>
      <c r="B135" s="296" t="s">
        <v>2950</v>
      </c>
      <c r="C135" s="297">
        <v>89.83</v>
      </c>
      <c r="D135" s="296" t="s">
        <v>118</v>
      </c>
      <c r="E135" s="296" t="s">
        <v>2041</v>
      </c>
      <c r="F135" s="294"/>
    </row>
    <row r="136" spans="1:6" ht="24" customHeight="1">
      <c r="A136" s="294">
        <v>134</v>
      </c>
      <c r="B136" s="296" t="s">
        <v>3321</v>
      </c>
      <c r="C136" s="297">
        <v>89.29</v>
      </c>
      <c r="D136" s="296" t="s">
        <v>118</v>
      </c>
      <c r="E136" s="296" t="s">
        <v>2041</v>
      </c>
      <c r="F136" s="294"/>
    </row>
    <row r="137" spans="1:6" ht="24" customHeight="1">
      <c r="A137" s="294">
        <v>135</v>
      </c>
      <c r="B137" s="296" t="s">
        <v>3322</v>
      </c>
      <c r="C137" s="297">
        <v>89.83</v>
      </c>
      <c r="D137" s="296" t="s">
        <v>118</v>
      </c>
      <c r="E137" s="296" t="s">
        <v>2041</v>
      </c>
      <c r="F137" s="294"/>
    </row>
    <row r="138" spans="1:6" ht="24" customHeight="1">
      <c r="A138" s="294">
        <v>136</v>
      </c>
      <c r="B138" s="296" t="s">
        <v>3323</v>
      </c>
      <c r="C138" s="297">
        <v>89.83</v>
      </c>
      <c r="D138" s="296" t="s">
        <v>118</v>
      </c>
      <c r="E138" s="296" t="s">
        <v>2041</v>
      </c>
      <c r="F138" s="294"/>
    </row>
    <row r="139" spans="1:6" ht="24" customHeight="1">
      <c r="A139" s="294">
        <v>137</v>
      </c>
      <c r="B139" s="296" t="s">
        <v>3121</v>
      </c>
      <c r="C139" s="304">
        <v>89.83</v>
      </c>
      <c r="D139" s="296" t="s">
        <v>118</v>
      </c>
      <c r="E139" s="296" t="s">
        <v>2041</v>
      </c>
      <c r="F139" s="294"/>
    </row>
    <row r="140" spans="1:6" ht="24" customHeight="1">
      <c r="A140" s="294">
        <v>138</v>
      </c>
      <c r="B140" s="296" t="s">
        <v>3324</v>
      </c>
      <c r="C140" s="304">
        <v>89.83</v>
      </c>
      <c r="D140" s="296" t="s">
        <v>118</v>
      </c>
      <c r="E140" s="296" t="s">
        <v>2041</v>
      </c>
      <c r="F140" s="294"/>
    </row>
    <row r="141" spans="1:6" ht="24" customHeight="1">
      <c r="A141" s="294">
        <v>139</v>
      </c>
      <c r="B141" s="296" t="s">
        <v>3325</v>
      </c>
      <c r="C141" s="304">
        <v>89.87</v>
      </c>
      <c r="D141" s="296" t="s">
        <v>118</v>
      </c>
      <c r="E141" s="294" t="s">
        <v>2045</v>
      </c>
      <c r="F141" s="294"/>
    </row>
    <row r="142" spans="1:6" ht="24" customHeight="1">
      <c r="A142" s="294">
        <v>140</v>
      </c>
      <c r="B142" s="296" t="s">
        <v>2717</v>
      </c>
      <c r="C142" s="304">
        <v>89.87</v>
      </c>
      <c r="D142" s="296" t="s">
        <v>118</v>
      </c>
      <c r="E142" s="294" t="s">
        <v>2045</v>
      </c>
      <c r="F142" s="294"/>
    </row>
    <row r="143" spans="1:6" ht="24" customHeight="1">
      <c r="A143" s="294">
        <v>141</v>
      </c>
      <c r="B143" s="296" t="s">
        <v>3326</v>
      </c>
      <c r="C143" s="304">
        <v>89.83</v>
      </c>
      <c r="D143" s="296" t="s">
        <v>118</v>
      </c>
      <c r="E143" s="296" t="s">
        <v>2041</v>
      </c>
      <c r="F143" s="294"/>
    </row>
    <row r="144" spans="1:6" ht="24" customHeight="1">
      <c r="A144" s="294">
        <v>142</v>
      </c>
      <c r="B144" s="312" t="s">
        <v>3327</v>
      </c>
      <c r="C144" s="313">
        <v>89.87</v>
      </c>
      <c r="D144" s="296" t="s">
        <v>118</v>
      </c>
      <c r="E144" s="294" t="s">
        <v>2045</v>
      </c>
      <c r="F144" s="294"/>
    </row>
    <row r="145" spans="1:6" ht="24" customHeight="1">
      <c r="A145" s="294">
        <v>143</v>
      </c>
      <c r="B145" s="314" t="s">
        <v>2704</v>
      </c>
      <c r="C145" s="313">
        <v>89.83</v>
      </c>
      <c r="D145" s="296" t="s">
        <v>118</v>
      </c>
      <c r="E145" s="296" t="s">
        <v>2041</v>
      </c>
      <c r="F145" s="294"/>
    </row>
    <row r="146" spans="1:6" ht="24" customHeight="1">
      <c r="A146" s="294">
        <v>144</v>
      </c>
      <c r="B146" s="314" t="s">
        <v>3328</v>
      </c>
      <c r="C146" s="313">
        <v>89.83</v>
      </c>
      <c r="D146" s="296" t="s">
        <v>118</v>
      </c>
      <c r="E146" s="296" t="s">
        <v>2041</v>
      </c>
      <c r="F146" s="294"/>
    </row>
    <row r="147" spans="1:6" ht="24" customHeight="1">
      <c r="A147" s="294">
        <v>145</v>
      </c>
      <c r="B147" s="314" t="s">
        <v>3329</v>
      </c>
      <c r="C147" s="313">
        <v>89.87</v>
      </c>
      <c r="D147" s="296" t="s">
        <v>118</v>
      </c>
      <c r="E147" s="294" t="s">
        <v>2045</v>
      </c>
      <c r="F147" s="294"/>
    </row>
    <row r="148" spans="1:6" ht="24" customHeight="1">
      <c r="A148" s="294">
        <v>146</v>
      </c>
      <c r="B148" s="296" t="s">
        <v>3330</v>
      </c>
      <c r="C148" s="304">
        <v>89.43</v>
      </c>
      <c r="D148" s="296" t="s">
        <v>118</v>
      </c>
      <c r="E148" s="296" t="s">
        <v>2045</v>
      </c>
      <c r="F148" s="294"/>
    </row>
    <row r="149" spans="1:6" ht="24" customHeight="1">
      <c r="A149" s="294">
        <v>147</v>
      </c>
      <c r="B149" s="296" t="s">
        <v>3331</v>
      </c>
      <c r="C149" s="304">
        <v>89.83</v>
      </c>
      <c r="D149" s="296" t="s">
        <v>118</v>
      </c>
      <c r="E149" s="296" t="s">
        <v>2041</v>
      </c>
      <c r="F149" s="294"/>
    </row>
    <row r="150" spans="1:6" ht="24" customHeight="1">
      <c r="A150" s="294">
        <v>148</v>
      </c>
      <c r="B150" s="296" t="s">
        <v>3332</v>
      </c>
      <c r="C150" s="304">
        <v>89.43</v>
      </c>
      <c r="D150" s="296" t="s">
        <v>118</v>
      </c>
      <c r="E150" s="296" t="s">
        <v>2045</v>
      </c>
      <c r="F150" s="294"/>
    </row>
    <row r="151" spans="1:6" ht="24" customHeight="1">
      <c r="A151" s="294">
        <v>149</v>
      </c>
      <c r="B151" s="308" t="s">
        <v>2713</v>
      </c>
      <c r="C151" s="313">
        <v>89.87</v>
      </c>
      <c r="D151" s="296" t="s">
        <v>118</v>
      </c>
      <c r="E151" s="294" t="s">
        <v>2045</v>
      </c>
      <c r="F151" s="294"/>
    </row>
    <row r="152" spans="1:6" ht="24" customHeight="1">
      <c r="A152" s="294">
        <v>150</v>
      </c>
      <c r="B152" s="296" t="s">
        <v>3333</v>
      </c>
      <c r="C152" s="304">
        <v>89.83</v>
      </c>
      <c r="D152" s="296" t="s">
        <v>118</v>
      </c>
      <c r="E152" s="296" t="s">
        <v>2041</v>
      </c>
      <c r="F152" s="294"/>
    </row>
    <row r="153" spans="1:6" ht="24" customHeight="1">
      <c r="A153" s="294">
        <v>151</v>
      </c>
      <c r="B153" s="296" t="s">
        <v>2707</v>
      </c>
      <c r="C153" s="304">
        <v>89.83</v>
      </c>
      <c r="D153" s="296" t="s">
        <v>118</v>
      </c>
      <c r="E153" s="296" t="s">
        <v>2041</v>
      </c>
      <c r="F153" s="294"/>
    </row>
    <row r="154" spans="1:6" ht="24" customHeight="1">
      <c r="A154" s="294">
        <v>152</v>
      </c>
      <c r="B154" s="296" t="s">
        <v>3334</v>
      </c>
      <c r="C154" s="304">
        <v>89.83</v>
      </c>
      <c r="D154" s="296" t="s">
        <v>118</v>
      </c>
      <c r="E154" s="296" t="s">
        <v>2041</v>
      </c>
      <c r="F154" s="294"/>
    </row>
    <row r="155" spans="1:6" ht="24" customHeight="1">
      <c r="A155" s="294">
        <v>153</v>
      </c>
      <c r="B155" s="296" t="s">
        <v>3335</v>
      </c>
      <c r="C155" s="304">
        <v>89.43</v>
      </c>
      <c r="D155" s="296" t="s">
        <v>118</v>
      </c>
      <c r="E155" s="296" t="s">
        <v>2045</v>
      </c>
      <c r="F155" s="294"/>
    </row>
    <row r="156" spans="1:6" ht="24" customHeight="1">
      <c r="A156" s="294">
        <v>154</v>
      </c>
      <c r="B156" s="296" t="s">
        <v>2721</v>
      </c>
      <c r="C156" s="304">
        <v>89.87</v>
      </c>
      <c r="D156" s="296" t="s">
        <v>118</v>
      </c>
      <c r="E156" s="294" t="s">
        <v>2045</v>
      </c>
      <c r="F156" s="294"/>
    </row>
    <row r="157" spans="1:6" ht="24" customHeight="1">
      <c r="A157" s="294">
        <v>155</v>
      </c>
      <c r="B157" s="296" t="s">
        <v>3336</v>
      </c>
      <c r="C157" s="304">
        <v>89.83</v>
      </c>
      <c r="D157" s="296" t="s">
        <v>118</v>
      </c>
      <c r="E157" s="296" t="s">
        <v>2041</v>
      </c>
      <c r="F157" s="294"/>
    </row>
    <row r="158" spans="1:6" ht="24" customHeight="1">
      <c r="A158" s="294">
        <v>156</v>
      </c>
      <c r="B158" s="296" t="s">
        <v>3337</v>
      </c>
      <c r="C158" s="304">
        <v>89.87</v>
      </c>
      <c r="D158" s="296" t="s">
        <v>118</v>
      </c>
      <c r="E158" s="294" t="s">
        <v>2045</v>
      </c>
      <c r="F158" s="294"/>
    </row>
    <row r="159" spans="1:6" ht="24" customHeight="1">
      <c r="A159" s="294">
        <v>157</v>
      </c>
      <c r="B159" s="308" t="s">
        <v>3338</v>
      </c>
      <c r="C159" s="304">
        <v>89.43</v>
      </c>
      <c r="D159" s="296" t="s">
        <v>118</v>
      </c>
      <c r="E159" s="296" t="s">
        <v>2045</v>
      </c>
      <c r="F159" s="294"/>
    </row>
    <row r="160" spans="1:6" ht="24" customHeight="1">
      <c r="A160" s="294">
        <v>158</v>
      </c>
      <c r="B160" s="308" t="s">
        <v>2718</v>
      </c>
      <c r="C160" s="304">
        <v>89.87</v>
      </c>
      <c r="D160" s="296" t="s">
        <v>118</v>
      </c>
      <c r="E160" s="294" t="s">
        <v>2045</v>
      </c>
      <c r="F160" s="294"/>
    </row>
    <row r="161" spans="1:6" ht="24" customHeight="1">
      <c r="A161" s="294">
        <v>159</v>
      </c>
      <c r="B161" s="294" t="s">
        <v>838</v>
      </c>
      <c r="C161" s="297">
        <v>89.31</v>
      </c>
      <c r="D161" s="296" t="s">
        <v>118</v>
      </c>
      <c r="E161" s="296" t="s">
        <v>2041</v>
      </c>
      <c r="F161" s="294"/>
    </row>
    <row r="162" spans="1:6" ht="24" customHeight="1">
      <c r="A162" s="294">
        <v>160</v>
      </c>
      <c r="B162" s="294" t="s">
        <v>840</v>
      </c>
      <c r="C162" s="297">
        <v>89.14</v>
      </c>
      <c r="D162" s="296" t="s">
        <v>118</v>
      </c>
      <c r="E162" s="296" t="s">
        <v>2045</v>
      </c>
      <c r="F162" s="294"/>
    </row>
    <row r="163" spans="1:6" ht="24" customHeight="1">
      <c r="A163" s="294">
        <v>161</v>
      </c>
      <c r="B163" s="294" t="s">
        <v>3339</v>
      </c>
      <c r="C163" s="297">
        <v>90.04</v>
      </c>
      <c r="D163" s="296" t="s">
        <v>118</v>
      </c>
      <c r="E163" s="294" t="s">
        <v>2045</v>
      </c>
      <c r="F163" s="294"/>
    </row>
    <row r="164" spans="1:6" ht="24" customHeight="1">
      <c r="A164" s="294">
        <v>162</v>
      </c>
      <c r="B164" s="294" t="s">
        <v>3340</v>
      </c>
      <c r="C164" s="297">
        <v>89.14</v>
      </c>
      <c r="D164" s="296" t="s">
        <v>118</v>
      </c>
      <c r="E164" s="296" t="s">
        <v>2045</v>
      </c>
      <c r="F164" s="294"/>
    </row>
    <row r="165" spans="1:6" ht="24" customHeight="1">
      <c r="A165" s="294">
        <v>163</v>
      </c>
      <c r="B165" s="294" t="s">
        <v>3085</v>
      </c>
      <c r="C165" s="297">
        <v>89.83</v>
      </c>
      <c r="D165" s="296" t="s">
        <v>118</v>
      </c>
      <c r="E165" s="296" t="s">
        <v>2041</v>
      </c>
      <c r="F165" s="294"/>
    </row>
    <row r="166" spans="1:6" ht="24" customHeight="1">
      <c r="A166" s="294">
        <v>164</v>
      </c>
      <c r="B166" s="294" t="s">
        <v>3341</v>
      </c>
      <c r="C166" s="297">
        <v>89.43</v>
      </c>
      <c r="D166" s="296" t="s">
        <v>118</v>
      </c>
      <c r="E166" s="296" t="s">
        <v>2045</v>
      </c>
      <c r="F166" s="294"/>
    </row>
    <row r="167" spans="1:6" ht="24" customHeight="1">
      <c r="A167" s="294">
        <v>165</v>
      </c>
      <c r="B167" s="294" t="s">
        <v>3342</v>
      </c>
      <c r="C167" s="297">
        <v>89.87</v>
      </c>
      <c r="D167" s="296" t="s">
        <v>118</v>
      </c>
      <c r="E167" s="294" t="s">
        <v>2045</v>
      </c>
      <c r="F167" s="294"/>
    </row>
    <row r="168" spans="1:6" ht="24" customHeight="1">
      <c r="A168" s="294">
        <v>166</v>
      </c>
      <c r="B168" s="294" t="s">
        <v>3343</v>
      </c>
      <c r="C168" s="297">
        <v>89.66</v>
      </c>
      <c r="D168" s="296" t="s">
        <v>118</v>
      </c>
      <c r="E168" s="296" t="s">
        <v>2041</v>
      </c>
      <c r="F168" s="294"/>
    </row>
    <row r="169" spans="1:6" ht="24" customHeight="1">
      <c r="A169" s="294">
        <v>167</v>
      </c>
      <c r="B169" s="294" t="s">
        <v>1065</v>
      </c>
      <c r="C169" s="297">
        <v>89.31</v>
      </c>
      <c r="D169" s="296" t="s">
        <v>118</v>
      </c>
      <c r="E169" s="296" t="s">
        <v>2041</v>
      </c>
      <c r="F169" s="294"/>
    </row>
    <row r="170" spans="1:6" ht="24" customHeight="1">
      <c r="A170" s="294">
        <v>168</v>
      </c>
      <c r="B170" s="294" t="s">
        <v>3344</v>
      </c>
      <c r="C170" s="297">
        <v>89.18</v>
      </c>
      <c r="D170" s="296" t="s">
        <v>118</v>
      </c>
      <c r="E170" s="296" t="s">
        <v>2041</v>
      </c>
      <c r="F170" s="294"/>
    </row>
    <row r="171" spans="1:6" ht="24" customHeight="1">
      <c r="A171" s="294">
        <v>169</v>
      </c>
      <c r="B171" s="294" t="s">
        <v>1507</v>
      </c>
      <c r="C171" s="297">
        <v>88.74</v>
      </c>
      <c r="D171" s="296" t="s">
        <v>118</v>
      </c>
      <c r="E171" s="296" t="s">
        <v>2041</v>
      </c>
      <c r="F171" s="294"/>
    </row>
    <row r="172" spans="1:6" ht="24" customHeight="1">
      <c r="A172" s="294">
        <v>170</v>
      </c>
      <c r="B172" s="294" t="s">
        <v>3345</v>
      </c>
      <c r="C172" s="297">
        <v>90.14</v>
      </c>
      <c r="D172" s="296" t="s">
        <v>118</v>
      </c>
      <c r="E172" s="296" t="s">
        <v>2041</v>
      </c>
      <c r="F172" s="294"/>
    </row>
    <row r="173" spans="1:6" ht="24" customHeight="1">
      <c r="A173" s="294">
        <v>171</v>
      </c>
      <c r="B173" s="294" t="s">
        <v>3346</v>
      </c>
      <c r="C173" s="297">
        <v>89.49</v>
      </c>
      <c r="D173" s="296" t="s">
        <v>118</v>
      </c>
      <c r="E173" s="296" t="s">
        <v>2041</v>
      </c>
      <c r="F173" s="294"/>
    </row>
    <row r="174" spans="1:6" ht="24" customHeight="1">
      <c r="A174" s="294">
        <v>172</v>
      </c>
      <c r="B174" s="294" t="s">
        <v>3347</v>
      </c>
      <c r="C174" s="297">
        <v>89.58</v>
      </c>
      <c r="D174" s="296" t="s">
        <v>118</v>
      </c>
      <c r="E174" s="294" t="s">
        <v>2045</v>
      </c>
      <c r="F174" s="294"/>
    </row>
    <row r="175" spans="1:6" ht="24" customHeight="1">
      <c r="A175" s="294">
        <v>173</v>
      </c>
      <c r="B175" s="294" t="s">
        <v>2200</v>
      </c>
      <c r="C175" s="297">
        <v>88.37</v>
      </c>
      <c r="D175" s="296" t="s">
        <v>118</v>
      </c>
      <c r="E175" s="296" t="s">
        <v>2041</v>
      </c>
      <c r="F175" s="294"/>
    </row>
    <row r="176" spans="1:6" ht="24" customHeight="1">
      <c r="A176" s="294">
        <v>174</v>
      </c>
      <c r="B176" s="294" t="s">
        <v>3082</v>
      </c>
      <c r="C176" s="297">
        <v>89.83</v>
      </c>
      <c r="D176" s="296" t="s">
        <v>118</v>
      </c>
      <c r="E176" s="296" t="s">
        <v>2041</v>
      </c>
      <c r="F176" s="294"/>
    </row>
    <row r="177" spans="1:6" ht="24" customHeight="1">
      <c r="A177" s="294">
        <v>175</v>
      </c>
      <c r="B177" s="294" t="s">
        <v>3348</v>
      </c>
      <c r="C177" s="297">
        <v>89.83</v>
      </c>
      <c r="D177" s="296" t="s">
        <v>118</v>
      </c>
      <c r="E177" s="296" t="s">
        <v>2041</v>
      </c>
      <c r="F177" s="294"/>
    </row>
    <row r="178" spans="1:6" ht="24" customHeight="1">
      <c r="A178" s="294">
        <v>176</v>
      </c>
      <c r="B178" s="294" t="s">
        <v>2769</v>
      </c>
      <c r="C178" s="297">
        <v>89.87</v>
      </c>
      <c r="D178" s="296" t="s">
        <v>118</v>
      </c>
      <c r="E178" s="294" t="s">
        <v>2045</v>
      </c>
      <c r="F178" s="294"/>
    </row>
    <row r="179" spans="1:6" ht="24" customHeight="1">
      <c r="A179" s="294">
        <v>177</v>
      </c>
      <c r="B179" s="294" t="s">
        <v>3349</v>
      </c>
      <c r="C179" s="297">
        <v>89.43</v>
      </c>
      <c r="D179" s="296" t="s">
        <v>118</v>
      </c>
      <c r="E179" s="296" t="s">
        <v>2045</v>
      </c>
      <c r="F179" s="294"/>
    </row>
    <row r="180" spans="1:6" ht="24" customHeight="1">
      <c r="A180" s="294">
        <v>178</v>
      </c>
      <c r="B180" s="294" t="s">
        <v>3350</v>
      </c>
      <c r="C180" s="297">
        <v>89.43</v>
      </c>
      <c r="D180" s="296" t="s">
        <v>118</v>
      </c>
      <c r="E180" s="296" t="s">
        <v>2045</v>
      </c>
      <c r="F180" s="294"/>
    </row>
    <row r="181" spans="1:6" ht="24" customHeight="1">
      <c r="A181" s="294">
        <v>179</v>
      </c>
      <c r="B181" s="294" t="s">
        <v>3351</v>
      </c>
      <c r="C181" s="297">
        <v>89.43</v>
      </c>
      <c r="D181" s="296" t="s">
        <v>118</v>
      </c>
      <c r="E181" s="296" t="s">
        <v>2045</v>
      </c>
      <c r="F181" s="294"/>
    </row>
    <row r="182" spans="1:6" ht="24" customHeight="1">
      <c r="A182" s="294">
        <v>180</v>
      </c>
      <c r="B182" s="294" t="s">
        <v>3352</v>
      </c>
      <c r="C182" s="297">
        <v>89.87</v>
      </c>
      <c r="D182" s="296" t="s">
        <v>118</v>
      </c>
      <c r="E182" s="294" t="s">
        <v>2045</v>
      </c>
      <c r="F182" s="294"/>
    </row>
    <row r="183" spans="1:6" ht="24" customHeight="1">
      <c r="A183" s="294">
        <v>181</v>
      </c>
      <c r="B183" s="294" t="s">
        <v>3353</v>
      </c>
      <c r="C183" s="297">
        <v>89.83</v>
      </c>
      <c r="D183" s="296" t="s">
        <v>118</v>
      </c>
      <c r="E183" s="296" t="s">
        <v>2041</v>
      </c>
      <c r="F183" s="294"/>
    </row>
    <row r="184" spans="1:6" ht="24" customHeight="1">
      <c r="A184" s="294">
        <v>182</v>
      </c>
      <c r="B184" s="294" t="s">
        <v>3354</v>
      </c>
      <c r="C184" s="297">
        <v>89.83</v>
      </c>
      <c r="D184" s="296" t="s">
        <v>118</v>
      </c>
      <c r="E184" s="296" t="s">
        <v>2041</v>
      </c>
      <c r="F184" s="294"/>
    </row>
    <row r="185" spans="1:6" ht="24" customHeight="1">
      <c r="A185" s="294">
        <v>183</v>
      </c>
      <c r="B185" s="294" t="s">
        <v>3355</v>
      </c>
      <c r="C185" s="297">
        <v>89.87</v>
      </c>
      <c r="D185" s="296" t="s">
        <v>118</v>
      </c>
      <c r="E185" s="294" t="s">
        <v>2045</v>
      </c>
      <c r="F185" s="294"/>
    </row>
    <row r="186" spans="1:6" ht="24" customHeight="1">
      <c r="A186" s="294">
        <v>184</v>
      </c>
      <c r="B186" s="294" t="s">
        <v>3356</v>
      </c>
      <c r="C186" s="297">
        <v>89.43</v>
      </c>
      <c r="D186" s="296" t="s">
        <v>118</v>
      </c>
      <c r="E186" s="296" t="s">
        <v>2045</v>
      </c>
      <c r="F186" s="294"/>
    </row>
    <row r="187" spans="1:6" ht="24" customHeight="1">
      <c r="A187" s="294">
        <v>185</v>
      </c>
      <c r="B187" s="294" t="s">
        <v>3357</v>
      </c>
      <c r="C187" s="297">
        <v>88.52</v>
      </c>
      <c r="D187" s="296" t="s">
        <v>118</v>
      </c>
      <c r="E187" s="296" t="s">
        <v>2045</v>
      </c>
      <c r="F187" s="294"/>
    </row>
    <row r="188" spans="1:6" ht="24" customHeight="1">
      <c r="A188" s="294">
        <v>186</v>
      </c>
      <c r="B188" s="294" t="s">
        <v>3358</v>
      </c>
      <c r="C188" s="297">
        <v>89.66</v>
      </c>
      <c r="D188" s="296" t="s">
        <v>118</v>
      </c>
      <c r="E188" s="296" t="s">
        <v>2041</v>
      </c>
      <c r="F188" s="294"/>
    </row>
    <row r="189" spans="1:6" ht="24" customHeight="1">
      <c r="A189" s="294">
        <v>187</v>
      </c>
      <c r="B189" s="308" t="s">
        <v>1046</v>
      </c>
      <c r="C189" s="315">
        <v>89.31</v>
      </c>
      <c r="D189" s="296" t="s">
        <v>118</v>
      </c>
      <c r="E189" s="296" t="s">
        <v>2041</v>
      </c>
      <c r="F189" s="294"/>
    </row>
    <row r="190" spans="1:6" ht="24" customHeight="1">
      <c r="A190" s="294">
        <v>188</v>
      </c>
      <c r="B190" s="308" t="s">
        <v>3359</v>
      </c>
      <c r="C190" s="315">
        <v>90.67</v>
      </c>
      <c r="D190" s="296" t="s">
        <v>118</v>
      </c>
      <c r="E190" s="296" t="s">
        <v>2041</v>
      </c>
      <c r="F190" s="294"/>
    </row>
    <row r="191" spans="1:6" ht="24" customHeight="1">
      <c r="A191" s="294">
        <v>189</v>
      </c>
      <c r="B191" s="308" t="s">
        <v>3360</v>
      </c>
      <c r="C191" s="315">
        <v>90.31</v>
      </c>
      <c r="D191" s="296" t="s">
        <v>118</v>
      </c>
      <c r="E191" s="294" t="s">
        <v>2045</v>
      </c>
      <c r="F191" s="294"/>
    </row>
    <row r="192" spans="1:6" ht="24" customHeight="1">
      <c r="A192" s="294">
        <v>190</v>
      </c>
      <c r="B192" s="308" t="s">
        <v>3361</v>
      </c>
      <c r="C192" s="315">
        <v>89.31</v>
      </c>
      <c r="D192" s="296" t="s">
        <v>118</v>
      </c>
      <c r="E192" s="296" t="s">
        <v>2041</v>
      </c>
      <c r="F192" s="294"/>
    </row>
    <row r="193" spans="1:6" ht="24" customHeight="1">
      <c r="A193" s="294">
        <v>191</v>
      </c>
      <c r="B193" s="308" t="s">
        <v>3362</v>
      </c>
      <c r="C193" s="315">
        <v>89.66</v>
      </c>
      <c r="D193" s="296" t="s">
        <v>118</v>
      </c>
      <c r="E193" s="296" t="s">
        <v>2041</v>
      </c>
      <c r="F193" s="294"/>
    </row>
    <row r="194" spans="1:6" ht="24" customHeight="1">
      <c r="A194" s="294">
        <v>192</v>
      </c>
      <c r="B194" s="294" t="s">
        <v>2497</v>
      </c>
      <c r="C194" s="294">
        <v>90.2</v>
      </c>
      <c r="D194" s="296" t="s">
        <v>118</v>
      </c>
      <c r="E194" s="296" t="s">
        <v>2045</v>
      </c>
      <c r="F194" s="294"/>
    </row>
    <row r="195" spans="1:6" ht="24" customHeight="1">
      <c r="A195" s="294">
        <v>193</v>
      </c>
      <c r="B195" s="294" t="s">
        <v>3363</v>
      </c>
      <c r="C195" s="294">
        <v>88.52</v>
      </c>
      <c r="D195" s="296" t="s">
        <v>118</v>
      </c>
      <c r="E195" s="296" t="s">
        <v>2045</v>
      </c>
      <c r="F195" s="294"/>
    </row>
    <row r="196" spans="1:6" ht="24" customHeight="1">
      <c r="A196" s="294">
        <v>194</v>
      </c>
      <c r="B196" s="294" t="s">
        <v>2914</v>
      </c>
      <c r="C196" s="315">
        <v>90.25</v>
      </c>
      <c r="D196" s="294" t="s">
        <v>118</v>
      </c>
      <c r="E196" s="294" t="s">
        <v>2045</v>
      </c>
      <c r="F196" s="294"/>
    </row>
    <row r="197" spans="1:6" ht="24" customHeight="1">
      <c r="A197" s="294">
        <v>195</v>
      </c>
      <c r="B197" s="294" t="s">
        <v>3364</v>
      </c>
      <c r="C197" s="315">
        <v>90.73</v>
      </c>
      <c r="D197" s="294" t="s">
        <v>118</v>
      </c>
      <c r="E197" s="296" t="s">
        <v>2041</v>
      </c>
      <c r="F197" s="294"/>
    </row>
    <row r="198" spans="1:6" ht="24" customHeight="1">
      <c r="A198" s="294">
        <v>196</v>
      </c>
      <c r="B198" s="294" t="s">
        <v>3365</v>
      </c>
      <c r="C198" s="315">
        <v>88.73</v>
      </c>
      <c r="D198" s="294" t="s">
        <v>118</v>
      </c>
      <c r="E198" s="296" t="s">
        <v>2045</v>
      </c>
      <c r="F198" s="294"/>
    </row>
    <row r="199" spans="1:6" ht="24" customHeight="1">
      <c r="A199" s="294">
        <v>197</v>
      </c>
      <c r="B199" s="294" t="s">
        <v>3366</v>
      </c>
      <c r="C199" s="315">
        <v>89.14</v>
      </c>
      <c r="D199" s="294" t="s">
        <v>118</v>
      </c>
      <c r="E199" s="296" t="s">
        <v>2045</v>
      </c>
      <c r="F199" s="294"/>
    </row>
    <row r="200" spans="1:6" ht="24" customHeight="1">
      <c r="A200" s="294">
        <v>198</v>
      </c>
      <c r="B200" s="294" t="s">
        <v>3367</v>
      </c>
      <c r="C200" s="315">
        <v>89.83</v>
      </c>
      <c r="D200" s="294" t="s">
        <v>118</v>
      </c>
      <c r="E200" s="296" t="s">
        <v>2041</v>
      </c>
      <c r="F200" s="294"/>
    </row>
    <row r="201" spans="1:6" ht="24" customHeight="1">
      <c r="A201" s="294">
        <v>199</v>
      </c>
      <c r="B201" s="308" t="s">
        <v>3368</v>
      </c>
      <c r="C201" s="316">
        <v>89.14</v>
      </c>
      <c r="D201" s="294" t="s">
        <v>118</v>
      </c>
      <c r="E201" s="296" t="s">
        <v>2045</v>
      </c>
      <c r="F201" s="294"/>
    </row>
    <row r="202" spans="1:6" ht="24" customHeight="1">
      <c r="A202" s="294">
        <v>200</v>
      </c>
      <c r="B202" s="308" t="s">
        <v>3369</v>
      </c>
      <c r="C202" s="316">
        <v>90.36</v>
      </c>
      <c r="D202" s="294" t="s">
        <v>118</v>
      </c>
      <c r="E202" s="296" t="s">
        <v>2041</v>
      </c>
      <c r="F202" s="294"/>
    </row>
    <row r="203" spans="1:6" ht="24" customHeight="1">
      <c r="A203" s="294">
        <v>201</v>
      </c>
      <c r="B203" s="308" t="s">
        <v>3370</v>
      </c>
      <c r="C203" s="316">
        <v>90.05</v>
      </c>
      <c r="D203" s="294" t="s">
        <v>118</v>
      </c>
      <c r="E203" s="296" t="s">
        <v>2041</v>
      </c>
      <c r="F203" s="294"/>
    </row>
    <row r="204" spans="1:6" ht="24" customHeight="1">
      <c r="A204" s="294">
        <v>202</v>
      </c>
      <c r="B204" s="294" t="s">
        <v>3371</v>
      </c>
      <c r="C204" s="294">
        <v>88.37</v>
      </c>
      <c r="D204" s="294" t="s">
        <v>118</v>
      </c>
      <c r="E204" s="296" t="s">
        <v>2041</v>
      </c>
      <c r="F204" s="294"/>
    </row>
    <row r="205" spans="1:6" ht="24" customHeight="1">
      <c r="A205" s="294">
        <v>203</v>
      </c>
      <c r="B205" s="294" t="s">
        <v>3372</v>
      </c>
      <c r="C205" s="294">
        <v>90.56</v>
      </c>
      <c r="D205" s="294" t="s">
        <v>118</v>
      </c>
      <c r="E205" s="296" t="s">
        <v>2041</v>
      </c>
      <c r="F205" s="294"/>
    </row>
    <row r="206" spans="1:6" ht="24" customHeight="1">
      <c r="A206" s="294">
        <v>204</v>
      </c>
      <c r="B206" s="294" t="s">
        <v>3373</v>
      </c>
      <c r="C206" s="294">
        <v>89.14</v>
      </c>
      <c r="D206" s="294" t="s">
        <v>118</v>
      </c>
      <c r="E206" s="296" t="s">
        <v>2045</v>
      </c>
      <c r="F206" s="294"/>
    </row>
    <row r="207" spans="1:6" ht="24" customHeight="1">
      <c r="A207" s="294">
        <v>205</v>
      </c>
      <c r="B207" s="294" t="s">
        <v>3374</v>
      </c>
      <c r="C207" s="294">
        <v>89.43</v>
      </c>
      <c r="D207" s="294" t="s">
        <v>118</v>
      </c>
      <c r="E207" s="296" t="s">
        <v>2045</v>
      </c>
      <c r="F207" s="294"/>
    </row>
    <row r="208" spans="1:6" ht="24" customHeight="1">
      <c r="A208" s="294">
        <v>206</v>
      </c>
      <c r="B208" s="294" t="s">
        <v>3375</v>
      </c>
      <c r="C208" s="294">
        <v>89.83</v>
      </c>
      <c r="D208" s="294" t="s">
        <v>118</v>
      </c>
      <c r="E208" s="296" t="s">
        <v>2041</v>
      </c>
      <c r="F208" s="294"/>
    </row>
    <row r="209" spans="1:6" ht="24" customHeight="1">
      <c r="A209" s="294">
        <v>207</v>
      </c>
      <c r="B209" s="294" t="s">
        <v>895</v>
      </c>
      <c r="C209" s="294">
        <v>89.08</v>
      </c>
      <c r="D209" s="294" t="s">
        <v>118</v>
      </c>
      <c r="E209" s="294" t="s">
        <v>2045</v>
      </c>
      <c r="F209" s="294"/>
    </row>
    <row r="210" spans="1:6" ht="24" customHeight="1">
      <c r="A210" s="294">
        <v>208</v>
      </c>
      <c r="B210" s="294" t="s">
        <v>3376</v>
      </c>
      <c r="C210" s="294">
        <v>89.83</v>
      </c>
      <c r="D210" s="294" t="s">
        <v>118</v>
      </c>
      <c r="E210" s="296" t="s">
        <v>2041</v>
      </c>
      <c r="F210" s="294"/>
    </row>
    <row r="211" spans="1:6" ht="24" customHeight="1">
      <c r="A211" s="294">
        <v>209</v>
      </c>
      <c r="B211" s="294" t="s">
        <v>3377</v>
      </c>
      <c r="C211" s="294">
        <v>89.43</v>
      </c>
      <c r="D211" s="294" t="s">
        <v>118</v>
      </c>
      <c r="E211" s="296" t="s">
        <v>2045</v>
      </c>
      <c r="F211" s="294"/>
    </row>
    <row r="212" spans="1:6" ht="24" customHeight="1">
      <c r="A212" s="294">
        <v>210</v>
      </c>
      <c r="B212" s="294" t="s">
        <v>3378</v>
      </c>
      <c r="C212" s="294">
        <v>90.32</v>
      </c>
      <c r="D212" s="294" t="s">
        <v>118</v>
      </c>
      <c r="E212" s="296" t="s">
        <v>2045</v>
      </c>
      <c r="F212" s="294"/>
    </row>
    <row r="213" spans="1:6" ht="24" customHeight="1">
      <c r="A213" s="294">
        <v>211</v>
      </c>
      <c r="B213" s="294" t="s">
        <v>3379</v>
      </c>
      <c r="C213" s="294">
        <v>89.83</v>
      </c>
      <c r="D213" s="294" t="s">
        <v>118</v>
      </c>
      <c r="E213" s="296" t="s">
        <v>2041</v>
      </c>
      <c r="F213" s="294"/>
    </row>
    <row r="214" spans="1:6" ht="24" customHeight="1">
      <c r="A214" s="294">
        <v>212</v>
      </c>
      <c r="B214" s="294" t="s">
        <v>3380</v>
      </c>
      <c r="C214" s="316">
        <v>90.13</v>
      </c>
      <c r="D214" s="294" t="s">
        <v>118</v>
      </c>
      <c r="E214" s="296" t="s">
        <v>2041</v>
      </c>
      <c r="F214" s="294"/>
    </row>
    <row r="215" spans="1:6" ht="24" customHeight="1">
      <c r="A215" s="294">
        <v>213</v>
      </c>
      <c r="B215" s="294" t="s">
        <v>3381</v>
      </c>
      <c r="C215" s="294">
        <v>89.83</v>
      </c>
      <c r="D215" s="294" t="s">
        <v>118</v>
      </c>
      <c r="E215" s="296" t="s">
        <v>2041</v>
      </c>
      <c r="F215" s="294"/>
    </row>
    <row r="216" spans="1:6" ht="24" customHeight="1">
      <c r="A216" s="294">
        <v>214</v>
      </c>
      <c r="B216" s="294" t="s">
        <v>659</v>
      </c>
      <c r="C216" s="294">
        <v>89.21</v>
      </c>
      <c r="D216" s="294" t="s">
        <v>118</v>
      </c>
      <c r="E216" s="294" t="s">
        <v>2045</v>
      </c>
      <c r="F216" s="294"/>
    </row>
    <row r="217" spans="1:6" ht="24" customHeight="1">
      <c r="A217" s="294">
        <v>215</v>
      </c>
      <c r="B217" s="294" t="s">
        <v>2505</v>
      </c>
      <c r="C217" s="294">
        <v>89.28</v>
      </c>
      <c r="D217" s="294" t="s">
        <v>118</v>
      </c>
      <c r="E217" s="296" t="s">
        <v>2045</v>
      </c>
      <c r="F217" s="294"/>
    </row>
    <row r="218" spans="1:6" ht="24" customHeight="1">
      <c r="A218" s="294">
        <v>216</v>
      </c>
      <c r="B218" s="294" t="s">
        <v>1261</v>
      </c>
      <c r="C218" s="294">
        <v>89.77</v>
      </c>
      <c r="D218" s="294" t="s">
        <v>118</v>
      </c>
      <c r="E218" s="296" t="s">
        <v>2041</v>
      </c>
      <c r="F218" s="294"/>
    </row>
    <row r="219" spans="1:6" ht="24" customHeight="1">
      <c r="A219" s="294">
        <v>217</v>
      </c>
      <c r="B219" s="294" t="s">
        <v>3382</v>
      </c>
      <c r="C219" s="294">
        <v>89.6</v>
      </c>
      <c r="D219" s="294" t="s">
        <v>118</v>
      </c>
      <c r="E219" s="294" t="s">
        <v>2045</v>
      </c>
      <c r="F219" s="294"/>
    </row>
    <row r="220" spans="1:6" ht="24" customHeight="1">
      <c r="A220" s="294">
        <v>218</v>
      </c>
      <c r="B220" s="294" t="s">
        <v>1357</v>
      </c>
      <c r="C220" s="294">
        <v>90.35</v>
      </c>
      <c r="D220" s="294" t="s">
        <v>118</v>
      </c>
      <c r="E220" s="294" t="s">
        <v>2045</v>
      </c>
      <c r="F220" s="294"/>
    </row>
    <row r="221" spans="1:6" ht="24" customHeight="1">
      <c r="A221" s="294">
        <v>219</v>
      </c>
      <c r="B221" s="294" t="s">
        <v>3383</v>
      </c>
      <c r="C221" s="294">
        <v>89.58</v>
      </c>
      <c r="D221" s="294" t="s">
        <v>118</v>
      </c>
      <c r="E221" s="296" t="s">
        <v>2045</v>
      </c>
      <c r="F221" s="294"/>
    </row>
    <row r="222" spans="1:6" ht="24" customHeight="1">
      <c r="A222" s="294">
        <v>220</v>
      </c>
      <c r="B222" s="294" t="s">
        <v>2701</v>
      </c>
      <c r="C222" s="294">
        <v>89.83</v>
      </c>
      <c r="D222" s="294" t="s">
        <v>118</v>
      </c>
      <c r="E222" s="296" t="s">
        <v>2041</v>
      </c>
      <c r="F222" s="294"/>
    </row>
    <row r="223" spans="1:6" ht="24" customHeight="1">
      <c r="A223" s="294">
        <v>221</v>
      </c>
      <c r="B223" s="294" t="s">
        <v>3120</v>
      </c>
      <c r="C223" s="294">
        <v>89.83</v>
      </c>
      <c r="D223" s="294" t="s">
        <v>118</v>
      </c>
      <c r="E223" s="296" t="s">
        <v>2041</v>
      </c>
      <c r="F223" s="294"/>
    </row>
    <row r="224" spans="1:6" ht="24" customHeight="1">
      <c r="A224" s="294">
        <v>222</v>
      </c>
      <c r="B224" s="294" t="s">
        <v>3384</v>
      </c>
      <c r="C224" s="294">
        <v>89.43</v>
      </c>
      <c r="D224" s="294" t="s">
        <v>118</v>
      </c>
      <c r="E224" s="296" t="s">
        <v>2045</v>
      </c>
      <c r="F224" s="294"/>
    </row>
    <row r="225" spans="1:6" ht="24" customHeight="1">
      <c r="A225" s="294">
        <v>223</v>
      </c>
      <c r="B225" s="294" t="s">
        <v>2710</v>
      </c>
      <c r="C225" s="294">
        <v>89.83</v>
      </c>
      <c r="D225" s="294" t="s">
        <v>118</v>
      </c>
      <c r="E225" s="296" t="s">
        <v>2041</v>
      </c>
      <c r="F225" s="294"/>
    </row>
    <row r="226" spans="1:6" ht="24" customHeight="1">
      <c r="A226" s="294">
        <v>224</v>
      </c>
      <c r="B226" s="294" t="s">
        <v>3385</v>
      </c>
      <c r="C226" s="294">
        <v>90.1</v>
      </c>
      <c r="D226" s="294" t="s">
        <v>118</v>
      </c>
      <c r="E226" s="296" t="s">
        <v>2041</v>
      </c>
      <c r="F226" s="294"/>
    </row>
    <row r="227" spans="1:6" ht="24" customHeight="1">
      <c r="A227" s="294">
        <v>225</v>
      </c>
      <c r="B227" s="294" t="s">
        <v>3386</v>
      </c>
      <c r="C227" s="294">
        <v>90.56</v>
      </c>
      <c r="D227" s="294" t="s">
        <v>118</v>
      </c>
      <c r="E227" s="296" t="s">
        <v>2041</v>
      </c>
      <c r="F227" s="294"/>
    </row>
    <row r="228" spans="1:6" ht="24" customHeight="1">
      <c r="A228" s="294">
        <v>226</v>
      </c>
      <c r="B228" s="294" t="s">
        <v>3387</v>
      </c>
      <c r="C228" s="294">
        <v>90.58</v>
      </c>
      <c r="D228" s="294" t="s">
        <v>118</v>
      </c>
      <c r="E228" s="296" t="s">
        <v>2041</v>
      </c>
      <c r="F228" s="294"/>
    </row>
    <row r="229" spans="1:6" ht="24" customHeight="1">
      <c r="A229" s="294">
        <v>227</v>
      </c>
      <c r="B229" s="294" t="s">
        <v>3388</v>
      </c>
      <c r="C229" s="294">
        <v>89.43</v>
      </c>
      <c r="D229" s="294" t="s">
        <v>118</v>
      </c>
      <c r="E229" s="296" t="s">
        <v>2045</v>
      </c>
      <c r="F229" s="294"/>
    </row>
    <row r="230" spans="1:6" ht="24" customHeight="1">
      <c r="A230" s="294">
        <v>228</v>
      </c>
      <c r="B230" s="294" t="s">
        <v>3389</v>
      </c>
      <c r="C230" s="294">
        <v>90.1</v>
      </c>
      <c r="D230" s="294" t="s">
        <v>118</v>
      </c>
      <c r="E230" s="296" t="s">
        <v>2041</v>
      </c>
      <c r="F230" s="294"/>
    </row>
    <row r="231" spans="1:6" ht="24" customHeight="1">
      <c r="A231" s="294">
        <v>229</v>
      </c>
      <c r="B231" s="294" t="s">
        <v>3390</v>
      </c>
      <c r="C231" s="294">
        <v>89.43</v>
      </c>
      <c r="D231" s="294" t="s">
        <v>118</v>
      </c>
      <c r="E231" s="296" t="s">
        <v>2045</v>
      </c>
      <c r="F231" s="294"/>
    </row>
    <row r="232" spans="1:6" ht="24" customHeight="1">
      <c r="A232" s="294">
        <v>230</v>
      </c>
      <c r="B232" s="294" t="s">
        <v>2186</v>
      </c>
      <c r="C232" s="294">
        <v>88.73</v>
      </c>
      <c r="D232" s="294" t="s">
        <v>118</v>
      </c>
      <c r="E232" s="294" t="s">
        <v>2045</v>
      </c>
      <c r="F232" s="294"/>
    </row>
    <row r="233" spans="1:6" ht="24" customHeight="1">
      <c r="A233" s="294">
        <v>231</v>
      </c>
      <c r="B233" s="294" t="s">
        <v>3391</v>
      </c>
      <c r="C233" s="294">
        <v>89.42</v>
      </c>
      <c r="D233" s="294" t="s">
        <v>118</v>
      </c>
      <c r="E233" s="296" t="s">
        <v>2041</v>
      </c>
      <c r="F233" s="294"/>
    </row>
    <row r="234" spans="1:6" ht="24" customHeight="1">
      <c r="A234" s="294">
        <v>232</v>
      </c>
      <c r="B234" s="294" t="s">
        <v>2928</v>
      </c>
      <c r="C234" s="294">
        <v>90.52</v>
      </c>
      <c r="D234" s="294" t="s">
        <v>118</v>
      </c>
      <c r="E234" s="296" t="s">
        <v>2041</v>
      </c>
      <c r="F234" s="294"/>
    </row>
    <row r="235" spans="1:6" ht="24" customHeight="1">
      <c r="A235" s="294">
        <v>233</v>
      </c>
      <c r="B235" s="294" t="s">
        <v>3392</v>
      </c>
      <c r="C235" s="294">
        <v>90.37</v>
      </c>
      <c r="D235" s="294" t="s">
        <v>118</v>
      </c>
      <c r="E235" s="296" t="s">
        <v>2045</v>
      </c>
      <c r="F235" s="294"/>
    </row>
    <row r="236" spans="1:6" ht="24" customHeight="1">
      <c r="A236" s="294">
        <v>234</v>
      </c>
      <c r="B236" s="294" t="s">
        <v>3393</v>
      </c>
      <c r="C236" s="294">
        <v>89.16</v>
      </c>
      <c r="D236" s="294" t="s">
        <v>118</v>
      </c>
      <c r="E236" s="296" t="s">
        <v>2041</v>
      </c>
      <c r="F236" s="294"/>
    </row>
    <row r="237" spans="1:6" ht="24" customHeight="1">
      <c r="A237" s="294">
        <v>235</v>
      </c>
      <c r="B237" s="294" t="s">
        <v>3394</v>
      </c>
      <c r="C237" s="294">
        <v>89.16</v>
      </c>
      <c r="D237" s="294" t="s">
        <v>118</v>
      </c>
      <c r="E237" s="296" t="s">
        <v>2041</v>
      </c>
      <c r="F237" s="294"/>
    </row>
    <row r="238" spans="1:6" ht="24" customHeight="1">
      <c r="A238" s="294">
        <v>236</v>
      </c>
      <c r="B238" s="294" t="s">
        <v>915</v>
      </c>
      <c r="C238" s="294">
        <v>89.14</v>
      </c>
      <c r="D238" s="294" t="s">
        <v>118</v>
      </c>
      <c r="E238" s="296" t="s">
        <v>2045</v>
      </c>
      <c r="F238" s="294"/>
    </row>
    <row r="239" spans="1:6" ht="24" customHeight="1">
      <c r="A239" s="294">
        <v>237</v>
      </c>
      <c r="B239" s="294" t="s">
        <v>3395</v>
      </c>
      <c r="C239" s="294">
        <v>89.83</v>
      </c>
      <c r="D239" s="294" t="s">
        <v>118</v>
      </c>
      <c r="E239" s="296" t="s">
        <v>2041</v>
      </c>
      <c r="F239" s="294"/>
    </row>
    <row r="240" spans="1:6" ht="24" customHeight="1">
      <c r="A240" s="294">
        <v>238</v>
      </c>
      <c r="B240" s="294" t="s">
        <v>698</v>
      </c>
      <c r="C240" s="294">
        <v>89.29</v>
      </c>
      <c r="D240" s="294" t="s">
        <v>118</v>
      </c>
      <c r="E240" s="296" t="s">
        <v>2041</v>
      </c>
      <c r="F240" s="294"/>
    </row>
    <row r="241" spans="1:6" ht="24" customHeight="1">
      <c r="A241" s="294">
        <v>239</v>
      </c>
      <c r="B241" s="294" t="s">
        <v>3396</v>
      </c>
      <c r="C241" s="294">
        <v>89.43</v>
      </c>
      <c r="D241" s="294" t="s">
        <v>118</v>
      </c>
      <c r="E241" s="296" t="s">
        <v>2045</v>
      </c>
      <c r="F241" s="294"/>
    </row>
    <row r="242" spans="1:6" ht="24" customHeight="1">
      <c r="A242" s="294">
        <v>240</v>
      </c>
      <c r="B242" s="294" t="s">
        <v>2170</v>
      </c>
      <c r="C242" s="294">
        <v>88.73</v>
      </c>
      <c r="D242" s="294" t="s">
        <v>118</v>
      </c>
      <c r="E242" s="294" t="s">
        <v>2045</v>
      </c>
      <c r="F242" s="294"/>
    </row>
    <row r="243" spans="1:6" ht="24" customHeight="1">
      <c r="A243" s="294">
        <v>241</v>
      </c>
      <c r="B243" s="294" t="s">
        <v>3397</v>
      </c>
      <c r="C243" s="294">
        <v>89.43</v>
      </c>
      <c r="D243" s="294" t="s">
        <v>118</v>
      </c>
      <c r="E243" s="296" t="s">
        <v>2045</v>
      </c>
      <c r="F243" s="294"/>
    </row>
    <row r="244" spans="1:6" ht="24" customHeight="1">
      <c r="A244" s="294">
        <v>242</v>
      </c>
      <c r="B244" s="294" t="s">
        <v>953</v>
      </c>
      <c r="C244" s="294">
        <v>89.14</v>
      </c>
      <c r="D244" s="294" t="s">
        <v>118</v>
      </c>
      <c r="E244" s="296" t="s">
        <v>2045</v>
      </c>
      <c r="F244" s="294"/>
    </row>
    <row r="245" spans="1:6" ht="24" customHeight="1">
      <c r="A245" s="294">
        <v>243</v>
      </c>
      <c r="B245" s="294" t="s">
        <v>3398</v>
      </c>
      <c r="C245" s="294">
        <v>90.02</v>
      </c>
      <c r="D245" s="294" t="s">
        <v>118</v>
      </c>
      <c r="E245" s="296" t="s">
        <v>2045</v>
      </c>
      <c r="F245" s="294"/>
    </row>
    <row r="246" spans="1:6" ht="24" customHeight="1">
      <c r="A246" s="294">
        <v>244</v>
      </c>
      <c r="B246" s="294" t="s">
        <v>3399</v>
      </c>
      <c r="C246" s="294">
        <v>90.04</v>
      </c>
      <c r="D246" s="294" t="s">
        <v>118</v>
      </c>
      <c r="E246" s="294" t="s">
        <v>2045</v>
      </c>
      <c r="F246" s="294"/>
    </row>
    <row r="247" spans="1:6" ht="24" customHeight="1">
      <c r="A247" s="294">
        <v>245</v>
      </c>
      <c r="B247" s="294" t="s">
        <v>2133</v>
      </c>
      <c r="C247" s="294">
        <v>89.6</v>
      </c>
      <c r="D247" s="294" t="s">
        <v>118</v>
      </c>
      <c r="E247" s="294" t="s">
        <v>2045</v>
      </c>
      <c r="F247" s="294"/>
    </row>
    <row r="248" spans="1:6" ht="24" customHeight="1">
      <c r="A248" s="294">
        <v>246</v>
      </c>
      <c r="B248" s="294" t="s">
        <v>1280</v>
      </c>
      <c r="C248" s="294">
        <v>89.77</v>
      </c>
      <c r="D248" s="294" t="s">
        <v>118</v>
      </c>
      <c r="E248" s="296" t="s">
        <v>2041</v>
      </c>
      <c r="F248" s="294"/>
    </row>
    <row r="249" spans="1:6" ht="24" customHeight="1">
      <c r="A249" s="294">
        <v>247</v>
      </c>
      <c r="B249" s="294" t="s">
        <v>3400</v>
      </c>
      <c r="C249" s="294">
        <v>90.05</v>
      </c>
      <c r="D249" s="294" t="s">
        <v>118</v>
      </c>
      <c r="E249" s="296" t="s">
        <v>2041</v>
      </c>
      <c r="F249" s="294"/>
    </row>
    <row r="250" spans="1:6" ht="24" customHeight="1">
      <c r="A250" s="294">
        <v>248</v>
      </c>
      <c r="B250" s="294" t="s">
        <v>1341</v>
      </c>
      <c r="C250" s="294">
        <v>90.66</v>
      </c>
      <c r="D250" s="294" t="s">
        <v>118</v>
      </c>
      <c r="E250" s="296" t="s">
        <v>2041</v>
      </c>
      <c r="F250" s="294"/>
    </row>
    <row r="251" spans="1:6" ht="24" customHeight="1">
      <c r="A251" s="294">
        <v>249</v>
      </c>
      <c r="B251" s="294" t="s">
        <v>3401</v>
      </c>
      <c r="C251" s="294">
        <v>88.37</v>
      </c>
      <c r="D251" s="294" t="s">
        <v>118</v>
      </c>
      <c r="E251" s="296" t="s">
        <v>2041</v>
      </c>
      <c r="F251" s="294"/>
    </row>
    <row r="252" spans="1:6" ht="24" customHeight="1">
      <c r="A252" s="294">
        <v>250</v>
      </c>
      <c r="B252" s="294" t="s">
        <v>3402</v>
      </c>
      <c r="C252" s="294">
        <v>89.08</v>
      </c>
      <c r="D252" s="294" t="s">
        <v>118</v>
      </c>
      <c r="E252" s="294" t="s">
        <v>2045</v>
      </c>
      <c r="F252" s="294"/>
    </row>
    <row r="253" spans="1:6" ht="24" customHeight="1">
      <c r="A253" s="294">
        <v>251</v>
      </c>
      <c r="B253" s="294" t="s">
        <v>3403</v>
      </c>
      <c r="C253" s="294">
        <v>89.87</v>
      </c>
      <c r="D253" s="294" t="s">
        <v>118</v>
      </c>
      <c r="E253" s="294" t="s">
        <v>2045</v>
      </c>
      <c r="F253" s="294"/>
    </row>
    <row r="254" spans="1:6" ht="24" customHeight="1">
      <c r="A254" s="294">
        <v>252</v>
      </c>
      <c r="B254" s="294" t="s">
        <v>2297</v>
      </c>
      <c r="C254" s="294">
        <v>89.97</v>
      </c>
      <c r="D254" s="294" t="s">
        <v>118</v>
      </c>
      <c r="E254" s="296" t="s">
        <v>2041</v>
      </c>
      <c r="F254" s="294"/>
    </row>
    <row r="255" spans="1:6" ht="24" customHeight="1">
      <c r="A255" s="294">
        <v>253</v>
      </c>
      <c r="B255" s="294" t="s">
        <v>2611</v>
      </c>
      <c r="C255" s="294">
        <v>89.08</v>
      </c>
      <c r="D255" s="294" t="s">
        <v>118</v>
      </c>
      <c r="E255" s="294" t="s">
        <v>2045</v>
      </c>
      <c r="F255" s="294"/>
    </row>
    <row r="256" spans="1:6" ht="24" customHeight="1">
      <c r="A256" s="294">
        <v>254</v>
      </c>
      <c r="B256" s="294" t="s">
        <v>1415</v>
      </c>
      <c r="C256" s="294">
        <v>90.25</v>
      </c>
      <c r="D256" s="294" t="s">
        <v>118</v>
      </c>
      <c r="E256" s="296" t="s">
        <v>2045</v>
      </c>
      <c r="F256" s="294"/>
    </row>
    <row r="257" spans="1:6" ht="24" customHeight="1">
      <c r="A257" s="294">
        <v>255</v>
      </c>
      <c r="B257" s="294" t="s">
        <v>3404</v>
      </c>
      <c r="C257" s="294">
        <v>89.6</v>
      </c>
      <c r="D257" s="294" t="s">
        <v>118</v>
      </c>
      <c r="E257" s="296" t="s">
        <v>2045</v>
      </c>
      <c r="F257" s="294"/>
    </row>
    <row r="258" spans="1:6" ht="24" customHeight="1">
      <c r="A258" s="294">
        <v>256</v>
      </c>
      <c r="B258" s="294" t="s">
        <v>3405</v>
      </c>
      <c r="C258" s="294">
        <v>90.36</v>
      </c>
      <c r="D258" s="294" t="s">
        <v>118</v>
      </c>
      <c r="E258" s="296" t="s">
        <v>2041</v>
      </c>
      <c r="F258" s="294"/>
    </row>
    <row r="259" spans="1:6" ht="24" customHeight="1">
      <c r="A259" s="294">
        <v>257</v>
      </c>
      <c r="B259" s="294" t="s">
        <v>3406</v>
      </c>
      <c r="C259" s="294">
        <v>90.31</v>
      </c>
      <c r="D259" s="294" t="s">
        <v>118</v>
      </c>
      <c r="E259" s="294" t="s">
        <v>2045</v>
      </c>
      <c r="F259" s="294"/>
    </row>
    <row r="260" spans="1:6" ht="24" customHeight="1">
      <c r="A260" s="294">
        <v>258</v>
      </c>
      <c r="B260" s="294" t="s">
        <v>2685</v>
      </c>
      <c r="C260" s="294">
        <v>89.77</v>
      </c>
      <c r="D260" s="294" t="s">
        <v>118</v>
      </c>
      <c r="E260" s="296" t="s">
        <v>2041</v>
      </c>
      <c r="F260" s="294"/>
    </row>
    <row r="261" spans="1:6" ht="24" customHeight="1">
      <c r="A261" s="294">
        <v>259</v>
      </c>
      <c r="B261" s="294" t="s">
        <v>3407</v>
      </c>
      <c r="C261" s="294">
        <v>89.97</v>
      </c>
      <c r="D261" s="294" t="s">
        <v>118</v>
      </c>
      <c r="E261" s="296" t="s">
        <v>2041</v>
      </c>
      <c r="F261" s="294"/>
    </row>
    <row r="262" spans="1:6" ht="24" customHeight="1">
      <c r="A262" s="294">
        <v>260</v>
      </c>
      <c r="B262" s="308" t="s">
        <v>3408</v>
      </c>
      <c r="C262" s="294">
        <v>90.4</v>
      </c>
      <c r="D262" s="294" t="s">
        <v>118</v>
      </c>
      <c r="E262" s="296" t="s">
        <v>2045</v>
      </c>
      <c r="F262" s="294"/>
    </row>
    <row r="263" spans="1:6" ht="24" customHeight="1">
      <c r="A263" s="294">
        <v>261</v>
      </c>
      <c r="B263" s="308" t="s">
        <v>2398</v>
      </c>
      <c r="C263" s="294">
        <v>90.04</v>
      </c>
      <c r="D263" s="294" t="s">
        <v>118</v>
      </c>
      <c r="E263" s="296" t="s">
        <v>2045</v>
      </c>
      <c r="F263" s="294"/>
    </row>
    <row r="264" spans="1:6" ht="24" customHeight="1">
      <c r="A264" s="294">
        <v>262</v>
      </c>
      <c r="B264" s="308" t="s">
        <v>3409</v>
      </c>
      <c r="C264" s="294">
        <v>90.26</v>
      </c>
      <c r="D264" s="294" t="s">
        <v>118</v>
      </c>
      <c r="E264" s="294" t="s">
        <v>2045</v>
      </c>
      <c r="F264" s="294"/>
    </row>
    <row r="265" spans="1:6" ht="24" customHeight="1">
      <c r="A265" s="294">
        <v>263</v>
      </c>
      <c r="B265" s="308" t="s">
        <v>3410</v>
      </c>
      <c r="C265" s="294">
        <v>89.83</v>
      </c>
      <c r="D265" s="294" t="s">
        <v>118</v>
      </c>
      <c r="E265" s="296" t="s">
        <v>2041</v>
      </c>
      <c r="F265" s="294"/>
    </row>
    <row r="266" spans="1:6" ht="24" customHeight="1">
      <c r="A266" s="294">
        <v>264</v>
      </c>
      <c r="B266" s="308" t="s">
        <v>2311</v>
      </c>
      <c r="C266" s="294">
        <v>89.58</v>
      </c>
      <c r="D266" s="294" t="s">
        <v>118</v>
      </c>
      <c r="E266" s="294" t="s">
        <v>2045</v>
      </c>
      <c r="F266" s="294"/>
    </row>
    <row r="267" spans="1:6" ht="24" customHeight="1">
      <c r="A267" s="294">
        <v>265</v>
      </c>
      <c r="B267" s="317" t="s">
        <v>3411</v>
      </c>
      <c r="C267" s="316">
        <v>89.43</v>
      </c>
      <c r="D267" s="294" t="s">
        <v>118</v>
      </c>
      <c r="E267" s="296" t="s">
        <v>2045</v>
      </c>
      <c r="F267" s="294"/>
    </row>
    <row r="268" spans="1:6" ht="24" customHeight="1">
      <c r="A268" s="294">
        <v>266</v>
      </c>
      <c r="B268" s="317" t="s">
        <v>3412</v>
      </c>
      <c r="C268" s="316">
        <v>89.83</v>
      </c>
      <c r="D268" s="294" t="s">
        <v>118</v>
      </c>
      <c r="E268" s="296" t="s">
        <v>2041</v>
      </c>
      <c r="F268" s="294"/>
    </row>
    <row r="269" spans="1:6" ht="24" customHeight="1">
      <c r="A269" s="294">
        <v>267</v>
      </c>
      <c r="B269" s="317" t="s">
        <v>2947</v>
      </c>
      <c r="C269" s="316">
        <v>89.87</v>
      </c>
      <c r="D269" s="294" t="s">
        <v>118</v>
      </c>
      <c r="E269" s="294" t="s">
        <v>2045</v>
      </c>
      <c r="F269" s="294"/>
    </row>
    <row r="270" spans="1:6" ht="24" customHeight="1">
      <c r="A270" s="294">
        <v>268</v>
      </c>
      <c r="B270" s="317" t="s">
        <v>3122</v>
      </c>
      <c r="C270" s="316">
        <v>89.83</v>
      </c>
      <c r="D270" s="294" t="s">
        <v>118</v>
      </c>
      <c r="E270" s="296" t="s">
        <v>2041</v>
      </c>
      <c r="F270" s="294"/>
    </row>
    <row r="271" spans="1:6" ht="24" customHeight="1">
      <c r="A271" s="294">
        <v>269</v>
      </c>
      <c r="B271" s="317" t="s">
        <v>3413</v>
      </c>
      <c r="C271" s="316">
        <v>89.43</v>
      </c>
      <c r="D271" s="294" t="s">
        <v>118</v>
      </c>
      <c r="E271" s="296" t="s">
        <v>2045</v>
      </c>
      <c r="F271" s="294"/>
    </row>
    <row r="272" spans="1:6" ht="24" customHeight="1">
      <c r="A272" s="294">
        <v>270</v>
      </c>
      <c r="B272" s="317" t="s">
        <v>3414</v>
      </c>
      <c r="C272" s="316">
        <v>89.83</v>
      </c>
      <c r="D272" s="294" t="s">
        <v>118</v>
      </c>
      <c r="E272" s="296" t="s">
        <v>2041</v>
      </c>
      <c r="F272" s="294"/>
    </row>
    <row r="273" spans="1:6" ht="24" customHeight="1">
      <c r="A273" s="294">
        <v>271</v>
      </c>
      <c r="B273" s="317" t="s">
        <v>3415</v>
      </c>
      <c r="C273" s="316">
        <v>89.83</v>
      </c>
      <c r="D273" s="294" t="s">
        <v>118</v>
      </c>
      <c r="E273" s="296" t="s">
        <v>2041</v>
      </c>
      <c r="F273" s="294"/>
    </row>
    <row r="274" spans="1:6" ht="24" customHeight="1">
      <c r="A274" s="294">
        <v>272</v>
      </c>
      <c r="B274" s="317" t="s">
        <v>3416</v>
      </c>
      <c r="C274" s="316">
        <v>89.43</v>
      </c>
      <c r="D274" s="294" t="s">
        <v>118</v>
      </c>
      <c r="E274" s="296" t="s">
        <v>2045</v>
      </c>
      <c r="F274" s="294"/>
    </row>
    <row r="275" spans="1:6" ht="24" customHeight="1">
      <c r="A275" s="294">
        <v>273</v>
      </c>
      <c r="B275" s="317" t="s">
        <v>2716</v>
      </c>
      <c r="C275" s="316">
        <v>89.87</v>
      </c>
      <c r="D275" s="294" t="s">
        <v>118</v>
      </c>
      <c r="E275" s="294" t="s">
        <v>2045</v>
      </c>
      <c r="F275" s="294"/>
    </row>
    <row r="276" spans="1:6" ht="24" customHeight="1">
      <c r="A276" s="294">
        <v>274</v>
      </c>
      <c r="B276" s="317" t="s">
        <v>3417</v>
      </c>
      <c r="C276" s="316">
        <v>89.43</v>
      </c>
      <c r="D276" s="294" t="s">
        <v>118</v>
      </c>
      <c r="E276" s="296" t="s">
        <v>2045</v>
      </c>
      <c r="F276" s="294"/>
    </row>
    <row r="277" spans="1:6" ht="24" customHeight="1">
      <c r="A277" s="294">
        <v>275</v>
      </c>
      <c r="B277" s="317" t="s">
        <v>3418</v>
      </c>
      <c r="C277" s="316">
        <v>89.83</v>
      </c>
      <c r="D277" s="294" t="s">
        <v>118</v>
      </c>
      <c r="E277" s="296" t="s">
        <v>2041</v>
      </c>
      <c r="F277" s="294"/>
    </row>
    <row r="278" spans="1:6" ht="24" customHeight="1">
      <c r="A278" s="294">
        <v>276</v>
      </c>
      <c r="B278" s="317" t="s">
        <v>3419</v>
      </c>
      <c r="C278" s="316">
        <v>89.83</v>
      </c>
      <c r="D278" s="294" t="s">
        <v>118</v>
      </c>
      <c r="E278" s="296" t="s">
        <v>2041</v>
      </c>
      <c r="F278" s="294"/>
    </row>
    <row r="279" spans="1:6" ht="24" customHeight="1">
      <c r="A279" s="294">
        <v>277</v>
      </c>
      <c r="B279" s="317" t="s">
        <v>2719</v>
      </c>
      <c r="C279" s="316">
        <v>89.87</v>
      </c>
      <c r="D279" s="294" t="s">
        <v>118</v>
      </c>
      <c r="E279" s="294" t="s">
        <v>2045</v>
      </c>
      <c r="F279" s="294"/>
    </row>
    <row r="280" spans="1:6" ht="24" customHeight="1">
      <c r="A280" s="294">
        <v>278</v>
      </c>
      <c r="B280" s="317" t="s">
        <v>3420</v>
      </c>
      <c r="C280" s="316">
        <v>89.87</v>
      </c>
      <c r="D280" s="294" t="s">
        <v>118</v>
      </c>
      <c r="E280" s="294" t="s">
        <v>2045</v>
      </c>
      <c r="F280" s="294"/>
    </row>
    <row r="281" spans="1:6" ht="24" customHeight="1">
      <c r="A281" s="294">
        <v>279</v>
      </c>
      <c r="B281" s="317" t="s">
        <v>3421</v>
      </c>
      <c r="C281" s="316">
        <v>89.43</v>
      </c>
      <c r="D281" s="294" t="s">
        <v>118</v>
      </c>
      <c r="E281" s="296" t="s">
        <v>2045</v>
      </c>
      <c r="F281" s="294"/>
    </row>
    <row r="282" spans="1:6" ht="24" customHeight="1">
      <c r="A282" s="294">
        <v>280</v>
      </c>
      <c r="B282" s="317" t="s">
        <v>3422</v>
      </c>
      <c r="C282" s="316">
        <v>89.83</v>
      </c>
      <c r="D282" s="294" t="s">
        <v>118</v>
      </c>
      <c r="E282" s="296" t="s">
        <v>2041</v>
      </c>
      <c r="F282" s="294"/>
    </row>
    <row r="283" spans="1:6" ht="24" customHeight="1">
      <c r="A283" s="294">
        <v>281</v>
      </c>
      <c r="B283" s="317" t="s">
        <v>2705</v>
      </c>
      <c r="C283" s="316">
        <v>89.83</v>
      </c>
      <c r="D283" s="294" t="s">
        <v>118</v>
      </c>
      <c r="E283" s="296" t="s">
        <v>2041</v>
      </c>
      <c r="F283" s="294"/>
    </row>
    <row r="284" spans="1:6" ht="24" customHeight="1">
      <c r="A284" s="294">
        <v>282</v>
      </c>
      <c r="B284" s="317" t="s">
        <v>2946</v>
      </c>
      <c r="C284" s="316">
        <v>89.87</v>
      </c>
      <c r="D284" s="294" t="s">
        <v>118</v>
      </c>
      <c r="E284" s="294" t="s">
        <v>2045</v>
      </c>
      <c r="F284" s="294"/>
    </row>
    <row r="285" spans="1:6" ht="24" customHeight="1">
      <c r="A285" s="294">
        <v>283</v>
      </c>
      <c r="B285" s="317" t="s">
        <v>3423</v>
      </c>
      <c r="C285" s="316">
        <v>89.83</v>
      </c>
      <c r="D285" s="294" t="s">
        <v>118</v>
      </c>
      <c r="E285" s="296" t="s">
        <v>2041</v>
      </c>
      <c r="F285" s="294"/>
    </row>
    <row r="286" spans="1:6" ht="24" customHeight="1">
      <c r="A286" s="294">
        <v>284</v>
      </c>
      <c r="B286" s="317" t="s">
        <v>2944</v>
      </c>
      <c r="C286" s="316">
        <v>89.87</v>
      </c>
      <c r="D286" s="294" t="s">
        <v>118</v>
      </c>
      <c r="E286" s="294" t="s">
        <v>2045</v>
      </c>
      <c r="F286" s="294"/>
    </row>
    <row r="287" spans="1:6" ht="24" customHeight="1">
      <c r="A287" s="294">
        <v>285</v>
      </c>
      <c r="B287" s="317" t="s">
        <v>3424</v>
      </c>
      <c r="C287" s="316">
        <v>89.43</v>
      </c>
      <c r="D287" s="294" t="s">
        <v>118</v>
      </c>
      <c r="E287" s="296" t="s">
        <v>2045</v>
      </c>
      <c r="F287" s="294"/>
    </row>
    <row r="288" spans="1:6" ht="24" customHeight="1">
      <c r="A288" s="294">
        <v>286</v>
      </c>
      <c r="B288" s="317" t="s">
        <v>3425</v>
      </c>
      <c r="C288" s="316">
        <v>89.83</v>
      </c>
      <c r="D288" s="294" t="s">
        <v>118</v>
      </c>
      <c r="E288" s="296" t="s">
        <v>2041</v>
      </c>
      <c r="F288" s="294"/>
    </row>
    <row r="289" spans="1:6" ht="24" customHeight="1">
      <c r="A289" s="294">
        <v>287</v>
      </c>
      <c r="B289" s="317" t="s">
        <v>3426</v>
      </c>
      <c r="C289" s="316">
        <v>89.43</v>
      </c>
      <c r="D289" s="294" t="s">
        <v>118</v>
      </c>
      <c r="E289" s="296" t="s">
        <v>2045</v>
      </c>
      <c r="F289" s="294"/>
    </row>
    <row r="290" spans="1:6" ht="24" customHeight="1">
      <c r="A290" s="294">
        <v>288</v>
      </c>
      <c r="B290" s="317" t="s">
        <v>3427</v>
      </c>
      <c r="C290" s="316">
        <v>89.87</v>
      </c>
      <c r="D290" s="294" t="s">
        <v>118</v>
      </c>
      <c r="E290" s="294" t="s">
        <v>2045</v>
      </c>
      <c r="F290" s="294"/>
    </row>
    <row r="291" spans="1:6" ht="24" customHeight="1">
      <c r="A291" s="294">
        <v>289</v>
      </c>
      <c r="B291" s="317" t="s">
        <v>3428</v>
      </c>
      <c r="C291" s="316">
        <v>89.83</v>
      </c>
      <c r="D291" s="294" t="s">
        <v>118</v>
      </c>
      <c r="E291" s="296" t="s">
        <v>2041</v>
      </c>
      <c r="F291" s="294"/>
    </row>
    <row r="292" spans="1:6" ht="24" customHeight="1">
      <c r="A292" s="294">
        <v>290</v>
      </c>
      <c r="B292" s="317" t="s">
        <v>2715</v>
      </c>
      <c r="C292" s="316">
        <v>89.87</v>
      </c>
      <c r="D292" s="294" t="s">
        <v>118</v>
      </c>
      <c r="E292" s="294" t="s">
        <v>2045</v>
      </c>
      <c r="F292" s="294"/>
    </row>
    <row r="293" spans="1:6" ht="24" customHeight="1">
      <c r="A293" s="294">
        <v>291</v>
      </c>
      <c r="B293" s="317" t="s">
        <v>3429</v>
      </c>
      <c r="C293" s="316">
        <v>89.48</v>
      </c>
      <c r="D293" s="294" t="s">
        <v>118</v>
      </c>
      <c r="E293" s="296" t="s">
        <v>2045</v>
      </c>
      <c r="F293" s="294"/>
    </row>
    <row r="294" spans="1:6" ht="24" customHeight="1">
      <c r="A294" s="294">
        <v>292</v>
      </c>
      <c r="B294" s="317" t="s">
        <v>3430</v>
      </c>
      <c r="C294" s="316">
        <v>89.83</v>
      </c>
      <c r="D294" s="294" t="s">
        <v>118</v>
      </c>
      <c r="E294" s="296" t="s">
        <v>2041</v>
      </c>
      <c r="F294" s="294"/>
    </row>
    <row r="295" spans="1:6" ht="24" customHeight="1">
      <c r="A295" s="294">
        <v>293</v>
      </c>
      <c r="B295" s="317" t="s">
        <v>3431</v>
      </c>
      <c r="C295" s="316">
        <v>89.83</v>
      </c>
      <c r="D295" s="294" t="s">
        <v>118</v>
      </c>
      <c r="E295" s="296" t="s">
        <v>2041</v>
      </c>
      <c r="F295" s="294"/>
    </row>
    <row r="296" spans="1:6" ht="24" customHeight="1">
      <c r="A296" s="294">
        <v>294</v>
      </c>
      <c r="B296" s="317" t="s">
        <v>3432</v>
      </c>
      <c r="C296" s="316">
        <v>89.83</v>
      </c>
      <c r="D296" s="294" t="s">
        <v>118</v>
      </c>
      <c r="E296" s="296" t="s">
        <v>2041</v>
      </c>
      <c r="F296" s="294"/>
    </row>
    <row r="297" spans="1:6" ht="24" customHeight="1">
      <c r="A297" s="294">
        <v>295</v>
      </c>
      <c r="B297" s="317" t="s">
        <v>3433</v>
      </c>
      <c r="C297" s="316">
        <v>89.83</v>
      </c>
      <c r="D297" s="294" t="s">
        <v>118</v>
      </c>
      <c r="E297" s="296" t="s">
        <v>2041</v>
      </c>
      <c r="F297" s="294"/>
    </row>
    <row r="298" spans="1:6" ht="24" customHeight="1">
      <c r="A298" s="294">
        <v>296</v>
      </c>
      <c r="B298" s="317" t="s">
        <v>2711</v>
      </c>
      <c r="C298" s="316">
        <v>89.83</v>
      </c>
      <c r="D298" s="294" t="s">
        <v>118</v>
      </c>
      <c r="E298" s="296" t="s">
        <v>2041</v>
      </c>
      <c r="F298" s="294"/>
    </row>
    <row r="299" spans="1:6" ht="24" customHeight="1">
      <c r="A299" s="294">
        <v>297</v>
      </c>
      <c r="B299" s="318" t="s">
        <v>3434</v>
      </c>
      <c r="C299" s="316">
        <v>89.83</v>
      </c>
      <c r="D299" s="294" t="s">
        <v>118</v>
      </c>
      <c r="E299" s="296" t="s">
        <v>2041</v>
      </c>
      <c r="F299" s="294"/>
    </row>
    <row r="300" spans="1:6" ht="24" customHeight="1">
      <c r="A300" s="294">
        <v>298</v>
      </c>
      <c r="B300" s="318" t="s">
        <v>2943</v>
      </c>
      <c r="C300" s="316">
        <v>89.87</v>
      </c>
      <c r="D300" s="294" t="s">
        <v>118</v>
      </c>
      <c r="E300" s="294" t="s">
        <v>2045</v>
      </c>
      <c r="F300" s="294"/>
    </row>
    <row r="301" spans="1:6" ht="24" customHeight="1">
      <c r="A301" s="294">
        <v>299</v>
      </c>
      <c r="B301" s="317" t="s">
        <v>3435</v>
      </c>
      <c r="C301" s="316">
        <v>89.43</v>
      </c>
      <c r="D301" s="294" t="s">
        <v>118</v>
      </c>
      <c r="E301" s="296" t="s">
        <v>2045</v>
      </c>
      <c r="F301" s="294"/>
    </row>
    <row r="302" spans="1:6" ht="24" customHeight="1">
      <c r="A302" s="294">
        <v>300</v>
      </c>
      <c r="B302" s="317" t="s">
        <v>3436</v>
      </c>
      <c r="C302" s="316">
        <v>89.83</v>
      </c>
      <c r="D302" s="294" t="s">
        <v>118</v>
      </c>
      <c r="E302" s="296" t="s">
        <v>2041</v>
      </c>
      <c r="F302" s="294"/>
    </row>
    <row r="303" spans="1:6" ht="24" customHeight="1">
      <c r="A303" s="294">
        <v>301</v>
      </c>
      <c r="B303" s="317" t="s">
        <v>3437</v>
      </c>
      <c r="C303" s="316">
        <v>89.87</v>
      </c>
      <c r="D303" s="294" t="s">
        <v>118</v>
      </c>
      <c r="E303" s="294" t="s">
        <v>2045</v>
      </c>
      <c r="F303" s="294"/>
    </row>
    <row r="304" spans="1:6" ht="24" customHeight="1">
      <c r="A304" s="294">
        <v>302</v>
      </c>
      <c r="B304" s="317" t="s">
        <v>3438</v>
      </c>
      <c r="C304" s="316">
        <v>89.83</v>
      </c>
      <c r="D304" s="294" t="s">
        <v>118</v>
      </c>
      <c r="E304" s="296" t="s">
        <v>2041</v>
      </c>
      <c r="F304" s="294"/>
    </row>
    <row r="305" spans="1:6" ht="24" customHeight="1">
      <c r="A305" s="294">
        <v>303</v>
      </c>
      <c r="B305" s="317" t="s">
        <v>3439</v>
      </c>
      <c r="C305" s="316">
        <v>89.83</v>
      </c>
      <c r="D305" s="294" t="s">
        <v>118</v>
      </c>
      <c r="E305" s="296" t="s">
        <v>2041</v>
      </c>
      <c r="F305" s="294"/>
    </row>
    <row r="306" spans="1:6" ht="24" customHeight="1">
      <c r="A306" s="294">
        <v>304</v>
      </c>
      <c r="B306" s="317" t="s">
        <v>3440</v>
      </c>
      <c r="C306" s="316">
        <v>89.83</v>
      </c>
      <c r="D306" s="294" t="s">
        <v>118</v>
      </c>
      <c r="E306" s="296" t="s">
        <v>2041</v>
      </c>
      <c r="F306" s="294"/>
    </row>
    <row r="307" spans="1:6" ht="24" customHeight="1">
      <c r="A307" s="294">
        <v>305</v>
      </c>
      <c r="B307" s="317" t="s">
        <v>3441</v>
      </c>
      <c r="C307" s="316">
        <v>89.83</v>
      </c>
      <c r="D307" s="294" t="s">
        <v>118</v>
      </c>
      <c r="E307" s="296" t="s">
        <v>2041</v>
      </c>
      <c r="F307" s="294"/>
    </row>
    <row r="308" spans="1:6" ht="24" customHeight="1">
      <c r="A308" s="294">
        <v>306</v>
      </c>
      <c r="B308" s="317" t="s">
        <v>2714</v>
      </c>
      <c r="C308" s="316">
        <v>89.87</v>
      </c>
      <c r="D308" s="294" t="s">
        <v>118</v>
      </c>
      <c r="E308" s="294" t="s">
        <v>2045</v>
      </c>
      <c r="F308" s="294"/>
    </row>
    <row r="309" spans="1:6" ht="24" customHeight="1">
      <c r="A309" s="294">
        <v>307</v>
      </c>
      <c r="B309" s="317" t="s">
        <v>2945</v>
      </c>
      <c r="C309" s="316">
        <v>89.87</v>
      </c>
      <c r="D309" s="294" t="s">
        <v>118</v>
      </c>
      <c r="E309" s="294" t="s">
        <v>2045</v>
      </c>
      <c r="F309" s="294"/>
    </row>
    <row r="310" spans="1:6" ht="24" customHeight="1">
      <c r="A310" s="294">
        <v>308</v>
      </c>
      <c r="B310" s="317" t="s">
        <v>3442</v>
      </c>
      <c r="C310" s="316">
        <v>89.83</v>
      </c>
      <c r="D310" s="294" t="s">
        <v>118</v>
      </c>
      <c r="E310" s="296" t="s">
        <v>2041</v>
      </c>
      <c r="F310" s="294"/>
    </row>
    <row r="311" spans="1:6" ht="24" customHeight="1">
      <c r="A311" s="294">
        <v>309</v>
      </c>
      <c r="B311" s="317" t="s">
        <v>2941</v>
      </c>
      <c r="C311" s="316">
        <v>89.83</v>
      </c>
      <c r="D311" s="294" t="s">
        <v>118</v>
      </c>
      <c r="E311" s="296" t="s">
        <v>2041</v>
      </c>
      <c r="F311" s="294"/>
    </row>
    <row r="312" spans="1:6" ht="24" customHeight="1">
      <c r="A312" s="294">
        <v>310</v>
      </c>
      <c r="B312" s="317" t="s">
        <v>3443</v>
      </c>
      <c r="C312" s="316">
        <v>89.43</v>
      </c>
      <c r="D312" s="294" t="s">
        <v>118</v>
      </c>
      <c r="E312" s="296" t="s">
        <v>2045</v>
      </c>
      <c r="F312" s="294"/>
    </row>
    <row r="313" spans="1:6" ht="24" customHeight="1">
      <c r="A313" s="294">
        <v>311</v>
      </c>
      <c r="B313" s="317" t="s">
        <v>3444</v>
      </c>
      <c r="C313" s="316">
        <v>89.43</v>
      </c>
      <c r="D313" s="294" t="s">
        <v>118</v>
      </c>
      <c r="E313" s="296" t="s">
        <v>2045</v>
      </c>
      <c r="F313" s="294"/>
    </row>
    <row r="314" spans="1:6" ht="24" customHeight="1">
      <c r="A314" s="294">
        <v>312</v>
      </c>
      <c r="B314" s="317" t="s">
        <v>3445</v>
      </c>
      <c r="C314" s="316">
        <v>89.83</v>
      </c>
      <c r="D314" s="294" t="s">
        <v>118</v>
      </c>
      <c r="E314" s="296" t="s">
        <v>2041</v>
      </c>
      <c r="F314" s="294"/>
    </row>
    <row r="315" spans="1:6" ht="24" customHeight="1">
      <c r="A315" s="294">
        <v>313</v>
      </c>
      <c r="B315" s="317" t="s">
        <v>3143</v>
      </c>
      <c r="C315" s="316">
        <v>89.83</v>
      </c>
      <c r="D315" s="294" t="s">
        <v>118</v>
      </c>
      <c r="E315" s="296" t="s">
        <v>2041</v>
      </c>
      <c r="F315" s="294"/>
    </row>
    <row r="316" spans="1:6" ht="24" customHeight="1">
      <c r="A316" s="294">
        <v>314</v>
      </c>
      <c r="B316" s="317" t="s">
        <v>3446</v>
      </c>
      <c r="C316" s="316">
        <v>89.43</v>
      </c>
      <c r="D316" s="294" t="s">
        <v>118</v>
      </c>
      <c r="E316" s="296" t="s">
        <v>2045</v>
      </c>
      <c r="F316" s="294"/>
    </row>
    <row r="317" spans="1:6" ht="24" customHeight="1">
      <c r="A317" s="294">
        <v>315</v>
      </c>
      <c r="B317" s="317" t="s">
        <v>3447</v>
      </c>
      <c r="C317" s="316">
        <v>89.43</v>
      </c>
      <c r="D317" s="294" t="s">
        <v>118</v>
      </c>
      <c r="E317" s="296" t="s">
        <v>2045</v>
      </c>
      <c r="F317" s="294"/>
    </row>
    <row r="318" spans="1:6" ht="24" customHeight="1">
      <c r="A318" s="294">
        <v>316</v>
      </c>
      <c r="B318" s="317" t="s">
        <v>2708</v>
      </c>
      <c r="C318" s="316">
        <v>89.83</v>
      </c>
      <c r="D318" s="294" t="s">
        <v>118</v>
      </c>
      <c r="E318" s="296" t="s">
        <v>2041</v>
      </c>
      <c r="F318" s="294"/>
    </row>
    <row r="319" spans="1:6" ht="24" customHeight="1">
      <c r="A319" s="294">
        <v>317</v>
      </c>
      <c r="B319" s="317" t="s">
        <v>3448</v>
      </c>
      <c r="C319" s="316">
        <v>89.83</v>
      </c>
      <c r="D319" s="294" t="s">
        <v>118</v>
      </c>
      <c r="E319" s="296" t="s">
        <v>2041</v>
      </c>
      <c r="F319" s="294"/>
    </row>
    <row r="320" spans="1:6" ht="24" customHeight="1">
      <c r="A320" s="294">
        <v>318</v>
      </c>
      <c r="B320" s="317" t="s">
        <v>3449</v>
      </c>
      <c r="C320" s="316">
        <v>89.87</v>
      </c>
      <c r="D320" s="294" t="s">
        <v>118</v>
      </c>
      <c r="E320" s="294" t="s">
        <v>2045</v>
      </c>
      <c r="F320" s="294"/>
    </row>
    <row r="321" spans="1:6" ht="24" customHeight="1">
      <c r="A321" s="294">
        <v>319</v>
      </c>
      <c r="B321" s="317" t="s">
        <v>2951</v>
      </c>
      <c r="C321" s="316">
        <v>89.83</v>
      </c>
      <c r="D321" s="294" t="s">
        <v>118</v>
      </c>
      <c r="E321" s="296" t="s">
        <v>2041</v>
      </c>
      <c r="F321" s="294"/>
    </row>
    <row r="322" spans="1:6" ht="24" customHeight="1">
      <c r="A322" s="294">
        <v>320</v>
      </c>
      <c r="B322" s="317" t="s">
        <v>2712</v>
      </c>
      <c r="C322" s="316">
        <v>89.92</v>
      </c>
      <c r="D322" s="294" t="s">
        <v>118</v>
      </c>
      <c r="E322" s="294" t="s">
        <v>2045</v>
      </c>
      <c r="F322" s="294"/>
    </row>
    <row r="323" spans="1:6" ht="24" customHeight="1">
      <c r="A323" s="294">
        <v>321</v>
      </c>
      <c r="B323" s="317" t="s">
        <v>3450</v>
      </c>
      <c r="C323" s="316">
        <v>89.83</v>
      </c>
      <c r="D323" s="294" t="s">
        <v>118</v>
      </c>
      <c r="E323" s="296" t="s">
        <v>2041</v>
      </c>
      <c r="F323" s="294"/>
    </row>
    <row r="324" spans="1:6" ht="24" customHeight="1">
      <c r="A324" s="294">
        <v>322</v>
      </c>
      <c r="B324" s="317" t="s">
        <v>2720</v>
      </c>
      <c r="C324" s="316">
        <v>89.87</v>
      </c>
      <c r="D324" s="294" t="s">
        <v>118</v>
      </c>
      <c r="E324" s="294" t="s">
        <v>2045</v>
      </c>
      <c r="F324" s="294"/>
    </row>
    <row r="325" spans="1:6" ht="24" customHeight="1">
      <c r="A325" s="294">
        <v>323</v>
      </c>
      <c r="B325" s="317" t="s">
        <v>3451</v>
      </c>
      <c r="C325" s="316">
        <v>89.83</v>
      </c>
      <c r="D325" s="294" t="s">
        <v>118</v>
      </c>
      <c r="E325" s="296" t="s">
        <v>2041</v>
      </c>
      <c r="F325" s="294"/>
    </row>
    <row r="326" spans="1:6" ht="24" customHeight="1">
      <c r="A326" s="294">
        <v>324</v>
      </c>
      <c r="B326" s="308" t="s">
        <v>3452</v>
      </c>
      <c r="C326" s="316">
        <v>89.83</v>
      </c>
      <c r="D326" s="294" t="s">
        <v>118</v>
      </c>
      <c r="E326" s="296" t="s">
        <v>2041</v>
      </c>
      <c r="F326" s="294"/>
    </row>
    <row r="327" spans="1:6" ht="24" customHeight="1">
      <c r="A327" s="294">
        <v>325</v>
      </c>
      <c r="B327" s="308" t="s">
        <v>2948</v>
      </c>
      <c r="C327" s="316">
        <v>89.87</v>
      </c>
      <c r="D327" s="294" t="s">
        <v>118</v>
      </c>
      <c r="E327" s="294" t="s">
        <v>2045</v>
      </c>
      <c r="F327" s="294"/>
    </row>
    <row r="328" spans="1:6" ht="24" customHeight="1">
      <c r="A328" s="294">
        <v>326</v>
      </c>
      <c r="B328" s="308" t="s">
        <v>3453</v>
      </c>
      <c r="C328" s="316">
        <v>89.83</v>
      </c>
      <c r="D328" s="294" t="s">
        <v>118</v>
      </c>
      <c r="E328" s="296" t="s">
        <v>2041</v>
      </c>
      <c r="F328" s="294"/>
    </row>
    <row r="329" spans="1:6" ht="24" customHeight="1">
      <c r="A329" s="294">
        <v>327</v>
      </c>
      <c r="B329" s="308" t="s">
        <v>3454</v>
      </c>
      <c r="C329" s="316">
        <v>89.43</v>
      </c>
      <c r="D329" s="294" t="s">
        <v>118</v>
      </c>
      <c r="E329" s="296" t="s">
        <v>2045</v>
      </c>
      <c r="F329" s="294"/>
    </row>
    <row r="330" spans="1:6" ht="24" customHeight="1">
      <c r="A330" s="294">
        <v>328</v>
      </c>
      <c r="B330" s="308" t="s">
        <v>2703</v>
      </c>
      <c r="C330" s="316">
        <v>89.83</v>
      </c>
      <c r="D330" s="294" t="s">
        <v>118</v>
      </c>
      <c r="E330" s="296" t="s">
        <v>2041</v>
      </c>
      <c r="F330" s="294"/>
    </row>
    <row r="331" spans="1:6" ht="24" customHeight="1">
      <c r="A331" s="294">
        <v>329</v>
      </c>
      <c r="B331" s="308" t="s">
        <v>3455</v>
      </c>
      <c r="C331" s="316">
        <v>89.83</v>
      </c>
      <c r="D331" s="294" t="s">
        <v>118</v>
      </c>
      <c r="E331" s="296" t="s">
        <v>2041</v>
      </c>
      <c r="F331" s="294"/>
    </row>
    <row r="332" spans="1:6" ht="24" customHeight="1">
      <c r="A332" s="294">
        <v>330</v>
      </c>
      <c r="B332" s="308" t="s">
        <v>3456</v>
      </c>
      <c r="C332" s="316">
        <v>89.87</v>
      </c>
      <c r="D332" s="294" t="s">
        <v>118</v>
      </c>
      <c r="E332" s="294" t="s">
        <v>2045</v>
      </c>
      <c r="F332" s="294"/>
    </row>
    <row r="333" spans="1:6" ht="24" customHeight="1">
      <c r="A333" s="294">
        <v>331</v>
      </c>
      <c r="B333" s="308" t="s">
        <v>3457</v>
      </c>
      <c r="C333" s="316">
        <v>89.83</v>
      </c>
      <c r="D333" s="294" t="s">
        <v>118</v>
      </c>
      <c r="E333" s="296" t="s">
        <v>2041</v>
      </c>
      <c r="F333" s="294"/>
    </row>
    <row r="334" spans="1:6" ht="24" customHeight="1">
      <c r="A334" s="294">
        <v>332</v>
      </c>
      <c r="B334" s="308" t="s">
        <v>3458</v>
      </c>
      <c r="C334" s="316">
        <v>89.87</v>
      </c>
      <c r="D334" s="294" t="s">
        <v>118</v>
      </c>
      <c r="E334" s="294" t="s">
        <v>2045</v>
      </c>
      <c r="F334" s="294"/>
    </row>
    <row r="335" spans="1:6" ht="24" customHeight="1">
      <c r="A335" s="294">
        <v>333</v>
      </c>
      <c r="B335" s="308" t="s">
        <v>3459</v>
      </c>
      <c r="C335" s="316">
        <v>89.43</v>
      </c>
      <c r="D335" s="294" t="s">
        <v>118</v>
      </c>
      <c r="E335" s="296" t="s">
        <v>2045</v>
      </c>
      <c r="F335" s="294"/>
    </row>
    <row r="336" spans="1:6" ht="24" customHeight="1">
      <c r="A336" s="294">
        <v>334</v>
      </c>
      <c r="B336" s="308" t="s">
        <v>3460</v>
      </c>
      <c r="C336" s="316">
        <v>89.43</v>
      </c>
      <c r="D336" s="294" t="s">
        <v>118</v>
      </c>
      <c r="E336" s="296" t="s">
        <v>2045</v>
      </c>
      <c r="F336" s="294"/>
    </row>
    <row r="337" spans="1:6" ht="24" customHeight="1">
      <c r="A337" s="294">
        <v>335</v>
      </c>
      <c r="B337" s="308" t="s">
        <v>3461</v>
      </c>
      <c r="C337" s="316">
        <v>89.87</v>
      </c>
      <c r="D337" s="294" t="s">
        <v>118</v>
      </c>
      <c r="E337" s="294" t="s">
        <v>2045</v>
      </c>
      <c r="F337" s="294"/>
    </row>
    <row r="338" spans="1:6" ht="24" customHeight="1">
      <c r="A338" s="294">
        <v>336</v>
      </c>
      <c r="B338" s="308" t="s">
        <v>3462</v>
      </c>
      <c r="C338" s="316">
        <v>89.83</v>
      </c>
      <c r="D338" s="294" t="s">
        <v>118</v>
      </c>
      <c r="E338" s="296" t="s">
        <v>2041</v>
      </c>
      <c r="F338" s="294"/>
    </row>
    <row r="339" spans="1:6" ht="24" customHeight="1">
      <c r="A339" s="294">
        <v>337</v>
      </c>
      <c r="B339" s="308" t="s">
        <v>2702</v>
      </c>
      <c r="C339" s="316">
        <v>89.83</v>
      </c>
      <c r="D339" s="294" t="s">
        <v>118</v>
      </c>
      <c r="E339" s="296" t="s">
        <v>2041</v>
      </c>
      <c r="F339" s="294"/>
    </row>
    <row r="340" spans="1:6" ht="24" customHeight="1">
      <c r="A340" s="294">
        <v>338</v>
      </c>
      <c r="B340" s="308" t="s">
        <v>3463</v>
      </c>
      <c r="C340" s="316">
        <v>89.43</v>
      </c>
      <c r="D340" s="294" t="s">
        <v>118</v>
      </c>
      <c r="E340" s="296" t="s">
        <v>2045</v>
      </c>
      <c r="F340" s="294"/>
    </row>
    <row r="341" spans="1:6" ht="24" customHeight="1">
      <c r="A341" s="294">
        <v>339</v>
      </c>
      <c r="B341" s="308" t="s">
        <v>3464</v>
      </c>
      <c r="C341" s="316">
        <v>89.87</v>
      </c>
      <c r="D341" s="294" t="s">
        <v>118</v>
      </c>
      <c r="E341" s="294" t="s">
        <v>2045</v>
      </c>
      <c r="F341" s="294"/>
    </row>
    <row r="342" spans="1:6" ht="24" customHeight="1">
      <c r="A342" s="294">
        <v>340</v>
      </c>
      <c r="B342" s="308" t="s">
        <v>3465</v>
      </c>
      <c r="C342" s="316">
        <v>89.83</v>
      </c>
      <c r="D342" s="294" t="s">
        <v>118</v>
      </c>
      <c r="E342" s="296" t="s">
        <v>2041</v>
      </c>
      <c r="F342" s="294"/>
    </row>
    <row r="343" spans="1:6" ht="24" customHeight="1">
      <c r="A343" s="294">
        <v>341</v>
      </c>
      <c r="B343" s="308" t="s">
        <v>3466</v>
      </c>
      <c r="C343" s="316">
        <v>89.43</v>
      </c>
      <c r="D343" s="294" t="s">
        <v>118</v>
      </c>
      <c r="E343" s="296" t="s">
        <v>2045</v>
      </c>
      <c r="F343" s="294"/>
    </row>
    <row r="344" spans="1:6" ht="24" customHeight="1">
      <c r="A344" s="294">
        <v>342</v>
      </c>
      <c r="B344" s="308" t="s">
        <v>3467</v>
      </c>
      <c r="C344" s="316">
        <v>89.43</v>
      </c>
      <c r="D344" s="294" t="s">
        <v>118</v>
      </c>
      <c r="E344" s="296" t="s">
        <v>2045</v>
      </c>
      <c r="F344" s="294"/>
    </row>
    <row r="345" spans="1:6" ht="24" customHeight="1">
      <c r="A345" s="294">
        <v>343</v>
      </c>
      <c r="B345" s="308" t="s">
        <v>3468</v>
      </c>
      <c r="C345" s="316">
        <v>89.43</v>
      </c>
      <c r="D345" s="294" t="s">
        <v>118</v>
      </c>
      <c r="E345" s="296" t="s">
        <v>2045</v>
      </c>
      <c r="F345" s="294"/>
    </row>
    <row r="346" spans="1:6" ht="24" customHeight="1">
      <c r="A346" s="294">
        <v>344</v>
      </c>
      <c r="B346" s="308" t="s">
        <v>3469</v>
      </c>
      <c r="C346" s="316">
        <v>89.43</v>
      </c>
      <c r="D346" s="294" t="s">
        <v>118</v>
      </c>
      <c r="E346" s="296" t="s">
        <v>2045</v>
      </c>
      <c r="F346" s="294"/>
    </row>
    <row r="347" spans="1:6" ht="24" customHeight="1">
      <c r="A347" s="294">
        <v>345</v>
      </c>
      <c r="B347" s="308" t="s">
        <v>3470</v>
      </c>
      <c r="C347" s="316">
        <v>89.87</v>
      </c>
      <c r="D347" s="294" t="s">
        <v>118</v>
      </c>
      <c r="E347" s="294" t="s">
        <v>2045</v>
      </c>
      <c r="F347" s="294"/>
    </row>
    <row r="348" spans="1:6" ht="24" customHeight="1">
      <c r="A348" s="294">
        <v>346</v>
      </c>
      <c r="B348" s="308" t="s">
        <v>3471</v>
      </c>
      <c r="C348" s="316">
        <v>89.83</v>
      </c>
      <c r="D348" s="294" t="s">
        <v>118</v>
      </c>
      <c r="E348" s="296" t="s">
        <v>2041</v>
      </c>
      <c r="F348" s="294"/>
    </row>
    <row r="349" spans="1:6" ht="24" customHeight="1">
      <c r="A349" s="294">
        <v>347</v>
      </c>
      <c r="B349" s="308" t="s">
        <v>3472</v>
      </c>
      <c r="C349" s="316">
        <v>89.87</v>
      </c>
      <c r="D349" s="294" t="s">
        <v>118</v>
      </c>
      <c r="E349" s="294" t="s">
        <v>2045</v>
      </c>
      <c r="F349" s="294"/>
    </row>
    <row r="350" spans="1:6" ht="24" customHeight="1">
      <c r="A350" s="294">
        <v>348</v>
      </c>
      <c r="B350" s="308" t="s">
        <v>3473</v>
      </c>
      <c r="C350" s="316">
        <v>89.83</v>
      </c>
      <c r="D350" s="294" t="s">
        <v>118</v>
      </c>
      <c r="E350" s="296" t="s">
        <v>2041</v>
      </c>
      <c r="F350" s="294"/>
    </row>
    <row r="351" spans="1:6" ht="24" customHeight="1">
      <c r="A351" s="294">
        <v>349</v>
      </c>
      <c r="B351" s="308" t="s">
        <v>3474</v>
      </c>
      <c r="C351" s="316">
        <v>89.87</v>
      </c>
      <c r="D351" s="294" t="s">
        <v>118</v>
      </c>
      <c r="E351" s="294" t="s">
        <v>2045</v>
      </c>
      <c r="F351" s="294"/>
    </row>
    <row r="352" spans="1:6" ht="24" customHeight="1">
      <c r="A352" s="294">
        <v>350</v>
      </c>
      <c r="B352" s="308" t="s">
        <v>3475</v>
      </c>
      <c r="C352" s="316">
        <v>89.83</v>
      </c>
      <c r="D352" s="294" t="s">
        <v>118</v>
      </c>
      <c r="E352" s="296" t="s">
        <v>2041</v>
      </c>
      <c r="F352" s="294"/>
    </row>
    <row r="353" spans="1:6" ht="24" customHeight="1">
      <c r="A353" s="294">
        <v>351</v>
      </c>
      <c r="B353" s="308" t="s">
        <v>3476</v>
      </c>
      <c r="C353" s="316">
        <v>89.43</v>
      </c>
      <c r="D353" s="294" t="s">
        <v>118</v>
      </c>
      <c r="E353" s="296" t="s">
        <v>2045</v>
      </c>
      <c r="F353" s="294"/>
    </row>
    <row r="354" spans="1:6" ht="24" customHeight="1">
      <c r="A354" s="294">
        <v>352</v>
      </c>
      <c r="B354" s="308" t="s">
        <v>3477</v>
      </c>
      <c r="C354" s="316">
        <v>89.87</v>
      </c>
      <c r="D354" s="294" t="s">
        <v>118</v>
      </c>
      <c r="E354" s="294" t="s">
        <v>2045</v>
      </c>
      <c r="F354" s="294"/>
    </row>
    <row r="355" spans="1:6" ht="24" customHeight="1">
      <c r="A355" s="294">
        <v>353</v>
      </c>
      <c r="B355" s="308" t="s">
        <v>3478</v>
      </c>
      <c r="C355" s="316">
        <v>89.43</v>
      </c>
      <c r="D355" s="294" t="s">
        <v>118</v>
      </c>
      <c r="E355" s="296" t="s">
        <v>2045</v>
      </c>
      <c r="F355" s="294"/>
    </row>
    <row r="356" spans="1:6" ht="24" customHeight="1">
      <c r="A356" s="294">
        <v>354</v>
      </c>
      <c r="B356" s="308" t="s">
        <v>3479</v>
      </c>
      <c r="C356" s="316">
        <v>89.83</v>
      </c>
      <c r="D356" s="294" t="s">
        <v>118</v>
      </c>
      <c r="E356" s="296" t="s">
        <v>2041</v>
      </c>
      <c r="F356" s="294"/>
    </row>
    <row r="357" spans="1:6" ht="24" customHeight="1">
      <c r="A357" s="294">
        <v>355</v>
      </c>
      <c r="B357" s="317" t="s">
        <v>3480</v>
      </c>
      <c r="C357" s="316">
        <v>89.87</v>
      </c>
      <c r="D357" s="294" t="s">
        <v>118</v>
      </c>
      <c r="E357" s="294" t="s">
        <v>2045</v>
      </c>
      <c r="F357" s="294"/>
    </row>
    <row r="358" spans="1:6" ht="24" customHeight="1">
      <c r="A358" s="294">
        <v>356</v>
      </c>
      <c r="B358" s="319" t="s">
        <v>3481</v>
      </c>
      <c r="C358" s="316">
        <v>89.83</v>
      </c>
      <c r="D358" s="294" t="s">
        <v>118</v>
      </c>
      <c r="E358" s="296" t="s">
        <v>2041</v>
      </c>
      <c r="F358" s="294"/>
    </row>
    <row r="359" spans="1:6" ht="24" customHeight="1">
      <c r="A359" s="294">
        <v>357</v>
      </c>
      <c r="B359" s="317" t="s">
        <v>2709</v>
      </c>
      <c r="C359" s="316">
        <v>89.83</v>
      </c>
      <c r="D359" s="294" t="s">
        <v>118</v>
      </c>
      <c r="E359" s="296" t="s">
        <v>2041</v>
      </c>
      <c r="F359" s="294"/>
    </row>
    <row r="360" spans="1:6" ht="24" customHeight="1">
      <c r="A360" s="294">
        <v>358</v>
      </c>
      <c r="B360" s="319" t="s">
        <v>3482</v>
      </c>
      <c r="C360" s="316">
        <v>89.87</v>
      </c>
      <c r="D360" s="294" t="s">
        <v>118</v>
      </c>
      <c r="E360" s="294" t="s">
        <v>2045</v>
      </c>
      <c r="F360" s="294"/>
    </row>
    <row r="361" spans="1:6" ht="24" customHeight="1">
      <c r="A361" s="294">
        <v>359</v>
      </c>
      <c r="B361" s="319" t="s">
        <v>2706</v>
      </c>
      <c r="C361" s="316">
        <v>89.83</v>
      </c>
      <c r="D361" s="294" t="s">
        <v>118</v>
      </c>
      <c r="E361" s="296" t="s">
        <v>2041</v>
      </c>
      <c r="F361" s="294"/>
    </row>
    <row r="362" spans="1:6" ht="24" customHeight="1">
      <c r="A362" s="294">
        <v>360</v>
      </c>
      <c r="B362" s="319" t="s">
        <v>3483</v>
      </c>
      <c r="C362" s="316">
        <v>89.87</v>
      </c>
      <c r="D362" s="294" t="s">
        <v>118</v>
      </c>
      <c r="E362" s="294" t="s">
        <v>2045</v>
      </c>
      <c r="F362" s="294"/>
    </row>
    <row r="363" spans="1:6" ht="24" customHeight="1">
      <c r="A363" s="294">
        <v>361</v>
      </c>
      <c r="B363" s="317" t="s">
        <v>3484</v>
      </c>
      <c r="C363" s="316">
        <v>89.87</v>
      </c>
      <c r="D363" s="294" t="s">
        <v>118</v>
      </c>
      <c r="E363" s="294" t="s">
        <v>2045</v>
      </c>
      <c r="F363" s="294"/>
    </row>
    <row r="364" spans="1:6" ht="24" customHeight="1">
      <c r="A364" s="294">
        <v>362</v>
      </c>
      <c r="B364" s="317" t="s">
        <v>3485</v>
      </c>
      <c r="C364" s="316">
        <v>89.83</v>
      </c>
      <c r="D364" s="294" t="s">
        <v>118</v>
      </c>
      <c r="E364" s="296" t="s">
        <v>2041</v>
      </c>
      <c r="F364" s="294"/>
    </row>
    <row r="365" spans="1:6" ht="24" customHeight="1">
      <c r="A365" s="294">
        <v>363</v>
      </c>
      <c r="B365" s="317" t="s">
        <v>3486</v>
      </c>
      <c r="C365" s="316">
        <v>89.83</v>
      </c>
      <c r="D365" s="294" t="s">
        <v>118</v>
      </c>
      <c r="E365" s="296" t="s">
        <v>2041</v>
      </c>
      <c r="F365" s="294"/>
    </row>
    <row r="366" spans="1:6" ht="24" customHeight="1">
      <c r="A366" s="294">
        <v>364</v>
      </c>
      <c r="B366" s="317" t="s">
        <v>3487</v>
      </c>
      <c r="C366" s="316">
        <v>89.83</v>
      </c>
      <c r="D366" s="294" t="s">
        <v>118</v>
      </c>
      <c r="E366" s="296" t="s">
        <v>2041</v>
      </c>
      <c r="F366" s="294"/>
    </row>
    <row r="367" spans="1:6" ht="24" customHeight="1">
      <c r="A367" s="294">
        <v>365</v>
      </c>
      <c r="B367" s="319" t="s">
        <v>3488</v>
      </c>
      <c r="C367" s="316">
        <v>89.43</v>
      </c>
      <c r="D367" s="294" t="s">
        <v>118</v>
      </c>
      <c r="E367" s="296" t="s">
        <v>2045</v>
      </c>
      <c r="F367" s="294"/>
    </row>
    <row r="368" spans="1:6" ht="24" customHeight="1">
      <c r="A368" s="294">
        <v>366</v>
      </c>
      <c r="B368" s="308" t="s">
        <v>1716</v>
      </c>
      <c r="C368" s="308">
        <v>89.83</v>
      </c>
      <c r="D368" s="294" t="s">
        <v>118</v>
      </c>
      <c r="E368" s="296" t="s">
        <v>2041</v>
      </c>
      <c r="F368" s="294"/>
    </row>
    <row r="369" spans="1:6" ht="24" customHeight="1">
      <c r="A369" s="294">
        <v>367</v>
      </c>
      <c r="B369" s="308" t="s">
        <v>3489</v>
      </c>
      <c r="C369" s="308">
        <v>90.4</v>
      </c>
      <c r="D369" s="294" t="s">
        <v>118</v>
      </c>
      <c r="E369" s="294" t="s">
        <v>2045</v>
      </c>
      <c r="F369" s="294"/>
    </row>
    <row r="370" spans="1:6" ht="24" customHeight="1">
      <c r="A370" s="294">
        <v>368</v>
      </c>
      <c r="B370" s="308" t="s">
        <v>3490</v>
      </c>
      <c r="C370" s="308">
        <v>90.31</v>
      </c>
      <c r="D370" s="294" t="s">
        <v>118</v>
      </c>
      <c r="E370" s="296" t="s">
        <v>2045</v>
      </c>
      <c r="F370" s="294"/>
    </row>
    <row r="371" spans="1:6" ht="24" customHeight="1">
      <c r="A371" s="294">
        <v>369</v>
      </c>
      <c r="B371" s="308" t="s">
        <v>1718</v>
      </c>
      <c r="C371" s="308">
        <v>90.31</v>
      </c>
      <c r="D371" s="294" t="s">
        <v>118</v>
      </c>
      <c r="E371" s="296" t="s">
        <v>2045</v>
      </c>
      <c r="F371" s="294"/>
    </row>
    <row r="372" spans="1:6" ht="24" customHeight="1">
      <c r="A372" s="294">
        <v>370</v>
      </c>
      <c r="B372" s="308" t="s">
        <v>3491</v>
      </c>
      <c r="C372" s="308">
        <v>90.31</v>
      </c>
      <c r="D372" s="294" t="s">
        <v>118</v>
      </c>
      <c r="E372" s="294" t="s">
        <v>2045</v>
      </c>
      <c r="F372" s="294"/>
    </row>
    <row r="373" spans="1:6" ht="24" customHeight="1">
      <c r="A373" s="294">
        <v>371</v>
      </c>
      <c r="B373" s="308" t="s">
        <v>3492</v>
      </c>
      <c r="C373" s="308">
        <v>90.31</v>
      </c>
      <c r="D373" s="294" t="s">
        <v>118</v>
      </c>
      <c r="E373" s="294" t="s">
        <v>2045</v>
      </c>
      <c r="F373" s="294"/>
    </row>
    <row r="374" spans="1:6" ht="24" customHeight="1">
      <c r="A374" s="294">
        <v>372</v>
      </c>
      <c r="B374" s="308" t="s">
        <v>3493</v>
      </c>
      <c r="C374" s="308">
        <v>90.31</v>
      </c>
      <c r="D374" s="294" t="s">
        <v>118</v>
      </c>
      <c r="E374" s="294" t="s">
        <v>2045</v>
      </c>
      <c r="F374" s="294"/>
    </row>
    <row r="375" spans="1:6" ht="24" customHeight="1">
      <c r="A375" s="294">
        <v>373</v>
      </c>
      <c r="B375" s="308" t="s">
        <v>3494</v>
      </c>
      <c r="C375" s="308">
        <v>90.31</v>
      </c>
      <c r="D375" s="294" t="s">
        <v>118</v>
      </c>
      <c r="E375" s="296" t="s">
        <v>2045</v>
      </c>
      <c r="F375" s="294"/>
    </row>
    <row r="376" spans="1:6" ht="24" customHeight="1">
      <c r="A376" s="294">
        <v>374</v>
      </c>
      <c r="B376" s="308" t="s">
        <v>2194</v>
      </c>
      <c r="C376" s="308">
        <v>90.31</v>
      </c>
      <c r="D376" s="294" t="s">
        <v>118</v>
      </c>
      <c r="E376" s="296" t="s">
        <v>2045</v>
      </c>
      <c r="F376" s="294"/>
    </row>
    <row r="377" spans="1:6" ht="24" customHeight="1">
      <c r="A377" s="294">
        <v>375</v>
      </c>
      <c r="B377" s="308" t="s">
        <v>2503</v>
      </c>
      <c r="C377" s="308">
        <v>90.31</v>
      </c>
      <c r="D377" s="294" t="s">
        <v>118</v>
      </c>
      <c r="E377" s="296" t="s">
        <v>2045</v>
      </c>
      <c r="F377" s="294"/>
    </row>
    <row r="378" spans="1:6" ht="24" customHeight="1">
      <c r="A378" s="294">
        <v>376</v>
      </c>
      <c r="B378" s="308" t="s">
        <v>3495</v>
      </c>
      <c r="C378" s="308">
        <v>90.37</v>
      </c>
      <c r="D378" s="294" t="s">
        <v>118</v>
      </c>
      <c r="E378" s="296" t="s">
        <v>2045</v>
      </c>
      <c r="F378" s="294"/>
    </row>
    <row r="379" spans="1:6" ht="24" customHeight="1">
      <c r="A379" s="294">
        <v>377</v>
      </c>
      <c r="B379" s="308" t="s">
        <v>3496</v>
      </c>
      <c r="C379" s="308">
        <v>89.83</v>
      </c>
      <c r="D379" s="294" t="s">
        <v>118</v>
      </c>
      <c r="E379" s="296" t="s">
        <v>2041</v>
      </c>
      <c r="F379" s="294"/>
    </row>
    <row r="380" spans="1:6" ht="24" customHeight="1">
      <c r="A380" s="294">
        <v>378</v>
      </c>
      <c r="B380" s="308" t="s">
        <v>2207</v>
      </c>
      <c r="C380" s="308">
        <v>90.31</v>
      </c>
      <c r="D380" s="294" t="s">
        <v>118</v>
      </c>
      <c r="E380" s="296" t="s">
        <v>2045</v>
      </c>
      <c r="F380" s="294"/>
    </row>
    <row r="381" spans="1:6" ht="24" customHeight="1">
      <c r="A381" s="294">
        <v>379</v>
      </c>
      <c r="B381" s="308" t="s">
        <v>1697</v>
      </c>
      <c r="C381" s="308">
        <v>89.83</v>
      </c>
      <c r="D381" s="294" t="s">
        <v>118</v>
      </c>
      <c r="E381" s="296" t="s">
        <v>2041</v>
      </c>
      <c r="F381" s="294"/>
    </row>
    <row r="382" spans="1:6" ht="24" customHeight="1">
      <c r="A382" s="294">
        <v>380</v>
      </c>
      <c r="B382" s="308" t="s">
        <v>3497</v>
      </c>
      <c r="C382" s="308">
        <v>90.31</v>
      </c>
      <c r="D382" s="294" t="s">
        <v>118</v>
      </c>
      <c r="E382" s="296" t="s">
        <v>2045</v>
      </c>
      <c r="F382" s="294"/>
    </row>
    <row r="383" spans="1:6" ht="24" customHeight="1">
      <c r="A383" s="294">
        <v>381</v>
      </c>
      <c r="B383" s="308" t="s">
        <v>3498</v>
      </c>
      <c r="C383" s="308">
        <v>90.71</v>
      </c>
      <c r="D383" s="294" t="s">
        <v>118</v>
      </c>
      <c r="E383" s="296" t="s">
        <v>2041</v>
      </c>
      <c r="F383" s="294"/>
    </row>
    <row r="384" spans="1:6" ht="24" customHeight="1">
      <c r="A384" s="294">
        <v>382</v>
      </c>
      <c r="B384" s="308" t="s">
        <v>1660</v>
      </c>
      <c r="C384" s="308">
        <v>90.4</v>
      </c>
      <c r="D384" s="294" t="s">
        <v>118</v>
      </c>
      <c r="E384" s="294" t="s">
        <v>2045</v>
      </c>
      <c r="F384" s="294"/>
    </row>
    <row r="385" spans="1:6" ht="24" customHeight="1">
      <c r="A385" s="294">
        <v>383</v>
      </c>
      <c r="B385" s="308" t="s">
        <v>3499</v>
      </c>
      <c r="C385" s="308">
        <v>90.37</v>
      </c>
      <c r="D385" s="294" t="s">
        <v>118</v>
      </c>
      <c r="E385" s="296" t="s">
        <v>2045</v>
      </c>
      <c r="F385" s="294"/>
    </row>
    <row r="386" spans="1:6" ht="24" customHeight="1">
      <c r="A386" s="294">
        <v>384</v>
      </c>
      <c r="B386" s="317" t="s">
        <v>1546</v>
      </c>
      <c r="C386" s="316">
        <v>90.4</v>
      </c>
      <c r="D386" s="294" t="s">
        <v>118</v>
      </c>
      <c r="E386" s="294" t="s">
        <v>2045</v>
      </c>
      <c r="F386" s="294"/>
    </row>
    <row r="387" spans="1:6" ht="24" customHeight="1">
      <c r="A387" s="294">
        <v>385</v>
      </c>
      <c r="B387" s="317" t="s">
        <v>1547</v>
      </c>
      <c r="C387" s="316">
        <v>90.31</v>
      </c>
      <c r="D387" s="294" t="s">
        <v>118</v>
      </c>
      <c r="E387" s="296" t="s">
        <v>2045</v>
      </c>
      <c r="F387" s="294"/>
    </row>
    <row r="388" spans="1:6" ht="24" customHeight="1">
      <c r="A388" s="294">
        <v>386</v>
      </c>
      <c r="B388" s="317" t="s">
        <v>1549</v>
      </c>
      <c r="C388" s="316">
        <v>90.71</v>
      </c>
      <c r="D388" s="294" t="s">
        <v>118</v>
      </c>
      <c r="E388" s="296" t="s">
        <v>2041</v>
      </c>
      <c r="F388" s="294"/>
    </row>
    <row r="389" spans="1:6" ht="24" customHeight="1">
      <c r="A389" s="294">
        <v>387</v>
      </c>
      <c r="B389" s="317" t="s">
        <v>1565</v>
      </c>
      <c r="C389" s="316">
        <v>90.4</v>
      </c>
      <c r="D389" s="294" t="s">
        <v>118</v>
      </c>
      <c r="E389" s="294" t="s">
        <v>2045</v>
      </c>
      <c r="F389" s="294"/>
    </row>
    <row r="390" spans="1:6" ht="24" customHeight="1">
      <c r="A390" s="294">
        <v>388</v>
      </c>
      <c r="B390" s="317" t="s">
        <v>1583</v>
      </c>
      <c r="C390" s="316">
        <v>89.83</v>
      </c>
      <c r="D390" s="294" t="s">
        <v>118</v>
      </c>
      <c r="E390" s="296" t="s">
        <v>2041</v>
      </c>
      <c r="F390" s="294"/>
    </row>
    <row r="391" spans="1:6" ht="24" customHeight="1">
      <c r="A391" s="294">
        <v>389</v>
      </c>
      <c r="B391" s="317" t="s">
        <v>1584</v>
      </c>
      <c r="C391" s="316">
        <v>90.4</v>
      </c>
      <c r="D391" s="294" t="s">
        <v>118</v>
      </c>
      <c r="E391" s="294" t="s">
        <v>2045</v>
      </c>
      <c r="F391" s="294"/>
    </row>
    <row r="392" spans="1:6" ht="24" customHeight="1">
      <c r="A392" s="294">
        <v>390</v>
      </c>
      <c r="B392" s="317" t="s">
        <v>1585</v>
      </c>
      <c r="C392" s="316">
        <v>90.31</v>
      </c>
      <c r="D392" s="294" t="s">
        <v>118</v>
      </c>
      <c r="E392" s="296" t="s">
        <v>2045</v>
      </c>
      <c r="F392" s="294"/>
    </row>
    <row r="393" spans="1:6" ht="24" customHeight="1">
      <c r="A393" s="294">
        <v>391</v>
      </c>
      <c r="B393" s="317" t="s">
        <v>1602</v>
      </c>
      <c r="C393" s="316">
        <v>89.83</v>
      </c>
      <c r="D393" s="294" t="s">
        <v>118</v>
      </c>
      <c r="E393" s="296" t="s">
        <v>2041</v>
      </c>
      <c r="F393" s="294"/>
    </row>
    <row r="394" spans="1:6" ht="24" customHeight="1">
      <c r="A394" s="294">
        <v>392</v>
      </c>
      <c r="B394" s="317" t="s">
        <v>1603</v>
      </c>
      <c r="C394" s="316">
        <v>90.4</v>
      </c>
      <c r="D394" s="294" t="s">
        <v>118</v>
      </c>
      <c r="E394" s="294" t="s">
        <v>2045</v>
      </c>
      <c r="F394" s="294"/>
    </row>
    <row r="395" spans="1:6" ht="24" customHeight="1">
      <c r="A395" s="294">
        <v>393</v>
      </c>
      <c r="B395" s="317" t="s">
        <v>1604</v>
      </c>
      <c r="C395" s="316">
        <v>90.31</v>
      </c>
      <c r="D395" s="294" t="s">
        <v>118</v>
      </c>
      <c r="E395" s="296" t="s">
        <v>2045</v>
      </c>
      <c r="F395" s="294"/>
    </row>
    <row r="396" spans="1:6" ht="24" customHeight="1">
      <c r="A396" s="294">
        <v>394</v>
      </c>
      <c r="B396" s="317" t="s">
        <v>1621</v>
      </c>
      <c r="C396" s="316">
        <v>89.83</v>
      </c>
      <c r="D396" s="294" t="s">
        <v>118</v>
      </c>
      <c r="E396" s="296" t="s">
        <v>2041</v>
      </c>
      <c r="F396" s="294"/>
    </row>
    <row r="397" spans="1:6" ht="24" customHeight="1">
      <c r="A397" s="294">
        <v>395</v>
      </c>
      <c r="B397" s="317" t="s">
        <v>1622</v>
      </c>
      <c r="C397" s="316">
        <v>90.4</v>
      </c>
      <c r="D397" s="294" t="s">
        <v>118</v>
      </c>
      <c r="E397" s="294" t="s">
        <v>2045</v>
      </c>
      <c r="F397" s="294"/>
    </row>
    <row r="398" spans="1:6" ht="24" customHeight="1">
      <c r="A398" s="294">
        <v>396</v>
      </c>
      <c r="B398" s="317" t="s">
        <v>1625</v>
      </c>
      <c r="C398" s="316">
        <v>90.71</v>
      </c>
      <c r="D398" s="294" t="s">
        <v>118</v>
      </c>
      <c r="E398" s="296" t="s">
        <v>2041</v>
      </c>
      <c r="F398" s="294"/>
    </row>
    <row r="399" spans="1:6" ht="24" customHeight="1">
      <c r="A399" s="294">
        <v>397</v>
      </c>
      <c r="B399" s="319" t="s">
        <v>3500</v>
      </c>
      <c r="C399" s="319">
        <v>90.71</v>
      </c>
      <c r="D399" s="294" t="s">
        <v>118</v>
      </c>
      <c r="E399" s="296" t="s">
        <v>2041</v>
      </c>
      <c r="F399" s="294"/>
    </row>
    <row r="400" spans="1:6" ht="24" customHeight="1">
      <c r="A400" s="294">
        <v>398</v>
      </c>
      <c r="B400" s="319" t="s">
        <v>3501</v>
      </c>
      <c r="C400" s="319">
        <v>90.31</v>
      </c>
      <c r="D400" s="294" t="s">
        <v>118</v>
      </c>
      <c r="E400" s="294" t="s">
        <v>2045</v>
      </c>
      <c r="F400" s="294"/>
    </row>
    <row r="401" spans="1:6" ht="24" customHeight="1">
      <c r="A401" s="294">
        <v>399</v>
      </c>
      <c r="B401" s="319" t="s">
        <v>1528</v>
      </c>
      <c r="C401" s="319">
        <v>89.71</v>
      </c>
      <c r="D401" s="294" t="s">
        <v>118</v>
      </c>
      <c r="E401" s="296" t="s">
        <v>2045</v>
      </c>
      <c r="F401" s="294"/>
    </row>
    <row r="402" spans="1:6" ht="24" customHeight="1">
      <c r="A402" s="294">
        <v>400</v>
      </c>
      <c r="B402" s="319" t="s">
        <v>1568</v>
      </c>
      <c r="C402" s="319">
        <v>90.71</v>
      </c>
      <c r="D402" s="294" t="s">
        <v>118</v>
      </c>
      <c r="E402" s="296" t="s">
        <v>2041</v>
      </c>
      <c r="F402" s="294"/>
    </row>
    <row r="403" spans="1:6" ht="24" customHeight="1">
      <c r="A403" s="294">
        <v>401</v>
      </c>
      <c r="B403" s="319" t="s">
        <v>1640</v>
      </c>
      <c r="C403" s="319">
        <v>89.83</v>
      </c>
      <c r="D403" s="294" t="s">
        <v>118</v>
      </c>
      <c r="E403" s="296" t="s">
        <v>2041</v>
      </c>
      <c r="F403" s="294"/>
    </row>
    <row r="404" spans="1:6" ht="24" customHeight="1">
      <c r="A404" s="294">
        <v>402</v>
      </c>
      <c r="B404" s="319" t="s">
        <v>1641</v>
      </c>
      <c r="C404" s="319">
        <v>90.4</v>
      </c>
      <c r="D404" s="294" t="s">
        <v>118</v>
      </c>
      <c r="E404" s="294" t="s">
        <v>2045</v>
      </c>
      <c r="F404" s="294"/>
    </row>
    <row r="405" spans="1:6" ht="24" customHeight="1">
      <c r="A405" s="294">
        <v>403</v>
      </c>
      <c r="B405" s="319" t="s">
        <v>1659</v>
      </c>
      <c r="C405" s="319">
        <v>89.83</v>
      </c>
      <c r="D405" s="294" t="s">
        <v>118</v>
      </c>
      <c r="E405" s="296" t="s">
        <v>2041</v>
      </c>
      <c r="F405" s="294"/>
    </row>
    <row r="406" spans="1:6" ht="24" customHeight="1">
      <c r="A406" s="294">
        <v>404</v>
      </c>
      <c r="B406" s="319" t="s">
        <v>1661</v>
      </c>
      <c r="C406" s="319">
        <v>90.31</v>
      </c>
      <c r="D406" s="294" t="s">
        <v>118</v>
      </c>
      <c r="E406" s="296" t="s">
        <v>2045</v>
      </c>
      <c r="F406" s="294"/>
    </row>
    <row r="407" spans="1:6" ht="24" customHeight="1">
      <c r="A407" s="294">
        <v>405</v>
      </c>
      <c r="B407" s="319" t="s">
        <v>1663</v>
      </c>
      <c r="C407" s="319">
        <v>90.71</v>
      </c>
      <c r="D407" s="294" t="s">
        <v>118</v>
      </c>
      <c r="E407" s="296" t="s">
        <v>2041</v>
      </c>
      <c r="F407" s="294"/>
    </row>
    <row r="408" spans="1:6" ht="24" customHeight="1">
      <c r="A408" s="294">
        <v>406</v>
      </c>
      <c r="B408" s="319" t="s">
        <v>1678</v>
      </c>
      <c r="C408" s="319">
        <v>89.83</v>
      </c>
      <c r="D408" s="294" t="s">
        <v>118</v>
      </c>
      <c r="E408" s="296" t="s">
        <v>2041</v>
      </c>
      <c r="F408" s="294"/>
    </row>
    <row r="409" spans="1:6" ht="24" customHeight="1">
      <c r="A409" s="294">
        <v>407</v>
      </c>
      <c r="B409" s="319" t="s">
        <v>1682</v>
      </c>
      <c r="C409" s="319">
        <v>90.71</v>
      </c>
      <c r="D409" s="294" t="s">
        <v>118</v>
      </c>
      <c r="E409" s="296" t="s">
        <v>2041</v>
      </c>
      <c r="F409" s="294"/>
    </row>
    <row r="410" spans="1:6" ht="24" customHeight="1">
      <c r="A410" s="294">
        <v>408</v>
      </c>
      <c r="B410" s="319" t="s">
        <v>1701</v>
      </c>
      <c r="C410" s="319">
        <v>90.71</v>
      </c>
      <c r="D410" s="294" t="s">
        <v>118</v>
      </c>
      <c r="E410" s="296" t="s">
        <v>2041</v>
      </c>
      <c r="F410" s="294"/>
    </row>
    <row r="411" spans="1:6" ht="24" customHeight="1">
      <c r="A411" s="294">
        <v>409</v>
      </c>
      <c r="B411" s="319" t="s">
        <v>3502</v>
      </c>
      <c r="C411" s="319">
        <v>90.71</v>
      </c>
      <c r="D411" s="294" t="s">
        <v>118</v>
      </c>
      <c r="E411" s="296" t="s">
        <v>2041</v>
      </c>
      <c r="F411" s="294"/>
    </row>
    <row r="412" spans="1:6" ht="24" customHeight="1">
      <c r="A412" s="294">
        <v>410</v>
      </c>
      <c r="B412" s="319" t="s">
        <v>3503</v>
      </c>
      <c r="C412" s="319">
        <v>89.83</v>
      </c>
      <c r="D412" s="294" t="s">
        <v>118</v>
      </c>
      <c r="E412" s="296" t="s">
        <v>2041</v>
      </c>
      <c r="F412" s="294"/>
    </row>
    <row r="413" spans="1:6" ht="24" customHeight="1">
      <c r="A413" s="294">
        <v>411</v>
      </c>
      <c r="B413" s="319" t="s">
        <v>3504</v>
      </c>
      <c r="C413" s="319">
        <v>90.4</v>
      </c>
      <c r="D413" s="294" t="s">
        <v>118</v>
      </c>
      <c r="E413" s="294" t="s">
        <v>2045</v>
      </c>
      <c r="F413" s="294"/>
    </row>
    <row r="414" spans="1:6" ht="24" customHeight="1">
      <c r="A414" s="294">
        <v>412</v>
      </c>
      <c r="B414" s="319" t="s">
        <v>3505</v>
      </c>
      <c r="C414" s="319">
        <v>90.71</v>
      </c>
      <c r="D414" s="294" t="s">
        <v>118</v>
      </c>
      <c r="E414" s="296" t="s">
        <v>2041</v>
      </c>
      <c r="F414" s="294"/>
    </row>
    <row r="415" spans="1:6" ht="24" customHeight="1">
      <c r="A415" s="294">
        <v>413</v>
      </c>
      <c r="B415" s="319" t="s">
        <v>2273</v>
      </c>
      <c r="C415" s="319">
        <v>89.83</v>
      </c>
      <c r="D415" s="294" t="s">
        <v>118</v>
      </c>
      <c r="E415" s="296" t="s">
        <v>2041</v>
      </c>
      <c r="F415" s="294"/>
    </row>
    <row r="416" spans="1:6" ht="24" customHeight="1">
      <c r="A416" s="294">
        <v>414</v>
      </c>
      <c r="B416" s="319" t="s">
        <v>3506</v>
      </c>
      <c r="C416" s="319">
        <v>89.83</v>
      </c>
      <c r="D416" s="294" t="s">
        <v>118</v>
      </c>
      <c r="E416" s="296" t="s">
        <v>2041</v>
      </c>
      <c r="F416" s="294"/>
    </row>
    <row r="417" spans="1:6" ht="24" customHeight="1">
      <c r="A417" s="294">
        <v>415</v>
      </c>
      <c r="B417" s="319" t="s">
        <v>3507</v>
      </c>
      <c r="C417" s="319">
        <v>90.4</v>
      </c>
      <c r="D417" s="294" t="s">
        <v>118</v>
      </c>
      <c r="E417" s="294" t="s">
        <v>2045</v>
      </c>
      <c r="F417" s="294"/>
    </row>
    <row r="418" spans="1:6" ht="24" customHeight="1">
      <c r="A418" s="294">
        <v>416</v>
      </c>
      <c r="B418" s="319" t="s">
        <v>3508</v>
      </c>
      <c r="C418" s="319">
        <v>89.83</v>
      </c>
      <c r="D418" s="294" t="s">
        <v>118</v>
      </c>
      <c r="E418" s="296" t="s">
        <v>2041</v>
      </c>
      <c r="F418" s="294"/>
    </row>
    <row r="419" spans="1:6" ht="24" customHeight="1">
      <c r="A419" s="294">
        <v>417</v>
      </c>
      <c r="B419" s="319" t="s">
        <v>3509</v>
      </c>
      <c r="C419" s="319">
        <v>90.4</v>
      </c>
      <c r="D419" s="294" t="s">
        <v>118</v>
      </c>
      <c r="E419" s="294" t="s">
        <v>2045</v>
      </c>
      <c r="F419" s="294"/>
    </row>
    <row r="420" spans="1:6" ht="24" customHeight="1">
      <c r="A420" s="294">
        <v>418</v>
      </c>
      <c r="B420" s="319" t="s">
        <v>3510</v>
      </c>
      <c r="C420" s="319">
        <v>90.71</v>
      </c>
      <c r="D420" s="294" t="s">
        <v>118</v>
      </c>
      <c r="E420" s="296" t="s">
        <v>2041</v>
      </c>
      <c r="F420" s="294"/>
    </row>
    <row r="421" spans="1:6" ht="24" customHeight="1">
      <c r="A421" s="294">
        <v>419</v>
      </c>
      <c r="B421" s="319" t="s">
        <v>3511</v>
      </c>
      <c r="C421" s="319">
        <v>90.37</v>
      </c>
      <c r="D421" s="294" t="s">
        <v>118</v>
      </c>
      <c r="E421" s="296" t="s">
        <v>2045</v>
      </c>
      <c r="F421" s="294"/>
    </row>
    <row r="422" spans="1:6" ht="24" customHeight="1">
      <c r="A422" s="294">
        <v>420</v>
      </c>
      <c r="B422" s="319" t="s">
        <v>3512</v>
      </c>
      <c r="C422" s="319">
        <v>90.56</v>
      </c>
      <c r="D422" s="294" t="s">
        <v>118</v>
      </c>
      <c r="E422" s="296" t="s">
        <v>2041</v>
      </c>
      <c r="F422" s="294"/>
    </row>
    <row r="423" spans="1:6" ht="24" customHeight="1">
      <c r="A423" s="294">
        <v>421</v>
      </c>
      <c r="B423" s="319" t="s">
        <v>3513</v>
      </c>
      <c r="C423" s="319">
        <v>90.31</v>
      </c>
      <c r="D423" s="294" t="s">
        <v>118</v>
      </c>
      <c r="E423" s="294" t="s">
        <v>2045</v>
      </c>
      <c r="F423" s="294"/>
    </row>
    <row r="424" spans="1:6" ht="24" customHeight="1">
      <c r="A424" s="294">
        <v>422</v>
      </c>
      <c r="B424" s="319" t="s">
        <v>3514</v>
      </c>
      <c r="C424" s="319">
        <v>90.73</v>
      </c>
      <c r="D424" s="294" t="s">
        <v>118</v>
      </c>
      <c r="E424" s="296" t="s">
        <v>2041</v>
      </c>
      <c r="F424" s="294"/>
    </row>
    <row r="425" spans="1:6" ht="24" customHeight="1">
      <c r="A425" s="294">
        <v>423</v>
      </c>
      <c r="B425" s="319" t="s">
        <v>3515</v>
      </c>
      <c r="C425" s="319">
        <v>90.56</v>
      </c>
      <c r="D425" s="294" t="s">
        <v>118</v>
      </c>
      <c r="E425" s="296" t="s">
        <v>2041</v>
      </c>
      <c r="F425" s="294"/>
    </row>
    <row r="426" spans="1:6" ht="24" customHeight="1">
      <c r="A426" s="294">
        <v>424</v>
      </c>
      <c r="B426" s="319" t="s">
        <v>3516</v>
      </c>
      <c r="C426" s="319">
        <v>90.56</v>
      </c>
      <c r="D426" s="294" t="s">
        <v>118</v>
      </c>
      <c r="E426" s="296" t="s">
        <v>2041</v>
      </c>
      <c r="F426" s="294"/>
    </row>
    <row r="427" spans="1:6" ht="24" customHeight="1">
      <c r="A427" s="294">
        <v>425</v>
      </c>
      <c r="B427" s="319" t="s">
        <v>3517</v>
      </c>
      <c r="C427" s="319">
        <v>90.56</v>
      </c>
      <c r="D427" s="294" t="s">
        <v>118</v>
      </c>
      <c r="E427" s="296" t="s">
        <v>2041</v>
      </c>
      <c r="F427" s="294"/>
    </row>
    <row r="428" spans="1:6" ht="24" customHeight="1">
      <c r="A428" s="294">
        <v>426</v>
      </c>
      <c r="B428" s="319" t="s">
        <v>3518</v>
      </c>
      <c r="C428" s="319">
        <v>90.56</v>
      </c>
      <c r="D428" s="294" t="s">
        <v>118</v>
      </c>
      <c r="E428" s="296" t="s">
        <v>2041</v>
      </c>
      <c r="F428" s="294"/>
    </row>
    <row r="429" spans="1:6" ht="24" customHeight="1">
      <c r="A429" s="294">
        <v>427</v>
      </c>
      <c r="B429" s="319" t="s">
        <v>3519</v>
      </c>
      <c r="C429" s="319">
        <v>90.37</v>
      </c>
      <c r="D429" s="294" t="s">
        <v>118</v>
      </c>
      <c r="E429" s="296" t="s">
        <v>2045</v>
      </c>
      <c r="F429" s="294"/>
    </row>
    <row r="430" spans="1:6" ht="24" customHeight="1">
      <c r="A430" s="294">
        <v>428</v>
      </c>
      <c r="B430" s="319" t="s">
        <v>3520</v>
      </c>
      <c r="C430" s="319">
        <v>90.37</v>
      </c>
      <c r="D430" s="294" t="s">
        <v>118</v>
      </c>
      <c r="E430" s="296" t="s">
        <v>2045</v>
      </c>
      <c r="F430" s="294"/>
    </row>
    <row r="431" spans="1:6" ht="24" customHeight="1">
      <c r="A431" s="294">
        <v>429</v>
      </c>
      <c r="B431" s="317" t="s">
        <v>1243</v>
      </c>
      <c r="C431" s="316">
        <v>90.35</v>
      </c>
      <c r="D431" s="294" t="s">
        <v>118</v>
      </c>
      <c r="E431" s="294" t="s">
        <v>2045</v>
      </c>
      <c r="F431" s="294"/>
    </row>
    <row r="432" spans="1:6" ht="24" customHeight="1">
      <c r="A432" s="294">
        <v>430</v>
      </c>
      <c r="B432" s="317" t="s">
        <v>1301</v>
      </c>
      <c r="C432" s="316">
        <v>90.25</v>
      </c>
      <c r="D432" s="294" t="s">
        <v>118</v>
      </c>
      <c r="E432" s="296" t="s">
        <v>2045</v>
      </c>
      <c r="F432" s="294"/>
    </row>
    <row r="433" spans="1:6" ht="24" customHeight="1">
      <c r="A433" s="294">
        <v>431</v>
      </c>
      <c r="B433" s="317" t="s">
        <v>1322</v>
      </c>
      <c r="C433" s="316">
        <v>90.66</v>
      </c>
      <c r="D433" s="294" t="s">
        <v>118</v>
      </c>
      <c r="E433" s="296" t="s">
        <v>2041</v>
      </c>
      <c r="F433" s="294"/>
    </row>
    <row r="434" spans="1:6" ht="24" customHeight="1">
      <c r="A434" s="294">
        <v>432</v>
      </c>
      <c r="B434" s="317" t="s">
        <v>1394</v>
      </c>
      <c r="C434" s="316">
        <v>89.77</v>
      </c>
      <c r="D434" s="294" t="s">
        <v>118</v>
      </c>
      <c r="E434" s="296" t="s">
        <v>2041</v>
      </c>
      <c r="F434" s="294"/>
    </row>
    <row r="435" spans="1:6" ht="24" customHeight="1">
      <c r="A435" s="294">
        <v>433</v>
      </c>
      <c r="B435" s="317" t="s">
        <v>3521</v>
      </c>
      <c r="C435" s="316">
        <v>90.66</v>
      </c>
      <c r="D435" s="294" t="s">
        <v>118</v>
      </c>
      <c r="E435" s="296" t="s">
        <v>2041</v>
      </c>
      <c r="F435" s="294"/>
    </row>
    <row r="436" spans="1:6" ht="24" customHeight="1">
      <c r="A436" s="294">
        <v>434</v>
      </c>
      <c r="B436" s="317" t="s">
        <v>3522</v>
      </c>
      <c r="C436" s="316">
        <v>90.66</v>
      </c>
      <c r="D436" s="294" t="s">
        <v>118</v>
      </c>
      <c r="E436" s="296" t="s">
        <v>2041</v>
      </c>
      <c r="F436" s="294"/>
    </row>
    <row r="437" spans="1:6" ht="24" customHeight="1">
      <c r="A437" s="294">
        <v>435</v>
      </c>
      <c r="B437" s="317" t="s">
        <v>3523</v>
      </c>
      <c r="C437" s="316">
        <v>89.77</v>
      </c>
      <c r="D437" s="294" t="s">
        <v>118</v>
      </c>
      <c r="E437" s="296" t="s">
        <v>2041</v>
      </c>
      <c r="F437" s="294"/>
    </row>
    <row r="438" spans="1:6" ht="24" customHeight="1">
      <c r="A438" s="294">
        <v>436</v>
      </c>
      <c r="B438" s="317" t="s">
        <v>3524</v>
      </c>
      <c r="C438" s="316">
        <v>90.32</v>
      </c>
      <c r="D438" s="294" t="s">
        <v>118</v>
      </c>
      <c r="E438" s="296" t="s">
        <v>2045</v>
      </c>
      <c r="F438" s="294"/>
    </row>
    <row r="439" spans="1:6" ht="24" customHeight="1">
      <c r="A439" s="294">
        <v>437</v>
      </c>
      <c r="B439" s="317" t="s">
        <v>3525</v>
      </c>
      <c r="C439" s="316">
        <v>90.25</v>
      </c>
      <c r="D439" s="294" t="s">
        <v>118</v>
      </c>
      <c r="E439" s="294" t="s">
        <v>2045</v>
      </c>
      <c r="F439" s="294"/>
    </row>
    <row r="440" spans="1:6" ht="24" customHeight="1">
      <c r="A440" s="294">
        <v>438</v>
      </c>
      <c r="B440" s="317" t="s">
        <v>3526</v>
      </c>
      <c r="C440" s="316">
        <v>90.32</v>
      </c>
      <c r="D440" s="294" t="s">
        <v>118</v>
      </c>
      <c r="E440" s="296" t="s">
        <v>2045</v>
      </c>
      <c r="F440" s="294"/>
    </row>
    <row r="441" spans="1:6" ht="24" customHeight="1">
      <c r="A441" s="294">
        <v>439</v>
      </c>
      <c r="B441" s="317" t="s">
        <v>3527</v>
      </c>
      <c r="C441" s="316">
        <v>90.51</v>
      </c>
      <c r="D441" s="294" t="s">
        <v>118</v>
      </c>
      <c r="E441" s="296" t="s">
        <v>2041</v>
      </c>
      <c r="F441" s="294"/>
    </row>
    <row r="442" spans="1:6" ht="24" customHeight="1">
      <c r="A442" s="294">
        <v>440</v>
      </c>
      <c r="B442" s="317" t="s">
        <v>3528</v>
      </c>
      <c r="C442" s="316">
        <v>90.25</v>
      </c>
      <c r="D442" s="294" t="s">
        <v>118</v>
      </c>
      <c r="E442" s="294" t="s">
        <v>2045</v>
      </c>
      <c r="F442" s="294"/>
    </row>
    <row r="443" spans="1:6" ht="24" customHeight="1">
      <c r="A443" s="294">
        <v>441</v>
      </c>
      <c r="B443" s="317" t="s">
        <v>3529</v>
      </c>
      <c r="C443" s="316">
        <v>90.32</v>
      </c>
      <c r="D443" s="294" t="s">
        <v>118</v>
      </c>
      <c r="E443" s="296" t="s">
        <v>2045</v>
      </c>
      <c r="F443" s="294"/>
    </row>
    <row r="444" spans="1:6" ht="24" customHeight="1">
      <c r="A444" s="294">
        <v>442</v>
      </c>
      <c r="B444" s="317" t="s">
        <v>3530</v>
      </c>
      <c r="C444" s="316">
        <v>90.05</v>
      </c>
      <c r="D444" s="294" t="s">
        <v>118</v>
      </c>
      <c r="E444" s="296" t="s">
        <v>2041</v>
      </c>
      <c r="F444" s="294"/>
    </row>
    <row r="445" spans="1:6" ht="24" customHeight="1">
      <c r="A445" s="294">
        <v>443</v>
      </c>
      <c r="B445" s="317" t="s">
        <v>3531</v>
      </c>
      <c r="C445" s="316">
        <v>90.26</v>
      </c>
      <c r="D445" s="294" t="s">
        <v>118</v>
      </c>
      <c r="E445" s="294" t="s">
        <v>2045</v>
      </c>
      <c r="F445" s="294"/>
    </row>
    <row r="446" spans="1:6" ht="24" customHeight="1">
      <c r="A446" s="294">
        <v>444</v>
      </c>
      <c r="B446" s="317" t="s">
        <v>3532</v>
      </c>
      <c r="C446" s="316">
        <v>90.05</v>
      </c>
      <c r="D446" s="294" t="s">
        <v>118</v>
      </c>
      <c r="E446" s="296" t="s">
        <v>2041</v>
      </c>
      <c r="F446" s="294"/>
    </row>
    <row r="447" spans="1:6" ht="24" customHeight="1">
      <c r="A447" s="294">
        <v>445</v>
      </c>
      <c r="B447" s="317" t="s">
        <v>2939</v>
      </c>
      <c r="C447" s="316">
        <v>90.26</v>
      </c>
      <c r="D447" s="294" t="s">
        <v>118</v>
      </c>
      <c r="E447" s="294" t="s">
        <v>2045</v>
      </c>
      <c r="F447" s="294"/>
    </row>
    <row r="448" spans="1:6" ht="24" customHeight="1">
      <c r="A448" s="294">
        <v>446</v>
      </c>
      <c r="B448" s="317" t="s">
        <v>3128</v>
      </c>
      <c r="C448" s="316">
        <v>90.26</v>
      </c>
      <c r="D448" s="294" t="s">
        <v>118</v>
      </c>
      <c r="E448" s="294" t="s">
        <v>2045</v>
      </c>
      <c r="F448" s="294"/>
    </row>
    <row r="449" spans="1:6" ht="24" customHeight="1">
      <c r="A449" s="294">
        <v>447</v>
      </c>
      <c r="B449" s="317" t="s">
        <v>3533</v>
      </c>
      <c r="C449" s="316">
        <v>90.05</v>
      </c>
      <c r="D449" s="294" t="s">
        <v>118</v>
      </c>
      <c r="E449" s="296" t="s">
        <v>2041</v>
      </c>
      <c r="F449" s="294"/>
    </row>
    <row r="450" spans="1:6" ht="24" customHeight="1">
      <c r="A450" s="294">
        <v>448</v>
      </c>
      <c r="B450" s="317" t="s">
        <v>3534</v>
      </c>
      <c r="C450" s="316">
        <v>90.26</v>
      </c>
      <c r="D450" s="294" t="s">
        <v>118</v>
      </c>
      <c r="E450" s="294" t="s">
        <v>2045</v>
      </c>
      <c r="F450" s="294"/>
    </row>
    <row r="451" spans="1:6" ht="24" customHeight="1">
      <c r="A451" s="294">
        <v>449</v>
      </c>
      <c r="B451" s="317" t="s">
        <v>3535</v>
      </c>
      <c r="C451" s="316">
        <v>90.26</v>
      </c>
      <c r="D451" s="294" t="s">
        <v>118</v>
      </c>
      <c r="E451" s="294" t="s">
        <v>2045</v>
      </c>
      <c r="F451" s="294"/>
    </row>
    <row r="452" spans="1:6" ht="24" customHeight="1">
      <c r="A452" s="294">
        <v>450</v>
      </c>
      <c r="B452" s="317" t="s">
        <v>2456</v>
      </c>
      <c r="C452" s="316">
        <v>89.6</v>
      </c>
      <c r="D452" s="294" t="s">
        <v>118</v>
      </c>
      <c r="E452" s="294" t="s">
        <v>2045</v>
      </c>
      <c r="F452" s="294"/>
    </row>
    <row r="453" spans="1:6" ht="24" customHeight="1">
      <c r="A453" s="294">
        <v>451</v>
      </c>
      <c r="B453" s="317" t="s">
        <v>2409</v>
      </c>
      <c r="C453" s="316">
        <v>89.98</v>
      </c>
      <c r="D453" s="294" t="s">
        <v>118</v>
      </c>
      <c r="E453" s="296" t="s">
        <v>2041</v>
      </c>
      <c r="F453" s="294"/>
    </row>
    <row r="454" spans="1:6" ht="24" customHeight="1">
      <c r="A454" s="294">
        <v>452</v>
      </c>
      <c r="B454" s="317" t="s">
        <v>2367</v>
      </c>
      <c r="C454" s="316">
        <v>90.36</v>
      </c>
      <c r="D454" s="294" t="s">
        <v>118</v>
      </c>
      <c r="E454" s="296" t="s">
        <v>2041</v>
      </c>
      <c r="F454" s="294"/>
    </row>
    <row r="455" spans="1:6" ht="24" customHeight="1">
      <c r="A455" s="294">
        <v>453</v>
      </c>
      <c r="B455" s="317" t="s">
        <v>2379</v>
      </c>
      <c r="C455" s="316">
        <v>90.36</v>
      </c>
      <c r="D455" s="294" t="s">
        <v>118</v>
      </c>
      <c r="E455" s="296" t="s">
        <v>2041</v>
      </c>
      <c r="F455" s="294"/>
    </row>
    <row r="456" spans="1:6" ht="24" customHeight="1">
      <c r="A456" s="294">
        <v>454</v>
      </c>
      <c r="B456" s="317" t="s">
        <v>2446</v>
      </c>
      <c r="C456" s="316">
        <v>89.98</v>
      </c>
      <c r="D456" s="294" t="s">
        <v>118</v>
      </c>
      <c r="E456" s="296" t="s">
        <v>2041</v>
      </c>
      <c r="F456" s="294"/>
    </row>
    <row r="457" spans="1:6" ht="24" customHeight="1">
      <c r="A457" s="294">
        <v>455</v>
      </c>
      <c r="B457" s="317" t="s">
        <v>2461</v>
      </c>
      <c r="C457" s="316">
        <v>90.36</v>
      </c>
      <c r="D457" s="294" t="s">
        <v>118</v>
      </c>
      <c r="E457" s="296" t="s">
        <v>2041</v>
      </c>
      <c r="F457" s="294"/>
    </row>
    <row r="458" spans="1:6" ht="24" customHeight="1">
      <c r="A458" s="294">
        <v>456</v>
      </c>
      <c r="B458" s="317" t="s">
        <v>2443</v>
      </c>
      <c r="C458" s="316">
        <v>89.98</v>
      </c>
      <c r="D458" s="294" t="s">
        <v>118</v>
      </c>
      <c r="E458" s="296" t="s">
        <v>2041</v>
      </c>
      <c r="F458" s="294"/>
    </row>
    <row r="459" spans="1:6" ht="24" customHeight="1">
      <c r="A459" s="294">
        <v>457</v>
      </c>
      <c r="B459" s="317" t="s">
        <v>3536</v>
      </c>
      <c r="C459" s="316">
        <v>89.98</v>
      </c>
      <c r="D459" s="294" t="s">
        <v>118</v>
      </c>
      <c r="E459" s="296" t="s">
        <v>2041</v>
      </c>
      <c r="F459" s="294"/>
    </row>
    <row r="460" spans="1:6" ht="24" customHeight="1">
      <c r="A460" s="294">
        <v>458</v>
      </c>
      <c r="B460" s="317" t="s">
        <v>3537</v>
      </c>
      <c r="C460" s="316">
        <v>90.36</v>
      </c>
      <c r="D460" s="294" t="s">
        <v>118</v>
      </c>
      <c r="E460" s="296" t="s">
        <v>2041</v>
      </c>
      <c r="F460" s="294"/>
    </row>
    <row r="461" spans="1:6" ht="24" customHeight="1">
      <c r="A461" s="294">
        <v>459</v>
      </c>
      <c r="B461" s="317" t="s">
        <v>3538</v>
      </c>
      <c r="C461" s="316">
        <v>89.98</v>
      </c>
      <c r="D461" s="294" t="s">
        <v>118</v>
      </c>
      <c r="E461" s="296" t="s">
        <v>2041</v>
      </c>
      <c r="F461" s="294"/>
    </row>
    <row r="462" spans="1:6" ht="24" customHeight="1">
      <c r="A462" s="294">
        <v>460</v>
      </c>
      <c r="B462" s="317" t="s">
        <v>3539</v>
      </c>
      <c r="C462" s="316">
        <v>90.36</v>
      </c>
      <c r="D462" s="294" t="s">
        <v>118</v>
      </c>
      <c r="E462" s="296" t="s">
        <v>2041</v>
      </c>
      <c r="F462" s="294"/>
    </row>
    <row r="463" spans="1:6" ht="24" customHeight="1">
      <c r="A463" s="294">
        <v>461</v>
      </c>
      <c r="B463" s="317" t="s">
        <v>3540</v>
      </c>
      <c r="C463" s="316">
        <v>90.04</v>
      </c>
      <c r="D463" s="294" t="s">
        <v>118</v>
      </c>
      <c r="E463" s="294" t="s">
        <v>2045</v>
      </c>
      <c r="F463" s="294"/>
    </row>
    <row r="464" spans="1:6" ht="24" customHeight="1">
      <c r="A464" s="294">
        <v>462</v>
      </c>
      <c r="B464" s="317" t="s">
        <v>3541</v>
      </c>
      <c r="C464" s="316">
        <v>89.6</v>
      </c>
      <c r="D464" s="294" t="s">
        <v>118</v>
      </c>
      <c r="E464" s="296" t="s">
        <v>2045</v>
      </c>
      <c r="F464" s="294"/>
    </row>
    <row r="465" spans="1:6" ht="24" customHeight="1">
      <c r="A465" s="294">
        <v>463</v>
      </c>
      <c r="B465" s="317" t="s">
        <v>3542</v>
      </c>
      <c r="C465" s="316">
        <v>90.11</v>
      </c>
      <c r="D465" s="294" t="s">
        <v>118</v>
      </c>
      <c r="E465" s="296" t="s">
        <v>2041</v>
      </c>
      <c r="F465" s="294"/>
    </row>
    <row r="466" spans="1:6" ht="24" customHeight="1">
      <c r="A466" s="294">
        <v>464</v>
      </c>
      <c r="B466" s="317" t="s">
        <v>3129</v>
      </c>
      <c r="C466" s="316">
        <v>90.35</v>
      </c>
      <c r="D466" s="294" t="s">
        <v>118</v>
      </c>
      <c r="E466" s="296" t="s">
        <v>2045</v>
      </c>
      <c r="F466" s="294"/>
    </row>
    <row r="467" spans="1:6" ht="24" customHeight="1">
      <c r="A467" s="294">
        <v>465</v>
      </c>
      <c r="B467" s="317" t="s">
        <v>1242</v>
      </c>
      <c r="C467" s="316">
        <v>89.77</v>
      </c>
      <c r="D467" s="294" t="s">
        <v>118</v>
      </c>
      <c r="E467" s="296" t="s">
        <v>2041</v>
      </c>
      <c r="F467" s="294"/>
    </row>
    <row r="468" spans="1:6" ht="24" customHeight="1">
      <c r="A468" s="294">
        <v>466</v>
      </c>
      <c r="B468" s="317" t="s">
        <v>1244</v>
      </c>
      <c r="C468" s="316">
        <v>90.25</v>
      </c>
      <c r="D468" s="294" t="s">
        <v>118</v>
      </c>
      <c r="E468" s="296" t="s">
        <v>2045</v>
      </c>
      <c r="F468" s="294"/>
    </row>
    <row r="469" spans="1:6" ht="24" customHeight="1">
      <c r="A469" s="294">
        <v>467</v>
      </c>
      <c r="B469" s="317" t="s">
        <v>1262</v>
      </c>
      <c r="C469" s="316">
        <v>90.35</v>
      </c>
      <c r="D469" s="294" t="s">
        <v>118</v>
      </c>
      <c r="E469" s="294" t="s">
        <v>2045</v>
      </c>
      <c r="F469" s="294"/>
    </row>
    <row r="470" spans="1:6" ht="24" customHeight="1">
      <c r="A470" s="294">
        <v>468</v>
      </c>
      <c r="B470" s="317" t="s">
        <v>1282</v>
      </c>
      <c r="C470" s="316">
        <v>90.25</v>
      </c>
      <c r="D470" s="294" t="s">
        <v>118</v>
      </c>
      <c r="E470" s="296" t="s">
        <v>2045</v>
      </c>
      <c r="F470" s="294"/>
    </row>
    <row r="471" spans="1:6" ht="24" customHeight="1">
      <c r="A471" s="294">
        <v>469</v>
      </c>
      <c r="B471" s="317" t="s">
        <v>1284</v>
      </c>
      <c r="C471" s="316">
        <v>90.66</v>
      </c>
      <c r="D471" s="294" t="s">
        <v>118</v>
      </c>
      <c r="E471" s="296" t="s">
        <v>2041</v>
      </c>
      <c r="F471" s="294"/>
    </row>
    <row r="472" spans="1:6" ht="24" customHeight="1">
      <c r="A472" s="294">
        <v>470</v>
      </c>
      <c r="B472" s="317" t="s">
        <v>1299</v>
      </c>
      <c r="C472" s="316">
        <v>89.77</v>
      </c>
      <c r="D472" s="294" t="s">
        <v>118</v>
      </c>
      <c r="E472" s="296" t="s">
        <v>2041</v>
      </c>
      <c r="F472" s="294"/>
    </row>
    <row r="473" spans="1:6" ht="24" customHeight="1">
      <c r="A473" s="294">
        <v>471</v>
      </c>
      <c r="B473" s="317" t="s">
        <v>1360</v>
      </c>
      <c r="C473" s="316">
        <v>90.66</v>
      </c>
      <c r="D473" s="294" t="s">
        <v>118</v>
      </c>
      <c r="E473" s="296" t="s">
        <v>2041</v>
      </c>
      <c r="F473" s="294"/>
    </row>
    <row r="474" spans="1:6" ht="24" customHeight="1">
      <c r="A474" s="294">
        <v>472</v>
      </c>
      <c r="B474" s="317" t="s">
        <v>1375</v>
      </c>
      <c r="C474" s="316">
        <v>89.77</v>
      </c>
      <c r="D474" s="294" t="s">
        <v>118</v>
      </c>
      <c r="E474" s="296" t="s">
        <v>2041</v>
      </c>
      <c r="F474" s="294"/>
    </row>
    <row r="475" spans="1:6" ht="24" customHeight="1">
      <c r="A475" s="294">
        <v>473</v>
      </c>
      <c r="B475" s="317" t="s">
        <v>1376</v>
      </c>
      <c r="C475" s="316">
        <v>90.35</v>
      </c>
      <c r="D475" s="294" t="s">
        <v>118</v>
      </c>
      <c r="E475" s="294" t="s">
        <v>2045</v>
      </c>
      <c r="F475" s="294"/>
    </row>
    <row r="476" spans="1:6" ht="24" customHeight="1">
      <c r="A476" s="294">
        <v>474</v>
      </c>
      <c r="B476" s="317" t="s">
        <v>1395</v>
      </c>
      <c r="C476" s="316">
        <v>90.35</v>
      </c>
      <c r="D476" s="294" t="s">
        <v>118</v>
      </c>
      <c r="E476" s="294" t="s">
        <v>2045</v>
      </c>
      <c r="F476" s="294"/>
    </row>
    <row r="477" spans="1:6" ht="24" customHeight="1">
      <c r="A477" s="294">
        <v>475</v>
      </c>
      <c r="B477" s="317" t="s">
        <v>1414</v>
      </c>
      <c r="C477" s="316">
        <v>90.35</v>
      </c>
      <c r="D477" s="294" t="s">
        <v>118</v>
      </c>
      <c r="E477" s="294" t="s">
        <v>2045</v>
      </c>
      <c r="F477" s="294"/>
    </row>
    <row r="478" spans="1:6" ht="24" customHeight="1">
      <c r="A478" s="294">
        <v>476</v>
      </c>
      <c r="B478" s="317" t="s">
        <v>2686</v>
      </c>
      <c r="C478" s="316">
        <v>90.35</v>
      </c>
      <c r="D478" s="294" t="s">
        <v>118</v>
      </c>
      <c r="E478" s="294" t="s">
        <v>2045</v>
      </c>
      <c r="F478" s="294"/>
    </row>
    <row r="479" spans="1:6" ht="24" customHeight="1">
      <c r="A479" s="294">
        <v>477</v>
      </c>
      <c r="B479" s="317" t="s">
        <v>2687</v>
      </c>
      <c r="C479" s="316">
        <v>90.25</v>
      </c>
      <c r="D479" s="294" t="s">
        <v>118</v>
      </c>
      <c r="E479" s="296" t="s">
        <v>2045</v>
      </c>
      <c r="F479" s="294"/>
    </row>
    <row r="480" spans="1:6" ht="24" customHeight="1">
      <c r="A480" s="294">
        <v>478</v>
      </c>
      <c r="B480" s="317" t="s">
        <v>3543</v>
      </c>
      <c r="C480" s="316">
        <v>90.35</v>
      </c>
      <c r="D480" s="294" t="s">
        <v>118</v>
      </c>
      <c r="E480" s="294" t="s">
        <v>2045</v>
      </c>
      <c r="F480" s="294"/>
    </row>
    <row r="481" spans="1:6" ht="24" customHeight="1">
      <c r="A481" s="294">
        <v>479</v>
      </c>
      <c r="B481" s="317" t="s">
        <v>3544</v>
      </c>
      <c r="C481" s="316">
        <v>90.35</v>
      </c>
      <c r="D481" s="294" t="s">
        <v>118</v>
      </c>
      <c r="E481" s="294" t="s">
        <v>2045</v>
      </c>
      <c r="F481" s="294"/>
    </row>
    <row r="482" spans="1:6" ht="24" customHeight="1">
      <c r="A482" s="294">
        <v>480</v>
      </c>
      <c r="B482" s="317" t="s">
        <v>3545</v>
      </c>
      <c r="C482" s="316">
        <v>90.25</v>
      </c>
      <c r="D482" s="294" t="s">
        <v>118</v>
      </c>
      <c r="E482" s="296" t="s">
        <v>2045</v>
      </c>
      <c r="F482" s="294"/>
    </row>
    <row r="483" spans="1:6" ht="24" customHeight="1">
      <c r="A483" s="294">
        <v>481</v>
      </c>
      <c r="B483" s="317" t="s">
        <v>3546</v>
      </c>
      <c r="C483" s="316">
        <v>89.52</v>
      </c>
      <c r="D483" s="294" t="s">
        <v>118</v>
      </c>
      <c r="E483" s="296" t="s">
        <v>2045</v>
      </c>
      <c r="F483" s="294"/>
    </row>
    <row r="484" spans="1:6" ht="24" customHeight="1">
      <c r="A484" s="294">
        <v>482</v>
      </c>
      <c r="B484" s="317" t="s">
        <v>3547</v>
      </c>
      <c r="C484" s="316">
        <v>90.51</v>
      </c>
      <c r="D484" s="294" t="s">
        <v>118</v>
      </c>
      <c r="E484" s="296" t="s">
        <v>2041</v>
      </c>
      <c r="F484" s="294"/>
    </row>
    <row r="485" spans="1:6" ht="24" customHeight="1">
      <c r="A485" s="294">
        <v>483</v>
      </c>
      <c r="B485" s="317" t="s">
        <v>3548</v>
      </c>
      <c r="C485" s="316">
        <v>90.25</v>
      </c>
      <c r="D485" s="294" t="s">
        <v>118</v>
      </c>
      <c r="E485" s="294" t="s">
        <v>2045</v>
      </c>
      <c r="F485" s="294"/>
    </row>
    <row r="486" spans="1:6" ht="24" customHeight="1">
      <c r="A486" s="294">
        <v>484</v>
      </c>
      <c r="B486" s="317" t="s">
        <v>3549</v>
      </c>
      <c r="C486" s="316">
        <v>90.32</v>
      </c>
      <c r="D486" s="294" t="s">
        <v>118</v>
      </c>
      <c r="E486" s="296" t="s">
        <v>2045</v>
      </c>
      <c r="F486" s="294"/>
    </row>
    <row r="487" spans="1:6" ht="24" customHeight="1">
      <c r="A487" s="294">
        <v>485</v>
      </c>
      <c r="B487" s="317" t="s">
        <v>3550</v>
      </c>
      <c r="C487" s="316">
        <v>90.51</v>
      </c>
      <c r="D487" s="294" t="s">
        <v>118</v>
      </c>
      <c r="E487" s="296" t="s">
        <v>2041</v>
      </c>
      <c r="F487" s="294"/>
    </row>
    <row r="488" spans="1:6" ht="24" customHeight="1">
      <c r="A488" s="294">
        <v>486</v>
      </c>
      <c r="B488" s="317" t="s">
        <v>3551</v>
      </c>
      <c r="C488" s="316">
        <v>90.32</v>
      </c>
      <c r="D488" s="294" t="s">
        <v>118</v>
      </c>
      <c r="E488" s="296" t="s">
        <v>2045</v>
      </c>
      <c r="F488" s="294"/>
    </row>
    <row r="489" spans="1:6" ht="24" customHeight="1">
      <c r="A489" s="294">
        <v>487</v>
      </c>
      <c r="B489" s="317" t="s">
        <v>3552</v>
      </c>
      <c r="C489" s="316">
        <v>90.67</v>
      </c>
      <c r="D489" s="294" t="s">
        <v>118</v>
      </c>
      <c r="E489" s="296" t="s">
        <v>2041</v>
      </c>
      <c r="F489" s="294"/>
    </row>
    <row r="490" spans="1:6" ht="24" customHeight="1">
      <c r="A490" s="294">
        <v>488</v>
      </c>
      <c r="B490" s="317" t="s">
        <v>3553</v>
      </c>
      <c r="C490" s="316">
        <v>90.51</v>
      </c>
      <c r="D490" s="294" t="s">
        <v>118</v>
      </c>
      <c r="E490" s="296" t="s">
        <v>2041</v>
      </c>
      <c r="F490" s="294"/>
    </row>
    <row r="491" spans="1:6" ht="24" customHeight="1">
      <c r="A491" s="294">
        <v>489</v>
      </c>
      <c r="B491" s="317" t="s">
        <v>3554</v>
      </c>
      <c r="C491" s="316">
        <v>90.32</v>
      </c>
      <c r="D491" s="294" t="s">
        <v>118</v>
      </c>
      <c r="E491" s="296" t="s">
        <v>2045</v>
      </c>
      <c r="F491" s="294"/>
    </row>
    <row r="492" spans="1:6" ht="24" customHeight="1">
      <c r="A492" s="294">
        <v>490</v>
      </c>
      <c r="B492" s="317" t="s">
        <v>3555</v>
      </c>
      <c r="C492" s="316">
        <v>90.51</v>
      </c>
      <c r="D492" s="294" t="s">
        <v>118</v>
      </c>
      <c r="E492" s="296" t="s">
        <v>2041</v>
      </c>
      <c r="F492" s="294"/>
    </row>
    <row r="493" spans="1:6" ht="24" customHeight="1">
      <c r="A493" s="294">
        <v>491</v>
      </c>
      <c r="B493" s="317" t="s">
        <v>3556</v>
      </c>
      <c r="C493" s="316">
        <v>90.25</v>
      </c>
      <c r="D493" s="294" t="s">
        <v>118</v>
      </c>
      <c r="E493" s="294" t="s">
        <v>2045</v>
      </c>
      <c r="F493" s="294"/>
    </row>
    <row r="494" spans="1:6" ht="24" customHeight="1">
      <c r="A494" s="294">
        <v>492</v>
      </c>
      <c r="B494" s="317" t="s">
        <v>3557</v>
      </c>
      <c r="C494" s="316">
        <v>90.67</v>
      </c>
      <c r="D494" s="294" t="s">
        <v>118</v>
      </c>
      <c r="E494" s="296" t="s">
        <v>2041</v>
      </c>
      <c r="F494" s="294"/>
    </row>
    <row r="495" spans="1:6" ht="24" customHeight="1">
      <c r="A495" s="294">
        <v>493</v>
      </c>
      <c r="B495" s="317" t="s">
        <v>2909</v>
      </c>
      <c r="C495" s="316">
        <v>90.51</v>
      </c>
      <c r="D495" s="294" t="s">
        <v>118</v>
      </c>
      <c r="E495" s="296" t="s">
        <v>2041</v>
      </c>
      <c r="F495" s="294"/>
    </row>
    <row r="496" spans="1:6" ht="24" customHeight="1">
      <c r="A496" s="294">
        <v>494</v>
      </c>
      <c r="B496" s="317" t="s">
        <v>3558</v>
      </c>
      <c r="C496" s="316">
        <v>90.25</v>
      </c>
      <c r="D496" s="294" t="s">
        <v>118</v>
      </c>
      <c r="E496" s="294" t="s">
        <v>2045</v>
      </c>
      <c r="F496" s="294"/>
    </row>
    <row r="497" spans="1:6" ht="24" customHeight="1">
      <c r="A497" s="294">
        <v>495</v>
      </c>
      <c r="B497" s="317" t="s">
        <v>3559</v>
      </c>
      <c r="C497" s="316">
        <v>90.67</v>
      </c>
      <c r="D497" s="294" t="s">
        <v>118</v>
      </c>
      <c r="E497" s="296" t="s">
        <v>2041</v>
      </c>
      <c r="F497" s="294"/>
    </row>
    <row r="498" spans="1:6" ht="24" customHeight="1">
      <c r="A498" s="294">
        <v>496</v>
      </c>
      <c r="B498" s="317" t="s">
        <v>2918</v>
      </c>
      <c r="C498" s="316">
        <v>90.32</v>
      </c>
      <c r="D498" s="294" t="s">
        <v>118</v>
      </c>
      <c r="E498" s="296" t="s">
        <v>2045</v>
      </c>
      <c r="F498" s="294"/>
    </row>
    <row r="499" spans="1:6" ht="24" customHeight="1">
      <c r="A499" s="294">
        <v>497</v>
      </c>
      <c r="B499" s="317" t="s">
        <v>3560</v>
      </c>
      <c r="C499" s="316">
        <v>90.51</v>
      </c>
      <c r="D499" s="294" t="s">
        <v>118</v>
      </c>
      <c r="E499" s="296" t="s">
        <v>2041</v>
      </c>
      <c r="F499" s="294"/>
    </row>
    <row r="500" spans="1:6" ht="24" customHeight="1">
      <c r="A500" s="294">
        <v>498</v>
      </c>
      <c r="B500" s="317" t="s">
        <v>3561</v>
      </c>
      <c r="C500" s="316">
        <v>90.25</v>
      </c>
      <c r="D500" s="294" t="s">
        <v>118</v>
      </c>
      <c r="E500" s="294" t="s">
        <v>2045</v>
      </c>
      <c r="F500" s="294"/>
    </row>
    <row r="501" spans="1:6" ht="24" customHeight="1">
      <c r="A501" s="294">
        <v>499</v>
      </c>
      <c r="B501" s="317" t="s">
        <v>3562</v>
      </c>
      <c r="C501" s="316">
        <v>90.67</v>
      </c>
      <c r="D501" s="294" t="s">
        <v>118</v>
      </c>
      <c r="E501" s="296" t="s">
        <v>2041</v>
      </c>
      <c r="F501" s="294"/>
    </row>
    <row r="502" spans="1:6" ht="24" customHeight="1">
      <c r="A502" s="294">
        <v>500</v>
      </c>
      <c r="B502" s="317" t="s">
        <v>3563</v>
      </c>
      <c r="C502" s="316">
        <v>90.25</v>
      </c>
      <c r="D502" s="294" t="s">
        <v>118</v>
      </c>
      <c r="E502" s="294" t="s">
        <v>2045</v>
      </c>
      <c r="F502" s="294"/>
    </row>
    <row r="503" spans="1:6" ht="24" customHeight="1">
      <c r="A503" s="294">
        <v>501</v>
      </c>
      <c r="B503" s="317" t="s">
        <v>3564</v>
      </c>
      <c r="C503" s="316">
        <v>90.67</v>
      </c>
      <c r="D503" s="294" t="s">
        <v>118</v>
      </c>
      <c r="E503" s="296" t="s">
        <v>2041</v>
      </c>
      <c r="F503" s="294"/>
    </row>
    <row r="504" spans="1:6" ht="24" customHeight="1">
      <c r="A504" s="294">
        <v>502</v>
      </c>
      <c r="B504" s="317" t="s">
        <v>3565</v>
      </c>
      <c r="C504" s="316">
        <v>89.71</v>
      </c>
      <c r="D504" s="294" t="s">
        <v>118</v>
      </c>
      <c r="E504" s="296" t="s">
        <v>2045</v>
      </c>
      <c r="F504" s="294"/>
    </row>
    <row r="505" spans="1:6" ht="24" customHeight="1">
      <c r="A505" s="294">
        <v>503</v>
      </c>
      <c r="B505" s="317" t="s">
        <v>3566</v>
      </c>
      <c r="C505" s="316">
        <v>90.35</v>
      </c>
      <c r="D505" s="294" t="s">
        <v>118</v>
      </c>
      <c r="E505" s="296" t="s">
        <v>2045</v>
      </c>
      <c r="F505" s="294"/>
    </row>
    <row r="506" spans="1:6" ht="24" customHeight="1">
      <c r="A506" s="294">
        <v>504</v>
      </c>
      <c r="B506" s="317" t="s">
        <v>3567</v>
      </c>
      <c r="C506" s="316">
        <v>90.52</v>
      </c>
      <c r="D506" s="294" t="s">
        <v>118</v>
      </c>
      <c r="E506" s="296" t="s">
        <v>2041</v>
      </c>
      <c r="F506" s="294"/>
    </row>
    <row r="507" spans="1:6" ht="24" customHeight="1">
      <c r="A507" s="294">
        <v>505</v>
      </c>
      <c r="B507" s="317" t="s">
        <v>3568</v>
      </c>
      <c r="C507" s="316">
        <v>90.26</v>
      </c>
      <c r="D507" s="294" t="s">
        <v>118</v>
      </c>
      <c r="E507" s="294" t="s">
        <v>2045</v>
      </c>
      <c r="F507" s="294"/>
    </row>
    <row r="508" spans="1:6" ht="24" customHeight="1">
      <c r="A508" s="294">
        <v>506</v>
      </c>
      <c r="B508" s="317" t="s">
        <v>3569</v>
      </c>
      <c r="C508" s="316">
        <v>90.05</v>
      </c>
      <c r="D508" s="294" t="s">
        <v>118</v>
      </c>
      <c r="E508" s="296" t="s">
        <v>2041</v>
      </c>
      <c r="F508" s="294"/>
    </row>
    <row r="509" spans="1:6" ht="24" customHeight="1">
      <c r="A509" s="294">
        <v>507</v>
      </c>
      <c r="B509" s="317" t="s">
        <v>3570</v>
      </c>
      <c r="C509" s="316">
        <v>90.26</v>
      </c>
      <c r="D509" s="294" t="s">
        <v>118</v>
      </c>
      <c r="E509" s="294" t="s">
        <v>2045</v>
      </c>
      <c r="F509" s="294"/>
    </row>
    <row r="510" spans="1:6" ht="24" customHeight="1">
      <c r="A510" s="294">
        <v>508</v>
      </c>
      <c r="B510" s="317" t="s">
        <v>3571</v>
      </c>
      <c r="C510" s="316">
        <v>90.52</v>
      </c>
      <c r="D510" s="294" t="s">
        <v>118</v>
      </c>
      <c r="E510" s="296" t="s">
        <v>2041</v>
      </c>
      <c r="F510" s="294"/>
    </row>
    <row r="511" spans="1:6" ht="24" customHeight="1">
      <c r="A511" s="294">
        <v>509</v>
      </c>
      <c r="B511" s="317" t="s">
        <v>3572</v>
      </c>
      <c r="C511" s="316">
        <v>90.35</v>
      </c>
      <c r="D511" s="294" t="s">
        <v>118</v>
      </c>
      <c r="E511" s="296" t="s">
        <v>2045</v>
      </c>
      <c r="F511" s="294"/>
    </row>
    <row r="512" spans="1:6" ht="24" customHeight="1">
      <c r="A512" s="294">
        <v>510</v>
      </c>
      <c r="B512" s="317" t="s">
        <v>3573</v>
      </c>
      <c r="C512" s="316">
        <v>90.35</v>
      </c>
      <c r="D512" s="294" t="s">
        <v>118</v>
      </c>
      <c r="E512" s="296" t="s">
        <v>2045</v>
      </c>
      <c r="F512" s="294"/>
    </row>
    <row r="513" spans="1:6" ht="24" customHeight="1">
      <c r="A513" s="294">
        <v>511</v>
      </c>
      <c r="B513" s="317" t="s">
        <v>3574</v>
      </c>
      <c r="C513" s="316">
        <v>90.05</v>
      </c>
      <c r="D513" s="294" t="s">
        <v>118</v>
      </c>
      <c r="E513" s="296" t="s">
        <v>2041</v>
      </c>
      <c r="F513" s="294"/>
    </row>
    <row r="514" spans="1:6" ht="24" customHeight="1">
      <c r="A514" s="294">
        <v>512</v>
      </c>
      <c r="B514" s="317" t="s">
        <v>3575</v>
      </c>
      <c r="C514" s="316">
        <v>90.26</v>
      </c>
      <c r="D514" s="294" t="s">
        <v>118</v>
      </c>
      <c r="E514" s="294" t="s">
        <v>2045</v>
      </c>
      <c r="F514" s="294"/>
    </row>
    <row r="515" spans="1:6" ht="24" customHeight="1">
      <c r="A515" s="294">
        <v>513</v>
      </c>
      <c r="B515" s="317" t="s">
        <v>3576</v>
      </c>
      <c r="C515" s="316">
        <v>90.35</v>
      </c>
      <c r="D515" s="294" t="s">
        <v>118</v>
      </c>
      <c r="E515" s="296" t="s">
        <v>2045</v>
      </c>
      <c r="F515" s="294"/>
    </row>
    <row r="516" spans="1:6" ht="24" customHeight="1">
      <c r="A516" s="294">
        <v>514</v>
      </c>
      <c r="B516" s="317" t="s">
        <v>2926</v>
      </c>
      <c r="C516" s="316">
        <v>90.52</v>
      </c>
      <c r="D516" s="294" t="s">
        <v>118</v>
      </c>
      <c r="E516" s="296" t="s">
        <v>2041</v>
      </c>
      <c r="F516" s="294"/>
    </row>
    <row r="517" spans="1:6" ht="24" customHeight="1">
      <c r="A517" s="294">
        <v>515</v>
      </c>
      <c r="B517" s="317" t="s">
        <v>3577</v>
      </c>
      <c r="C517" s="316">
        <v>90.52</v>
      </c>
      <c r="D517" s="294" t="s">
        <v>118</v>
      </c>
      <c r="E517" s="296" t="s">
        <v>2041</v>
      </c>
      <c r="F517" s="294"/>
    </row>
    <row r="518" spans="1:6" ht="24" customHeight="1">
      <c r="A518" s="294">
        <v>516</v>
      </c>
      <c r="B518" s="317" t="s">
        <v>3578</v>
      </c>
      <c r="C518" s="316">
        <v>90.26</v>
      </c>
      <c r="D518" s="294" t="s">
        <v>118</v>
      </c>
      <c r="E518" s="294" t="s">
        <v>2045</v>
      </c>
      <c r="F518" s="294"/>
    </row>
    <row r="519" spans="1:6" ht="24" customHeight="1">
      <c r="A519" s="294">
        <v>517</v>
      </c>
      <c r="B519" s="317" t="s">
        <v>3579</v>
      </c>
      <c r="C519" s="316">
        <v>90.52</v>
      </c>
      <c r="D519" s="294" t="s">
        <v>118</v>
      </c>
      <c r="E519" s="296" t="s">
        <v>2041</v>
      </c>
      <c r="F519" s="294"/>
    </row>
    <row r="520" spans="1:6" ht="24" customHeight="1">
      <c r="A520" s="294">
        <v>518</v>
      </c>
      <c r="B520" s="317" t="s">
        <v>3580</v>
      </c>
      <c r="C520" s="316">
        <v>90.26</v>
      </c>
      <c r="D520" s="294" t="s">
        <v>118</v>
      </c>
      <c r="E520" s="294" t="s">
        <v>2045</v>
      </c>
      <c r="F520" s="294"/>
    </row>
    <row r="521" spans="1:6" ht="24" customHeight="1">
      <c r="A521" s="294">
        <v>519</v>
      </c>
      <c r="B521" s="317" t="s">
        <v>3581</v>
      </c>
      <c r="C521" s="316">
        <v>90.52</v>
      </c>
      <c r="D521" s="294" t="s">
        <v>118</v>
      </c>
      <c r="E521" s="296" t="s">
        <v>2041</v>
      </c>
      <c r="F521" s="294"/>
    </row>
    <row r="522" spans="1:6" ht="24" customHeight="1">
      <c r="A522" s="294">
        <v>520</v>
      </c>
      <c r="B522" s="317" t="s">
        <v>3582</v>
      </c>
      <c r="C522" s="316">
        <v>90.35</v>
      </c>
      <c r="D522" s="294" t="s">
        <v>118</v>
      </c>
      <c r="E522" s="296" t="s">
        <v>2045</v>
      </c>
      <c r="F522" s="294"/>
    </row>
    <row r="523" spans="1:6" ht="24" customHeight="1">
      <c r="A523" s="294">
        <v>521</v>
      </c>
      <c r="B523" s="317" t="s">
        <v>3583</v>
      </c>
      <c r="C523" s="316">
        <v>90.52</v>
      </c>
      <c r="D523" s="294" t="s">
        <v>118</v>
      </c>
      <c r="E523" s="296" t="s">
        <v>2041</v>
      </c>
      <c r="F523" s="294"/>
    </row>
    <row r="524" spans="1:6" ht="24" customHeight="1">
      <c r="A524" s="294">
        <v>522</v>
      </c>
      <c r="B524" s="317" t="s">
        <v>2411</v>
      </c>
      <c r="C524" s="316">
        <v>89.98</v>
      </c>
      <c r="D524" s="294" t="s">
        <v>118</v>
      </c>
      <c r="E524" s="296" t="s">
        <v>2041</v>
      </c>
      <c r="F524" s="294"/>
    </row>
    <row r="525" spans="1:6" ht="24" customHeight="1">
      <c r="A525" s="294">
        <v>523</v>
      </c>
      <c r="B525" s="317" t="s">
        <v>2371</v>
      </c>
      <c r="C525" s="316">
        <v>90.04</v>
      </c>
      <c r="D525" s="294" t="s">
        <v>118</v>
      </c>
      <c r="E525" s="296" t="s">
        <v>2045</v>
      </c>
      <c r="F525" s="294"/>
    </row>
    <row r="526" spans="1:6" ht="24" customHeight="1">
      <c r="A526" s="294">
        <v>524</v>
      </c>
      <c r="B526" s="317" t="s">
        <v>2138</v>
      </c>
      <c r="C526" s="316">
        <v>90.36</v>
      </c>
      <c r="D526" s="294" t="s">
        <v>118</v>
      </c>
      <c r="E526" s="296" t="s">
        <v>2041</v>
      </c>
      <c r="F526" s="294"/>
    </row>
    <row r="527" spans="1:6" ht="24" customHeight="1">
      <c r="A527" s="294">
        <v>525</v>
      </c>
      <c r="B527" s="317" t="s">
        <v>2459</v>
      </c>
      <c r="C527" s="316">
        <v>90.36</v>
      </c>
      <c r="D527" s="294" t="s">
        <v>118</v>
      </c>
      <c r="E527" s="296" t="s">
        <v>2041</v>
      </c>
      <c r="F527" s="294"/>
    </row>
    <row r="528" spans="1:6" ht="24" customHeight="1">
      <c r="A528" s="294">
        <v>526</v>
      </c>
      <c r="B528" s="317" t="s">
        <v>2384</v>
      </c>
      <c r="C528" s="316">
        <v>89.6</v>
      </c>
      <c r="D528" s="294" t="s">
        <v>118</v>
      </c>
      <c r="E528" s="294" t="s">
        <v>2045</v>
      </c>
      <c r="F528" s="294"/>
    </row>
    <row r="529" spans="1:6" ht="24" customHeight="1">
      <c r="A529" s="294">
        <v>527</v>
      </c>
      <c r="B529" s="317" t="s">
        <v>2483</v>
      </c>
      <c r="C529" s="316">
        <v>89.98</v>
      </c>
      <c r="D529" s="294" t="s">
        <v>118</v>
      </c>
      <c r="E529" s="296" t="s">
        <v>2041</v>
      </c>
      <c r="F529" s="294"/>
    </row>
    <row r="530" spans="1:6" ht="24" customHeight="1">
      <c r="A530" s="294">
        <v>528</v>
      </c>
      <c r="B530" s="317" t="s">
        <v>2097</v>
      </c>
      <c r="C530" s="316">
        <v>90.04</v>
      </c>
      <c r="D530" s="294" t="s">
        <v>118</v>
      </c>
      <c r="E530" s="296" t="s">
        <v>2045</v>
      </c>
      <c r="F530" s="294"/>
    </row>
    <row r="531" spans="1:6" ht="24" customHeight="1">
      <c r="A531" s="294">
        <v>529</v>
      </c>
      <c r="B531" s="317" t="s">
        <v>2477</v>
      </c>
      <c r="C531" s="316">
        <v>90.04</v>
      </c>
      <c r="D531" s="294" t="s">
        <v>118</v>
      </c>
      <c r="E531" s="296" t="s">
        <v>2045</v>
      </c>
      <c r="F531" s="294"/>
    </row>
    <row r="532" spans="1:6" ht="24" customHeight="1">
      <c r="A532" s="294">
        <v>530</v>
      </c>
      <c r="B532" s="317" t="s">
        <v>2521</v>
      </c>
      <c r="C532" s="316">
        <v>90.36</v>
      </c>
      <c r="D532" s="294" t="s">
        <v>118</v>
      </c>
      <c r="E532" s="296" t="s">
        <v>2041</v>
      </c>
      <c r="F532" s="294"/>
    </row>
    <row r="533" spans="1:6" ht="24" customHeight="1">
      <c r="A533" s="294">
        <v>531</v>
      </c>
      <c r="B533" s="317" t="s">
        <v>3584</v>
      </c>
      <c r="C533" s="316">
        <v>89.98</v>
      </c>
      <c r="D533" s="294" t="s">
        <v>118</v>
      </c>
      <c r="E533" s="296" t="s">
        <v>2041</v>
      </c>
      <c r="F533" s="294"/>
    </row>
    <row r="534" spans="1:6" ht="24" customHeight="1">
      <c r="A534" s="294">
        <v>532</v>
      </c>
      <c r="B534" s="317" t="s">
        <v>3585</v>
      </c>
      <c r="C534" s="316">
        <v>90.04</v>
      </c>
      <c r="D534" s="294" t="s">
        <v>118</v>
      </c>
      <c r="E534" s="294" t="s">
        <v>2045</v>
      </c>
      <c r="F534" s="294"/>
    </row>
    <row r="535" spans="1:6" ht="24" customHeight="1">
      <c r="A535" s="294">
        <v>533</v>
      </c>
      <c r="B535" s="317" t="s">
        <v>3586</v>
      </c>
      <c r="C535" s="316">
        <v>89.6</v>
      </c>
      <c r="D535" s="294" t="s">
        <v>118</v>
      </c>
      <c r="E535" s="296" t="s">
        <v>2045</v>
      </c>
      <c r="F535" s="294"/>
    </row>
    <row r="536" spans="1:6" ht="24" customHeight="1">
      <c r="A536" s="294">
        <v>534</v>
      </c>
      <c r="B536" s="317" t="s">
        <v>3587</v>
      </c>
      <c r="C536" s="316">
        <v>90.04</v>
      </c>
      <c r="D536" s="294" t="s">
        <v>118</v>
      </c>
      <c r="E536" s="294" t="s">
        <v>2045</v>
      </c>
      <c r="F536" s="294"/>
    </row>
    <row r="537" spans="1:6" ht="24" customHeight="1">
      <c r="A537" s="294">
        <v>535</v>
      </c>
      <c r="B537" s="317" t="s">
        <v>3588</v>
      </c>
      <c r="C537" s="316">
        <v>90.04</v>
      </c>
      <c r="D537" s="294" t="s">
        <v>118</v>
      </c>
      <c r="E537" s="294" t="s">
        <v>2045</v>
      </c>
      <c r="F537" s="294"/>
    </row>
    <row r="538" spans="1:6" ht="24" customHeight="1">
      <c r="A538" s="294">
        <v>536</v>
      </c>
      <c r="B538" s="317" t="s">
        <v>3589</v>
      </c>
      <c r="C538" s="316">
        <v>89.98</v>
      </c>
      <c r="D538" s="294" t="s">
        <v>118</v>
      </c>
      <c r="E538" s="296" t="s">
        <v>2041</v>
      </c>
      <c r="F538" s="294"/>
    </row>
    <row r="539" spans="1:6" ht="24" customHeight="1">
      <c r="A539" s="294">
        <v>537</v>
      </c>
      <c r="B539" s="317" t="s">
        <v>3590</v>
      </c>
      <c r="C539" s="316">
        <v>90.36</v>
      </c>
      <c r="D539" s="294" t="s">
        <v>118</v>
      </c>
      <c r="E539" s="296" t="s">
        <v>2041</v>
      </c>
      <c r="F539" s="294"/>
    </row>
    <row r="540" spans="1:6" ht="24" customHeight="1">
      <c r="A540" s="294">
        <v>538</v>
      </c>
      <c r="B540" s="317" t="s">
        <v>3591</v>
      </c>
      <c r="C540" s="316">
        <v>90.04</v>
      </c>
      <c r="D540" s="294" t="s">
        <v>118</v>
      </c>
      <c r="E540" s="294" t="s">
        <v>2045</v>
      </c>
      <c r="F540" s="294"/>
    </row>
    <row r="541" spans="1:6" ht="24" customHeight="1">
      <c r="A541" s="294">
        <v>539</v>
      </c>
      <c r="B541" s="317" t="s">
        <v>3592</v>
      </c>
      <c r="C541" s="316">
        <v>89.98</v>
      </c>
      <c r="D541" s="294" t="s">
        <v>118</v>
      </c>
      <c r="E541" s="296" t="s">
        <v>2041</v>
      </c>
      <c r="F541" s="294"/>
    </row>
    <row r="542" spans="1:6" ht="24" customHeight="1">
      <c r="A542" s="294">
        <v>540</v>
      </c>
      <c r="B542" s="317" t="s">
        <v>3593</v>
      </c>
      <c r="C542" s="316">
        <v>89.98</v>
      </c>
      <c r="D542" s="294" t="s">
        <v>118</v>
      </c>
      <c r="E542" s="296" t="s">
        <v>2041</v>
      </c>
      <c r="F542" s="294"/>
    </row>
    <row r="543" spans="1:6" ht="24" customHeight="1">
      <c r="A543" s="294">
        <v>541</v>
      </c>
      <c r="B543" s="317" t="s">
        <v>3594</v>
      </c>
      <c r="C543" s="316">
        <v>89.98</v>
      </c>
      <c r="D543" s="294" t="s">
        <v>118</v>
      </c>
      <c r="E543" s="296" t="s">
        <v>2041</v>
      </c>
      <c r="F543" s="294"/>
    </row>
    <row r="544" spans="1:6" ht="24" customHeight="1">
      <c r="A544" s="294">
        <v>542</v>
      </c>
      <c r="B544" s="317" t="s">
        <v>1224</v>
      </c>
      <c r="C544" s="316">
        <v>89.71</v>
      </c>
      <c r="D544" s="294" t="s">
        <v>118</v>
      </c>
      <c r="E544" s="294" t="s">
        <v>2045</v>
      </c>
      <c r="F544" s="294"/>
    </row>
    <row r="545" spans="1:6" ht="24" customHeight="1">
      <c r="A545" s="294">
        <v>543</v>
      </c>
      <c r="B545" s="317" t="s">
        <v>1263</v>
      </c>
      <c r="C545" s="316">
        <v>90.25</v>
      </c>
      <c r="D545" s="294" t="s">
        <v>118</v>
      </c>
      <c r="E545" s="296" t="s">
        <v>2045</v>
      </c>
      <c r="F545" s="294"/>
    </row>
    <row r="546" spans="1:6" ht="24" customHeight="1">
      <c r="A546" s="294">
        <v>544</v>
      </c>
      <c r="B546" s="317" t="s">
        <v>1318</v>
      </c>
      <c r="C546" s="316">
        <v>89.77</v>
      </c>
      <c r="D546" s="294" t="s">
        <v>118</v>
      </c>
      <c r="E546" s="296" t="s">
        <v>2041</v>
      </c>
      <c r="F546" s="294"/>
    </row>
    <row r="547" spans="1:6" ht="24" customHeight="1">
      <c r="A547" s="294">
        <v>545</v>
      </c>
      <c r="B547" s="317" t="s">
        <v>1379</v>
      </c>
      <c r="C547" s="316">
        <v>90.66</v>
      </c>
      <c r="D547" s="294" t="s">
        <v>118</v>
      </c>
      <c r="E547" s="296" t="s">
        <v>2041</v>
      </c>
      <c r="F547" s="294"/>
    </row>
    <row r="548" spans="1:6" ht="24" customHeight="1">
      <c r="A548" s="294">
        <v>546</v>
      </c>
      <c r="B548" s="317" t="s">
        <v>1398</v>
      </c>
      <c r="C548" s="316">
        <v>90.66</v>
      </c>
      <c r="D548" s="294" t="s">
        <v>118</v>
      </c>
      <c r="E548" s="296" t="s">
        <v>2041</v>
      </c>
      <c r="F548" s="294"/>
    </row>
    <row r="549" spans="1:6" ht="24" customHeight="1">
      <c r="A549" s="294">
        <v>547</v>
      </c>
      <c r="B549" s="317" t="s">
        <v>2911</v>
      </c>
      <c r="C549" s="316">
        <v>90.25</v>
      </c>
      <c r="D549" s="294" t="s">
        <v>118</v>
      </c>
      <c r="E549" s="296" t="s">
        <v>2045</v>
      </c>
      <c r="F549" s="294"/>
    </row>
    <row r="550" spans="1:6" ht="24" customHeight="1">
      <c r="A550" s="294">
        <v>548</v>
      </c>
      <c r="B550" s="317" t="s">
        <v>3595</v>
      </c>
      <c r="C550" s="316">
        <v>90.35</v>
      </c>
      <c r="D550" s="294" t="s">
        <v>118</v>
      </c>
      <c r="E550" s="294" t="s">
        <v>2045</v>
      </c>
      <c r="F550" s="294"/>
    </row>
    <row r="551" spans="1:6" ht="24" customHeight="1">
      <c r="A551" s="294">
        <v>549</v>
      </c>
      <c r="B551" s="317" t="s">
        <v>3596</v>
      </c>
      <c r="C551" s="316">
        <v>90.35</v>
      </c>
      <c r="D551" s="294" t="s">
        <v>118</v>
      </c>
      <c r="E551" s="294" t="s">
        <v>2045</v>
      </c>
      <c r="F551" s="294"/>
    </row>
    <row r="552" spans="1:6" ht="24" customHeight="1">
      <c r="A552" s="294">
        <v>550</v>
      </c>
      <c r="B552" s="317" t="s">
        <v>3597</v>
      </c>
      <c r="C552" s="316">
        <v>90.66</v>
      </c>
      <c r="D552" s="294" t="s">
        <v>118</v>
      </c>
      <c r="E552" s="296" t="s">
        <v>2041</v>
      </c>
      <c r="F552" s="294"/>
    </row>
    <row r="553" spans="1:6" ht="24" customHeight="1">
      <c r="A553" s="294">
        <v>551</v>
      </c>
      <c r="B553" s="317" t="s">
        <v>3598</v>
      </c>
      <c r="C553" s="316">
        <v>90.66</v>
      </c>
      <c r="D553" s="294" t="s">
        <v>118</v>
      </c>
      <c r="E553" s="296" t="s">
        <v>2041</v>
      </c>
      <c r="F553" s="294"/>
    </row>
    <row r="554" spans="1:6" ht="24" customHeight="1">
      <c r="A554" s="294">
        <v>552</v>
      </c>
      <c r="B554" s="317" t="s">
        <v>3599</v>
      </c>
      <c r="C554" s="316">
        <v>89.46</v>
      </c>
      <c r="D554" s="294" t="s">
        <v>118</v>
      </c>
      <c r="E554" s="294" t="s">
        <v>2045</v>
      </c>
      <c r="F554" s="294"/>
    </row>
    <row r="555" spans="1:6" ht="24" customHeight="1">
      <c r="A555" s="294">
        <v>553</v>
      </c>
      <c r="B555" s="317" t="s">
        <v>3600</v>
      </c>
      <c r="C555" s="316">
        <v>90.4</v>
      </c>
      <c r="D555" s="294" t="s">
        <v>118</v>
      </c>
      <c r="E555" s="296" t="s">
        <v>2041</v>
      </c>
      <c r="F555" s="294"/>
    </row>
    <row r="556" spans="1:6" ht="24" customHeight="1">
      <c r="A556" s="294">
        <v>554</v>
      </c>
      <c r="B556" s="317" t="s">
        <v>3601</v>
      </c>
      <c r="C556" s="316">
        <v>90.67</v>
      </c>
      <c r="D556" s="294" t="s">
        <v>118</v>
      </c>
      <c r="E556" s="296" t="s">
        <v>2041</v>
      </c>
      <c r="F556" s="294"/>
    </row>
    <row r="557" spans="1:6" ht="24" customHeight="1">
      <c r="A557" s="294">
        <v>555</v>
      </c>
      <c r="B557" s="317" t="s">
        <v>3602</v>
      </c>
      <c r="C557" s="316">
        <v>90.25</v>
      </c>
      <c r="D557" s="294" t="s">
        <v>118</v>
      </c>
      <c r="E557" s="294" t="s">
        <v>2045</v>
      </c>
      <c r="F557" s="294"/>
    </row>
    <row r="558" spans="1:6" ht="24" customHeight="1">
      <c r="A558" s="294">
        <v>556</v>
      </c>
      <c r="B558" s="317" t="s">
        <v>3603</v>
      </c>
      <c r="C558" s="316">
        <v>90.67</v>
      </c>
      <c r="D558" s="294" t="s">
        <v>118</v>
      </c>
      <c r="E558" s="296" t="s">
        <v>2041</v>
      </c>
      <c r="F558" s="294"/>
    </row>
    <row r="559" spans="1:6" ht="24" customHeight="1">
      <c r="A559" s="294">
        <v>557</v>
      </c>
      <c r="B559" s="317" t="s">
        <v>3604</v>
      </c>
      <c r="C559" s="316">
        <v>90.67</v>
      </c>
      <c r="D559" s="294" t="s">
        <v>118</v>
      </c>
      <c r="E559" s="296" t="s">
        <v>2041</v>
      </c>
      <c r="F559" s="294"/>
    </row>
    <row r="560" spans="1:6" ht="24" customHeight="1">
      <c r="A560" s="294">
        <v>558</v>
      </c>
      <c r="B560" s="317" t="s">
        <v>2907</v>
      </c>
      <c r="C560" s="316">
        <v>90.51</v>
      </c>
      <c r="D560" s="294" t="s">
        <v>118</v>
      </c>
      <c r="E560" s="296" t="s">
        <v>2041</v>
      </c>
      <c r="F560" s="294"/>
    </row>
    <row r="561" spans="1:6" ht="24" customHeight="1">
      <c r="A561" s="294">
        <v>559</v>
      </c>
      <c r="B561" s="317" t="s">
        <v>3605</v>
      </c>
      <c r="C561" s="316">
        <v>90.67</v>
      </c>
      <c r="D561" s="294" t="s">
        <v>118</v>
      </c>
      <c r="E561" s="296" t="s">
        <v>2041</v>
      </c>
      <c r="F561" s="294"/>
    </row>
    <row r="562" spans="1:6" ht="24" customHeight="1">
      <c r="A562" s="294">
        <v>560</v>
      </c>
      <c r="B562" s="317" t="s">
        <v>3606</v>
      </c>
      <c r="C562" s="316">
        <v>90.67</v>
      </c>
      <c r="D562" s="294" t="s">
        <v>118</v>
      </c>
      <c r="E562" s="296" t="s">
        <v>2041</v>
      </c>
      <c r="F562" s="294"/>
    </row>
    <row r="563" spans="1:6" ht="24" customHeight="1">
      <c r="A563" s="294">
        <v>561</v>
      </c>
      <c r="B563" s="317" t="s">
        <v>3607</v>
      </c>
      <c r="C563" s="316">
        <v>90.35</v>
      </c>
      <c r="D563" s="294" t="s">
        <v>118</v>
      </c>
      <c r="E563" s="294" t="s">
        <v>2045</v>
      </c>
      <c r="F563" s="294"/>
    </row>
    <row r="564" spans="1:6" ht="24" customHeight="1">
      <c r="A564" s="294">
        <v>562</v>
      </c>
      <c r="B564" s="317" t="s">
        <v>3608</v>
      </c>
      <c r="C564" s="316">
        <v>90.32</v>
      </c>
      <c r="D564" s="294" t="s">
        <v>118</v>
      </c>
      <c r="E564" s="296" t="s">
        <v>2045</v>
      </c>
      <c r="F564" s="294"/>
    </row>
    <row r="565" spans="1:6" ht="24" customHeight="1">
      <c r="A565" s="294">
        <v>563</v>
      </c>
      <c r="B565" s="317" t="s">
        <v>3609</v>
      </c>
      <c r="C565" s="316">
        <v>90.51</v>
      </c>
      <c r="D565" s="294" t="s">
        <v>118</v>
      </c>
      <c r="E565" s="296" t="s">
        <v>2041</v>
      </c>
      <c r="F565" s="294"/>
    </row>
    <row r="566" spans="1:6" ht="24" customHeight="1">
      <c r="A566" s="294">
        <v>564</v>
      </c>
      <c r="B566" s="317" t="s">
        <v>3610</v>
      </c>
      <c r="C566" s="316">
        <v>90.67</v>
      </c>
      <c r="D566" s="294" t="s">
        <v>118</v>
      </c>
      <c r="E566" s="296" t="s">
        <v>2041</v>
      </c>
      <c r="F566" s="294"/>
    </row>
    <row r="567" spans="1:6" ht="24" customHeight="1">
      <c r="A567" s="294">
        <v>565</v>
      </c>
      <c r="B567" s="317" t="s">
        <v>3611</v>
      </c>
      <c r="C567" s="316">
        <v>89.38</v>
      </c>
      <c r="D567" s="294" t="s">
        <v>118</v>
      </c>
      <c r="E567" s="296" t="s">
        <v>2041</v>
      </c>
      <c r="F567" s="294"/>
    </row>
    <row r="568" spans="1:6" ht="24" customHeight="1">
      <c r="A568" s="294">
        <v>566</v>
      </c>
      <c r="B568" s="317" t="s">
        <v>3135</v>
      </c>
      <c r="C568" s="316">
        <v>90.52</v>
      </c>
      <c r="D568" s="294" t="s">
        <v>118</v>
      </c>
      <c r="E568" s="296" t="s">
        <v>2041</v>
      </c>
      <c r="F568" s="294"/>
    </row>
    <row r="569" spans="1:6" ht="24" customHeight="1">
      <c r="A569" s="294">
        <v>567</v>
      </c>
      <c r="B569" s="317" t="s">
        <v>3612</v>
      </c>
      <c r="C569" s="316">
        <v>90.26</v>
      </c>
      <c r="D569" s="294" t="s">
        <v>118</v>
      </c>
      <c r="E569" s="294" t="s">
        <v>2045</v>
      </c>
      <c r="F569" s="294"/>
    </row>
    <row r="570" spans="1:6" ht="24" customHeight="1">
      <c r="A570" s="294">
        <v>568</v>
      </c>
      <c r="B570" s="317" t="s">
        <v>3613</v>
      </c>
      <c r="C570" s="316">
        <v>90.05</v>
      </c>
      <c r="D570" s="294" t="s">
        <v>118</v>
      </c>
      <c r="E570" s="296" t="s">
        <v>2041</v>
      </c>
      <c r="F570" s="294"/>
    </row>
    <row r="571" spans="1:6" ht="24" customHeight="1">
      <c r="A571" s="294">
        <v>569</v>
      </c>
      <c r="B571" s="317" t="s">
        <v>3614</v>
      </c>
      <c r="C571" s="316">
        <v>90.35</v>
      </c>
      <c r="D571" s="294" t="s">
        <v>118</v>
      </c>
      <c r="E571" s="296" t="s">
        <v>2045</v>
      </c>
      <c r="F571" s="294"/>
    </row>
    <row r="572" spans="1:6" ht="24" customHeight="1">
      <c r="A572" s="294">
        <v>570</v>
      </c>
      <c r="B572" s="317" t="s">
        <v>2940</v>
      </c>
      <c r="C572" s="316">
        <v>90.52</v>
      </c>
      <c r="D572" s="294" t="s">
        <v>118</v>
      </c>
      <c r="E572" s="296" t="s">
        <v>2041</v>
      </c>
      <c r="F572" s="294"/>
    </row>
    <row r="573" spans="1:6" ht="24" customHeight="1">
      <c r="A573" s="294">
        <v>571</v>
      </c>
      <c r="B573" s="317" t="s">
        <v>3615</v>
      </c>
      <c r="C573" s="316">
        <v>90.35</v>
      </c>
      <c r="D573" s="294" t="s">
        <v>118</v>
      </c>
      <c r="E573" s="296" t="s">
        <v>2045</v>
      </c>
      <c r="F573" s="294"/>
    </row>
    <row r="574" spans="1:6" ht="24" customHeight="1">
      <c r="A574" s="294">
        <v>572</v>
      </c>
      <c r="B574" s="317" t="s">
        <v>3616</v>
      </c>
      <c r="C574" s="316">
        <v>90.05</v>
      </c>
      <c r="D574" s="294" t="s">
        <v>118</v>
      </c>
      <c r="E574" s="296" t="s">
        <v>2041</v>
      </c>
      <c r="F574" s="294"/>
    </row>
    <row r="575" spans="1:6" ht="24" customHeight="1">
      <c r="A575" s="294">
        <v>573</v>
      </c>
      <c r="B575" s="317" t="s">
        <v>3617</v>
      </c>
      <c r="C575" s="316">
        <v>90.35</v>
      </c>
      <c r="D575" s="294" t="s">
        <v>118</v>
      </c>
      <c r="E575" s="296" t="s">
        <v>2045</v>
      </c>
      <c r="F575" s="294"/>
    </row>
    <row r="576" spans="1:6" ht="24" customHeight="1">
      <c r="A576" s="294">
        <v>574</v>
      </c>
      <c r="B576" s="317" t="s">
        <v>2937</v>
      </c>
      <c r="C576" s="316">
        <v>90.52</v>
      </c>
      <c r="D576" s="294" t="s">
        <v>118</v>
      </c>
      <c r="E576" s="296" t="s">
        <v>2041</v>
      </c>
      <c r="F576" s="294"/>
    </row>
    <row r="577" spans="1:6" ht="24" customHeight="1">
      <c r="A577" s="294">
        <v>575</v>
      </c>
      <c r="B577" s="317" t="s">
        <v>3618</v>
      </c>
      <c r="C577" s="316">
        <v>90.05</v>
      </c>
      <c r="D577" s="294" t="s">
        <v>118</v>
      </c>
      <c r="E577" s="296" t="s">
        <v>2041</v>
      </c>
      <c r="F577" s="294"/>
    </row>
    <row r="578" spans="1:6" ht="24" customHeight="1">
      <c r="A578" s="294">
        <v>576</v>
      </c>
      <c r="B578" s="317" t="s">
        <v>3619</v>
      </c>
      <c r="C578" s="316">
        <v>90.35</v>
      </c>
      <c r="D578" s="294" t="s">
        <v>118</v>
      </c>
      <c r="E578" s="296" t="s">
        <v>2045</v>
      </c>
      <c r="F578" s="294"/>
    </row>
    <row r="579" spans="1:6" ht="24" customHeight="1">
      <c r="A579" s="294">
        <v>577</v>
      </c>
      <c r="B579" s="317" t="s">
        <v>2691</v>
      </c>
      <c r="C579" s="316">
        <v>90.35</v>
      </c>
      <c r="D579" s="294" t="s">
        <v>118</v>
      </c>
      <c r="E579" s="296" t="s">
        <v>2045</v>
      </c>
      <c r="F579" s="294"/>
    </row>
    <row r="580" spans="1:6" ht="24" customHeight="1">
      <c r="A580" s="294">
        <v>578</v>
      </c>
      <c r="B580" s="317" t="s">
        <v>3620</v>
      </c>
      <c r="C580" s="316">
        <v>90.52</v>
      </c>
      <c r="D580" s="294" t="s">
        <v>118</v>
      </c>
      <c r="E580" s="296" t="s">
        <v>2041</v>
      </c>
      <c r="F580" s="294"/>
    </row>
    <row r="581" spans="1:6" ht="24" customHeight="1">
      <c r="A581" s="294">
        <v>579</v>
      </c>
      <c r="B581" s="317" t="s">
        <v>3621</v>
      </c>
      <c r="C581" s="316">
        <v>90.05</v>
      </c>
      <c r="D581" s="294" t="s">
        <v>118</v>
      </c>
      <c r="E581" s="296" t="s">
        <v>2041</v>
      </c>
      <c r="F581" s="294"/>
    </row>
    <row r="582" spans="1:6" ht="24" customHeight="1">
      <c r="A582" s="294">
        <v>580</v>
      </c>
      <c r="B582" s="317" t="s">
        <v>3622</v>
      </c>
      <c r="C582" s="316">
        <v>90.35</v>
      </c>
      <c r="D582" s="294" t="s">
        <v>118</v>
      </c>
      <c r="E582" s="296" t="s">
        <v>2045</v>
      </c>
      <c r="F582" s="294"/>
    </row>
    <row r="583" spans="1:6" ht="24" customHeight="1">
      <c r="A583" s="294">
        <v>581</v>
      </c>
      <c r="B583" s="317" t="s">
        <v>3623</v>
      </c>
      <c r="C583" s="316">
        <v>90.35</v>
      </c>
      <c r="D583" s="294" t="s">
        <v>118</v>
      </c>
      <c r="E583" s="296" t="s">
        <v>2045</v>
      </c>
      <c r="F583" s="294"/>
    </row>
    <row r="584" spans="1:6" ht="24" customHeight="1">
      <c r="A584" s="294">
        <v>582</v>
      </c>
      <c r="B584" s="317" t="s">
        <v>2488</v>
      </c>
      <c r="C584" s="316">
        <v>89.98</v>
      </c>
      <c r="D584" s="294" t="s">
        <v>118</v>
      </c>
      <c r="E584" s="296" t="s">
        <v>2041</v>
      </c>
      <c r="F584" s="294"/>
    </row>
    <row r="585" spans="1:6" ht="24" customHeight="1">
      <c r="A585" s="294">
        <v>583</v>
      </c>
      <c r="B585" s="317" t="s">
        <v>2478</v>
      </c>
      <c r="C585" s="316">
        <v>90.04</v>
      </c>
      <c r="D585" s="294" t="s">
        <v>118</v>
      </c>
      <c r="E585" s="296" t="s">
        <v>2045</v>
      </c>
      <c r="F585" s="294"/>
    </row>
    <row r="586" spans="1:6" ht="24" customHeight="1">
      <c r="A586" s="294">
        <v>584</v>
      </c>
      <c r="B586" s="317" t="s">
        <v>2407</v>
      </c>
      <c r="C586" s="316">
        <v>89.98</v>
      </c>
      <c r="D586" s="294" t="s">
        <v>118</v>
      </c>
      <c r="E586" s="296" t="s">
        <v>2041</v>
      </c>
      <c r="F586" s="294"/>
    </row>
    <row r="587" spans="1:6" ht="24" customHeight="1">
      <c r="A587" s="294">
        <v>585</v>
      </c>
      <c r="B587" s="317" t="s">
        <v>2480</v>
      </c>
      <c r="C587" s="316">
        <v>90.04</v>
      </c>
      <c r="D587" s="294" t="s">
        <v>118</v>
      </c>
      <c r="E587" s="296" t="s">
        <v>2045</v>
      </c>
      <c r="F587" s="294"/>
    </row>
    <row r="588" spans="1:6" ht="24" customHeight="1">
      <c r="A588" s="294">
        <v>586</v>
      </c>
      <c r="B588" s="317" t="s">
        <v>2364</v>
      </c>
      <c r="C588" s="316">
        <v>89.6</v>
      </c>
      <c r="D588" s="294" t="s">
        <v>118</v>
      </c>
      <c r="E588" s="294" t="s">
        <v>2045</v>
      </c>
      <c r="F588" s="294"/>
    </row>
    <row r="589" spans="1:6" ht="24" customHeight="1">
      <c r="A589" s="294">
        <v>587</v>
      </c>
      <c r="B589" s="317" t="s">
        <v>2370</v>
      </c>
      <c r="C589" s="316">
        <v>89.6</v>
      </c>
      <c r="D589" s="294" t="s">
        <v>118</v>
      </c>
      <c r="E589" s="294" t="s">
        <v>2045</v>
      </c>
      <c r="F589" s="294"/>
    </row>
    <row r="590" spans="1:6" ht="24" customHeight="1">
      <c r="A590" s="294">
        <v>588</v>
      </c>
      <c r="B590" s="317" t="s">
        <v>2373</v>
      </c>
      <c r="C590" s="316">
        <v>90.36</v>
      </c>
      <c r="D590" s="294" t="s">
        <v>118</v>
      </c>
      <c r="E590" s="296" t="s">
        <v>2041</v>
      </c>
      <c r="F590" s="294"/>
    </row>
    <row r="591" spans="1:6" ht="24" customHeight="1">
      <c r="A591" s="294">
        <v>589</v>
      </c>
      <c r="B591" s="317" t="s">
        <v>2377</v>
      </c>
      <c r="C591" s="316">
        <v>90.04</v>
      </c>
      <c r="D591" s="294" t="s">
        <v>118</v>
      </c>
      <c r="E591" s="296" t="s">
        <v>2045</v>
      </c>
      <c r="F591" s="294"/>
    </row>
    <row r="592" spans="1:6" ht="24" customHeight="1">
      <c r="A592" s="294">
        <v>590</v>
      </c>
      <c r="B592" s="317" t="s">
        <v>2134</v>
      </c>
      <c r="C592" s="316">
        <v>90.36</v>
      </c>
      <c r="D592" s="294" t="s">
        <v>118</v>
      </c>
      <c r="E592" s="296" t="s">
        <v>2041</v>
      </c>
      <c r="F592" s="294"/>
    </row>
    <row r="593" spans="1:6" ht="24" customHeight="1">
      <c r="A593" s="294">
        <v>591</v>
      </c>
      <c r="B593" s="317" t="s">
        <v>2395</v>
      </c>
      <c r="C593" s="316">
        <v>89.98</v>
      </c>
      <c r="D593" s="294" t="s">
        <v>118</v>
      </c>
      <c r="E593" s="296" t="s">
        <v>2041</v>
      </c>
      <c r="F593" s="294"/>
    </row>
    <row r="594" spans="1:6" ht="24" customHeight="1">
      <c r="A594" s="294">
        <v>592</v>
      </c>
      <c r="B594" s="317" t="s">
        <v>2397</v>
      </c>
      <c r="C594" s="316">
        <v>89.98</v>
      </c>
      <c r="D594" s="294" t="s">
        <v>118</v>
      </c>
      <c r="E594" s="296" t="s">
        <v>2041</v>
      </c>
      <c r="F594" s="294"/>
    </row>
    <row r="595" spans="1:6" ht="24" customHeight="1">
      <c r="A595" s="294">
        <v>593</v>
      </c>
      <c r="B595" s="317" t="s">
        <v>2403</v>
      </c>
      <c r="C595" s="316">
        <v>89.98</v>
      </c>
      <c r="D595" s="294" t="s">
        <v>118</v>
      </c>
      <c r="E595" s="296" t="s">
        <v>2041</v>
      </c>
      <c r="F595" s="294"/>
    </row>
    <row r="596" spans="1:6" ht="24" customHeight="1">
      <c r="A596" s="294">
        <v>594</v>
      </c>
      <c r="B596" s="317" t="s">
        <v>2520</v>
      </c>
      <c r="C596" s="316">
        <v>89.6</v>
      </c>
      <c r="D596" s="294" t="s">
        <v>118</v>
      </c>
      <c r="E596" s="294" t="s">
        <v>2045</v>
      </c>
      <c r="F596" s="294"/>
    </row>
    <row r="597" spans="1:6" ht="24" customHeight="1">
      <c r="A597" s="294">
        <v>595</v>
      </c>
      <c r="B597" s="317" t="s">
        <v>2657</v>
      </c>
      <c r="C597" s="316">
        <v>90.04</v>
      </c>
      <c r="D597" s="294" t="s">
        <v>118</v>
      </c>
      <c r="E597" s="296" t="s">
        <v>2045</v>
      </c>
      <c r="F597" s="294"/>
    </row>
    <row r="598" spans="1:6" ht="24" customHeight="1">
      <c r="A598" s="294">
        <v>596</v>
      </c>
      <c r="B598" s="317" t="s">
        <v>3624</v>
      </c>
      <c r="C598" s="316">
        <v>89.98</v>
      </c>
      <c r="D598" s="294" t="s">
        <v>118</v>
      </c>
      <c r="E598" s="296" t="s">
        <v>2041</v>
      </c>
      <c r="F598" s="294"/>
    </row>
    <row r="599" spans="1:6" ht="24" customHeight="1">
      <c r="A599" s="294">
        <v>597</v>
      </c>
      <c r="B599" s="317" t="s">
        <v>3625</v>
      </c>
      <c r="C599" s="316">
        <v>90.04</v>
      </c>
      <c r="D599" s="294" t="s">
        <v>118</v>
      </c>
      <c r="E599" s="294" t="s">
        <v>2045</v>
      </c>
      <c r="F599" s="294"/>
    </row>
    <row r="600" spans="1:6" ht="24" customHeight="1">
      <c r="A600" s="294">
        <v>598</v>
      </c>
      <c r="B600" s="317" t="s">
        <v>3626</v>
      </c>
      <c r="C600" s="316">
        <v>90.36</v>
      </c>
      <c r="D600" s="294" t="s">
        <v>118</v>
      </c>
      <c r="E600" s="296" t="s">
        <v>2041</v>
      </c>
      <c r="F600" s="294"/>
    </row>
    <row r="601" spans="1:6" ht="24" customHeight="1">
      <c r="A601" s="294">
        <v>599</v>
      </c>
      <c r="B601" s="317" t="s">
        <v>3627</v>
      </c>
      <c r="C601" s="316">
        <v>90.04</v>
      </c>
      <c r="D601" s="294" t="s">
        <v>118</v>
      </c>
      <c r="E601" s="294" t="s">
        <v>2045</v>
      </c>
      <c r="F601" s="294"/>
    </row>
    <row r="602" spans="1:6" ht="24" customHeight="1">
      <c r="A602" s="294">
        <v>600</v>
      </c>
      <c r="B602" s="317" t="s">
        <v>3628</v>
      </c>
      <c r="C602" s="316">
        <v>89.6</v>
      </c>
      <c r="D602" s="294" t="s">
        <v>118</v>
      </c>
      <c r="E602" s="296" t="s">
        <v>2045</v>
      </c>
      <c r="F602" s="294"/>
    </row>
    <row r="603" spans="1:6" ht="24" customHeight="1">
      <c r="A603" s="294">
        <v>601</v>
      </c>
      <c r="B603" s="317" t="s">
        <v>3629</v>
      </c>
      <c r="C603" s="316">
        <v>89.98</v>
      </c>
      <c r="D603" s="294" t="s">
        <v>118</v>
      </c>
      <c r="E603" s="296" t="s">
        <v>2041</v>
      </c>
      <c r="F603" s="294"/>
    </row>
    <row r="604" spans="1:6" ht="24" customHeight="1">
      <c r="A604" s="294">
        <v>602</v>
      </c>
      <c r="B604" s="317" t="s">
        <v>3630</v>
      </c>
      <c r="C604" s="316">
        <v>89.6</v>
      </c>
      <c r="D604" s="294" t="s">
        <v>118</v>
      </c>
      <c r="E604" s="296" t="s">
        <v>2045</v>
      </c>
      <c r="F604" s="294"/>
    </row>
    <row r="605" spans="1:6" ht="24" customHeight="1">
      <c r="A605" s="294">
        <v>603</v>
      </c>
      <c r="B605" s="317" t="s">
        <v>3631</v>
      </c>
      <c r="C605" s="316">
        <v>90.36</v>
      </c>
      <c r="D605" s="294" t="s">
        <v>118</v>
      </c>
      <c r="E605" s="296" t="s">
        <v>2041</v>
      </c>
      <c r="F605" s="294"/>
    </row>
    <row r="606" spans="1:6" ht="24" customHeight="1">
      <c r="A606" s="294">
        <v>604</v>
      </c>
      <c r="B606" s="317" t="s">
        <v>3632</v>
      </c>
      <c r="C606" s="316">
        <v>90.04</v>
      </c>
      <c r="D606" s="294" t="s">
        <v>118</v>
      </c>
      <c r="E606" s="294" t="s">
        <v>2045</v>
      </c>
      <c r="F606" s="294"/>
    </row>
    <row r="607" spans="1:6" ht="24" customHeight="1">
      <c r="A607" s="294">
        <v>605</v>
      </c>
      <c r="B607" s="317" t="s">
        <v>3633</v>
      </c>
      <c r="C607" s="316">
        <v>89.6</v>
      </c>
      <c r="D607" s="294" t="s">
        <v>118</v>
      </c>
      <c r="E607" s="296" t="s">
        <v>2045</v>
      </c>
      <c r="F607" s="294"/>
    </row>
    <row r="608" spans="1:6" ht="24" customHeight="1">
      <c r="A608" s="294">
        <v>606</v>
      </c>
      <c r="B608" s="317" t="s">
        <v>3634</v>
      </c>
      <c r="C608" s="316">
        <v>90.04</v>
      </c>
      <c r="D608" s="294" t="s">
        <v>118</v>
      </c>
      <c r="E608" s="294" t="s">
        <v>2045</v>
      </c>
      <c r="F608" s="294"/>
    </row>
    <row r="609" spans="1:6" ht="24" customHeight="1">
      <c r="A609" s="294">
        <v>607</v>
      </c>
      <c r="B609" s="317" t="s">
        <v>3635</v>
      </c>
      <c r="C609" s="316">
        <v>90.04</v>
      </c>
      <c r="D609" s="294" t="s">
        <v>118</v>
      </c>
      <c r="E609" s="294" t="s">
        <v>2045</v>
      </c>
      <c r="F609" s="294"/>
    </row>
    <row r="610" spans="1:6" ht="24" customHeight="1">
      <c r="A610" s="294">
        <v>608</v>
      </c>
      <c r="B610" s="317" t="s">
        <v>1227</v>
      </c>
      <c r="C610" s="316">
        <v>90.14</v>
      </c>
      <c r="D610" s="294" t="s">
        <v>118</v>
      </c>
      <c r="E610" s="296" t="s">
        <v>2041</v>
      </c>
      <c r="F610" s="294"/>
    </row>
    <row r="611" spans="1:6" ht="24" customHeight="1">
      <c r="A611" s="294">
        <v>609</v>
      </c>
      <c r="B611" s="317" t="s">
        <v>1339</v>
      </c>
      <c r="C611" s="316">
        <v>90.25</v>
      </c>
      <c r="D611" s="294" t="s">
        <v>118</v>
      </c>
      <c r="E611" s="296" t="s">
        <v>2045</v>
      </c>
      <c r="F611" s="294"/>
    </row>
    <row r="612" spans="1:6" ht="24" customHeight="1">
      <c r="A612" s="294">
        <v>610</v>
      </c>
      <c r="B612" s="317" t="s">
        <v>1356</v>
      </c>
      <c r="C612" s="316">
        <v>89.77</v>
      </c>
      <c r="D612" s="294" t="s">
        <v>118</v>
      </c>
      <c r="E612" s="296" t="s">
        <v>2041</v>
      </c>
      <c r="F612" s="294"/>
    </row>
    <row r="613" spans="1:6" ht="24" customHeight="1">
      <c r="A613" s="294">
        <v>611</v>
      </c>
      <c r="B613" s="317" t="s">
        <v>1358</v>
      </c>
      <c r="C613" s="316">
        <v>90.25</v>
      </c>
      <c r="D613" s="294" t="s">
        <v>118</v>
      </c>
      <c r="E613" s="296" t="s">
        <v>2045</v>
      </c>
      <c r="F613" s="294"/>
    </row>
    <row r="614" spans="1:6" ht="24" customHeight="1">
      <c r="A614" s="294">
        <v>612</v>
      </c>
      <c r="B614" s="317" t="s">
        <v>1377</v>
      </c>
      <c r="C614" s="316">
        <v>90.25</v>
      </c>
      <c r="D614" s="294" t="s">
        <v>118</v>
      </c>
      <c r="E614" s="296" t="s">
        <v>2045</v>
      </c>
      <c r="F614" s="294"/>
    </row>
    <row r="615" spans="1:6" ht="24" customHeight="1">
      <c r="A615" s="294">
        <v>613</v>
      </c>
      <c r="B615" s="317" t="s">
        <v>1413</v>
      </c>
      <c r="C615" s="316">
        <v>89.77</v>
      </c>
      <c r="D615" s="294" t="s">
        <v>118</v>
      </c>
      <c r="E615" s="296" t="s">
        <v>2041</v>
      </c>
      <c r="F615" s="294"/>
    </row>
    <row r="616" spans="1:6" ht="24" customHeight="1">
      <c r="A616" s="294">
        <v>614</v>
      </c>
      <c r="B616" s="317" t="s">
        <v>1417</v>
      </c>
      <c r="C616" s="316">
        <v>90.66</v>
      </c>
      <c r="D616" s="294" t="s">
        <v>118</v>
      </c>
      <c r="E616" s="296" t="s">
        <v>2041</v>
      </c>
      <c r="F616" s="294"/>
    </row>
    <row r="617" spans="1:6" ht="24" customHeight="1">
      <c r="A617" s="294">
        <v>615</v>
      </c>
      <c r="B617" s="317" t="s">
        <v>3636</v>
      </c>
      <c r="C617" s="316">
        <v>89.77</v>
      </c>
      <c r="D617" s="294" t="s">
        <v>118</v>
      </c>
      <c r="E617" s="296" t="s">
        <v>2041</v>
      </c>
      <c r="F617" s="294"/>
    </row>
    <row r="618" spans="1:6" ht="24" customHeight="1">
      <c r="A618" s="294">
        <v>616</v>
      </c>
      <c r="B618" s="317" t="s">
        <v>3637</v>
      </c>
      <c r="C618" s="316">
        <v>89.77</v>
      </c>
      <c r="D618" s="294" t="s">
        <v>118</v>
      </c>
      <c r="E618" s="296" t="s">
        <v>2041</v>
      </c>
      <c r="F618" s="294"/>
    </row>
    <row r="619" spans="1:6" ht="24" customHeight="1">
      <c r="A619" s="294">
        <v>617</v>
      </c>
      <c r="B619" s="317" t="s">
        <v>3638</v>
      </c>
      <c r="C619" s="316">
        <v>90.66</v>
      </c>
      <c r="D619" s="294" t="s">
        <v>118</v>
      </c>
      <c r="E619" s="296" t="s">
        <v>2041</v>
      </c>
      <c r="F619" s="294"/>
    </row>
    <row r="620" spans="1:6" ht="24" customHeight="1">
      <c r="A620" s="294">
        <v>618</v>
      </c>
      <c r="B620" s="317" t="s">
        <v>3639</v>
      </c>
      <c r="C620" s="316">
        <v>89.77</v>
      </c>
      <c r="D620" s="294" t="s">
        <v>118</v>
      </c>
      <c r="E620" s="296" t="s">
        <v>2041</v>
      </c>
      <c r="F620" s="294"/>
    </row>
    <row r="621" spans="1:6" ht="24" customHeight="1">
      <c r="A621" s="294">
        <v>619</v>
      </c>
      <c r="B621" s="317" t="s">
        <v>3640</v>
      </c>
      <c r="C621" s="316">
        <v>90.25</v>
      </c>
      <c r="D621" s="294" t="s">
        <v>118</v>
      </c>
      <c r="E621" s="296" t="s">
        <v>2045</v>
      </c>
      <c r="F621" s="294"/>
    </row>
    <row r="622" spans="1:6" ht="24" customHeight="1">
      <c r="A622" s="294">
        <v>620</v>
      </c>
      <c r="B622" s="317" t="s">
        <v>3641</v>
      </c>
      <c r="C622" s="316">
        <v>90.25</v>
      </c>
      <c r="D622" s="294" t="s">
        <v>118</v>
      </c>
      <c r="E622" s="296" t="s">
        <v>2045</v>
      </c>
      <c r="F622" s="294"/>
    </row>
    <row r="623" spans="1:6" ht="24" customHeight="1">
      <c r="A623" s="294">
        <v>621</v>
      </c>
      <c r="B623" s="317" t="s">
        <v>3642</v>
      </c>
      <c r="C623" s="316">
        <v>89.77</v>
      </c>
      <c r="D623" s="294" t="s">
        <v>118</v>
      </c>
      <c r="E623" s="296" t="s">
        <v>2041</v>
      </c>
      <c r="F623" s="294"/>
    </row>
    <row r="624" spans="1:6" ht="24" customHeight="1">
      <c r="A624" s="294">
        <v>622</v>
      </c>
      <c r="B624" s="317" t="s">
        <v>3643</v>
      </c>
      <c r="C624" s="316">
        <v>89.77</v>
      </c>
      <c r="D624" s="294" t="s">
        <v>118</v>
      </c>
      <c r="E624" s="296" t="s">
        <v>2041</v>
      </c>
      <c r="F624" s="294"/>
    </row>
    <row r="625" spans="1:6" ht="24" customHeight="1">
      <c r="A625" s="294">
        <v>623</v>
      </c>
      <c r="B625" s="317" t="s">
        <v>3644</v>
      </c>
      <c r="C625" s="316">
        <v>90.66</v>
      </c>
      <c r="D625" s="294" t="s">
        <v>118</v>
      </c>
      <c r="E625" s="296" t="s">
        <v>2041</v>
      </c>
      <c r="F625" s="294"/>
    </row>
    <row r="626" spans="1:6" ht="24" customHeight="1">
      <c r="A626" s="294">
        <v>624</v>
      </c>
      <c r="B626" s="317" t="s">
        <v>3645</v>
      </c>
      <c r="C626" s="316">
        <v>90.25</v>
      </c>
      <c r="D626" s="294" t="s">
        <v>118</v>
      </c>
      <c r="E626" s="294" t="s">
        <v>2045</v>
      </c>
      <c r="F626" s="294"/>
    </row>
    <row r="627" spans="1:6" ht="24" customHeight="1">
      <c r="A627" s="294">
        <v>625</v>
      </c>
      <c r="B627" s="317" t="s">
        <v>3646</v>
      </c>
      <c r="C627" s="316">
        <v>90.67</v>
      </c>
      <c r="D627" s="294" t="s">
        <v>118</v>
      </c>
      <c r="E627" s="296" t="s">
        <v>2041</v>
      </c>
      <c r="F627" s="294"/>
    </row>
    <row r="628" spans="1:6" ht="24" customHeight="1">
      <c r="A628" s="294">
        <v>626</v>
      </c>
      <c r="B628" s="317" t="s">
        <v>2908</v>
      </c>
      <c r="C628" s="316">
        <v>90.51</v>
      </c>
      <c r="D628" s="294" t="s">
        <v>118</v>
      </c>
      <c r="E628" s="296" t="s">
        <v>2041</v>
      </c>
      <c r="F628" s="294"/>
    </row>
    <row r="629" spans="1:6" ht="24" customHeight="1">
      <c r="A629" s="294">
        <v>627</v>
      </c>
      <c r="B629" s="317" t="s">
        <v>3647</v>
      </c>
      <c r="C629" s="316">
        <v>90.25</v>
      </c>
      <c r="D629" s="294" t="s">
        <v>118</v>
      </c>
      <c r="E629" s="294" t="s">
        <v>2045</v>
      </c>
      <c r="F629" s="294"/>
    </row>
    <row r="630" spans="1:6" ht="24" customHeight="1">
      <c r="A630" s="294">
        <v>628</v>
      </c>
      <c r="B630" s="317" t="s">
        <v>2910</v>
      </c>
      <c r="C630" s="316">
        <v>90.51</v>
      </c>
      <c r="D630" s="294" t="s">
        <v>118</v>
      </c>
      <c r="E630" s="296" t="s">
        <v>2041</v>
      </c>
      <c r="F630" s="294"/>
    </row>
    <row r="631" spans="1:6" ht="24" customHeight="1">
      <c r="A631" s="294">
        <v>629</v>
      </c>
      <c r="B631" s="317" t="s">
        <v>3648</v>
      </c>
      <c r="C631" s="316">
        <v>90.32</v>
      </c>
      <c r="D631" s="294" t="s">
        <v>118</v>
      </c>
      <c r="E631" s="296" t="s">
        <v>2045</v>
      </c>
      <c r="F631" s="294"/>
    </row>
    <row r="632" spans="1:6" ht="24" customHeight="1">
      <c r="A632" s="294">
        <v>630</v>
      </c>
      <c r="B632" s="317" t="s">
        <v>3649</v>
      </c>
      <c r="C632" s="316">
        <v>90.32</v>
      </c>
      <c r="D632" s="294" t="s">
        <v>118</v>
      </c>
      <c r="E632" s="296" t="s">
        <v>2045</v>
      </c>
      <c r="F632" s="294"/>
    </row>
    <row r="633" spans="1:6" ht="24" customHeight="1">
      <c r="A633" s="294">
        <v>631</v>
      </c>
      <c r="B633" s="317" t="s">
        <v>2916</v>
      </c>
      <c r="C633" s="316">
        <v>90.51</v>
      </c>
      <c r="D633" s="294" t="s">
        <v>118</v>
      </c>
      <c r="E633" s="296" t="s">
        <v>2041</v>
      </c>
      <c r="F633" s="294"/>
    </row>
    <row r="634" spans="1:6" ht="24" customHeight="1">
      <c r="A634" s="294">
        <v>632</v>
      </c>
      <c r="B634" s="317" t="s">
        <v>3650</v>
      </c>
      <c r="C634" s="316">
        <v>90.67</v>
      </c>
      <c r="D634" s="294" t="s">
        <v>118</v>
      </c>
      <c r="E634" s="296" t="s">
        <v>2041</v>
      </c>
      <c r="F634" s="294"/>
    </row>
    <row r="635" spans="1:6" ht="24" customHeight="1">
      <c r="A635" s="294">
        <v>633</v>
      </c>
      <c r="B635" s="317" t="s">
        <v>3651</v>
      </c>
      <c r="C635" s="316">
        <v>90.05</v>
      </c>
      <c r="D635" s="294" t="s">
        <v>118</v>
      </c>
      <c r="E635" s="296" t="s">
        <v>2041</v>
      </c>
      <c r="F635" s="294"/>
    </row>
    <row r="636" spans="1:6" ht="24" customHeight="1">
      <c r="A636" s="294">
        <v>634</v>
      </c>
      <c r="B636" s="317" t="s">
        <v>3652</v>
      </c>
      <c r="C636" s="316">
        <v>90.51</v>
      </c>
      <c r="D636" s="294" t="s">
        <v>118</v>
      </c>
      <c r="E636" s="296" t="s">
        <v>2041</v>
      </c>
      <c r="F636" s="294"/>
    </row>
    <row r="637" spans="1:6" ht="24" customHeight="1">
      <c r="A637" s="294">
        <v>635</v>
      </c>
      <c r="B637" s="317" t="s">
        <v>3653</v>
      </c>
      <c r="C637" s="316">
        <v>90.25</v>
      </c>
      <c r="D637" s="294" t="s">
        <v>118</v>
      </c>
      <c r="E637" s="294" t="s">
        <v>2045</v>
      </c>
      <c r="F637" s="294"/>
    </row>
    <row r="638" spans="1:6" ht="24" customHeight="1">
      <c r="A638" s="294">
        <v>636</v>
      </c>
      <c r="B638" s="317" t="s">
        <v>3654</v>
      </c>
      <c r="C638" s="316">
        <v>90.67</v>
      </c>
      <c r="D638" s="294" t="s">
        <v>118</v>
      </c>
      <c r="E638" s="296" t="s">
        <v>2041</v>
      </c>
      <c r="F638" s="294"/>
    </row>
    <row r="639" spans="1:6" ht="24" customHeight="1">
      <c r="A639" s="294">
        <v>637</v>
      </c>
      <c r="B639" s="317" t="s">
        <v>3655</v>
      </c>
      <c r="C639" s="316">
        <v>90.51</v>
      </c>
      <c r="D639" s="294" t="s">
        <v>118</v>
      </c>
      <c r="E639" s="296" t="s">
        <v>2041</v>
      </c>
      <c r="F639" s="294"/>
    </row>
    <row r="640" spans="1:6" ht="24" customHeight="1">
      <c r="A640" s="294">
        <v>638</v>
      </c>
      <c r="B640" s="317" t="s">
        <v>3656</v>
      </c>
      <c r="C640" s="316">
        <v>90.67</v>
      </c>
      <c r="D640" s="294" t="s">
        <v>118</v>
      </c>
      <c r="E640" s="296" t="s">
        <v>2041</v>
      </c>
      <c r="F640" s="294"/>
    </row>
    <row r="641" spans="1:6" ht="24" customHeight="1">
      <c r="A641" s="294">
        <v>639</v>
      </c>
      <c r="B641" s="317" t="s">
        <v>3657</v>
      </c>
      <c r="C641" s="316">
        <v>90.51</v>
      </c>
      <c r="D641" s="294" t="s">
        <v>118</v>
      </c>
      <c r="E641" s="296" t="s">
        <v>2041</v>
      </c>
      <c r="F641" s="294"/>
    </row>
    <row r="642" spans="1:6" ht="24" customHeight="1">
      <c r="A642" s="294">
        <v>640</v>
      </c>
      <c r="B642" s="317" t="s">
        <v>3658</v>
      </c>
      <c r="C642" s="316">
        <v>90.25</v>
      </c>
      <c r="D642" s="294" t="s">
        <v>118</v>
      </c>
      <c r="E642" s="294" t="s">
        <v>2045</v>
      </c>
      <c r="F642" s="294"/>
    </row>
    <row r="643" spans="1:6" ht="24" customHeight="1">
      <c r="A643" s="294">
        <v>641</v>
      </c>
      <c r="B643" s="317" t="s">
        <v>3659</v>
      </c>
      <c r="C643" s="316">
        <v>90.51</v>
      </c>
      <c r="D643" s="294" t="s">
        <v>118</v>
      </c>
      <c r="E643" s="296" t="s">
        <v>2041</v>
      </c>
      <c r="F643" s="294"/>
    </row>
    <row r="644" spans="1:6" ht="24" customHeight="1">
      <c r="A644" s="294">
        <v>642</v>
      </c>
      <c r="B644" s="317" t="s">
        <v>3660</v>
      </c>
      <c r="C644" s="316">
        <v>90.25</v>
      </c>
      <c r="D644" s="294" t="s">
        <v>118</v>
      </c>
      <c r="E644" s="294" t="s">
        <v>2045</v>
      </c>
      <c r="F644" s="294"/>
    </row>
    <row r="645" spans="1:6" ht="24" customHeight="1">
      <c r="A645" s="294">
        <v>643</v>
      </c>
      <c r="B645" s="317" t="s">
        <v>3661</v>
      </c>
      <c r="C645" s="316">
        <v>90.32</v>
      </c>
      <c r="D645" s="294" t="s">
        <v>118</v>
      </c>
      <c r="E645" s="296" t="s">
        <v>2045</v>
      </c>
      <c r="F645" s="294"/>
    </row>
    <row r="646" spans="1:6" ht="24" customHeight="1">
      <c r="A646" s="294">
        <v>644</v>
      </c>
      <c r="B646" s="317" t="s">
        <v>3662</v>
      </c>
      <c r="C646" s="316">
        <v>90.67</v>
      </c>
      <c r="D646" s="294" t="s">
        <v>118</v>
      </c>
      <c r="E646" s="296" t="s">
        <v>2041</v>
      </c>
      <c r="F646" s="294"/>
    </row>
    <row r="647" spans="1:6" ht="24" customHeight="1">
      <c r="A647" s="294">
        <v>645</v>
      </c>
      <c r="B647" s="317" t="s">
        <v>2935</v>
      </c>
      <c r="C647" s="316">
        <v>90.52</v>
      </c>
      <c r="D647" s="294" t="s">
        <v>118</v>
      </c>
      <c r="E647" s="296" t="s">
        <v>2041</v>
      </c>
      <c r="F647" s="294"/>
    </row>
    <row r="648" spans="1:6" ht="24" customHeight="1">
      <c r="A648" s="294">
        <v>646</v>
      </c>
      <c r="B648" s="317" t="s">
        <v>3663</v>
      </c>
      <c r="C648" s="316">
        <v>90.26</v>
      </c>
      <c r="D648" s="294" t="s">
        <v>118</v>
      </c>
      <c r="E648" s="294" t="s">
        <v>2045</v>
      </c>
      <c r="F648" s="294"/>
    </row>
    <row r="649" spans="1:6" ht="24" customHeight="1">
      <c r="A649" s="294">
        <v>647</v>
      </c>
      <c r="B649" s="317" t="s">
        <v>2936</v>
      </c>
      <c r="C649" s="316">
        <v>90.52</v>
      </c>
      <c r="D649" s="294" t="s">
        <v>118</v>
      </c>
      <c r="E649" s="296" t="s">
        <v>2041</v>
      </c>
      <c r="F649" s="294"/>
    </row>
    <row r="650" spans="1:6" ht="24" customHeight="1">
      <c r="A650" s="294">
        <v>648</v>
      </c>
      <c r="B650" s="317" t="s">
        <v>3664</v>
      </c>
      <c r="C650" s="316">
        <v>90.35</v>
      </c>
      <c r="D650" s="294" t="s">
        <v>118</v>
      </c>
      <c r="E650" s="296" t="s">
        <v>2045</v>
      </c>
      <c r="F650" s="294"/>
    </row>
    <row r="651" spans="1:6" ht="24" customHeight="1">
      <c r="A651" s="294">
        <v>649</v>
      </c>
      <c r="B651" s="317" t="s">
        <v>3665</v>
      </c>
      <c r="C651" s="316">
        <v>90.35</v>
      </c>
      <c r="D651" s="294" t="s">
        <v>118</v>
      </c>
      <c r="E651" s="296" t="s">
        <v>2045</v>
      </c>
      <c r="F651" s="294"/>
    </row>
    <row r="652" spans="1:6" ht="24" customHeight="1">
      <c r="A652" s="294">
        <v>650</v>
      </c>
      <c r="B652" s="317" t="s">
        <v>3666</v>
      </c>
      <c r="C652" s="316">
        <v>90.05</v>
      </c>
      <c r="D652" s="294" t="s">
        <v>118</v>
      </c>
      <c r="E652" s="296" t="s">
        <v>2041</v>
      </c>
      <c r="F652" s="294"/>
    </row>
    <row r="653" spans="1:6" ht="24" customHeight="1">
      <c r="A653" s="294">
        <v>651</v>
      </c>
      <c r="B653" s="317" t="s">
        <v>2924</v>
      </c>
      <c r="C653" s="316">
        <v>90.52</v>
      </c>
      <c r="D653" s="294" t="s">
        <v>118</v>
      </c>
      <c r="E653" s="296" t="s">
        <v>2041</v>
      </c>
      <c r="F653" s="294"/>
    </row>
    <row r="654" spans="1:6" ht="24" customHeight="1">
      <c r="A654" s="294">
        <v>652</v>
      </c>
      <c r="B654" s="317" t="s">
        <v>3667</v>
      </c>
      <c r="C654" s="316">
        <v>90.26</v>
      </c>
      <c r="D654" s="294" t="s">
        <v>118</v>
      </c>
      <c r="E654" s="294" t="s">
        <v>2045</v>
      </c>
      <c r="F654" s="294"/>
    </row>
    <row r="655" spans="1:6" ht="24" customHeight="1">
      <c r="A655" s="294">
        <v>653</v>
      </c>
      <c r="B655" s="317" t="s">
        <v>3668</v>
      </c>
      <c r="C655" s="316">
        <v>90.26</v>
      </c>
      <c r="D655" s="294" t="s">
        <v>118</v>
      </c>
      <c r="E655" s="294" t="s">
        <v>2045</v>
      </c>
      <c r="F655" s="294"/>
    </row>
    <row r="656" spans="1:6" ht="24" customHeight="1">
      <c r="A656" s="294">
        <v>654</v>
      </c>
      <c r="B656" s="317" t="s">
        <v>3669</v>
      </c>
      <c r="C656" s="316">
        <v>90.05</v>
      </c>
      <c r="D656" s="294" t="s">
        <v>118</v>
      </c>
      <c r="E656" s="296" t="s">
        <v>2041</v>
      </c>
      <c r="F656" s="294"/>
    </row>
    <row r="657" spans="1:6" ht="24" customHeight="1">
      <c r="A657" s="294">
        <v>655</v>
      </c>
      <c r="B657" s="317" t="s">
        <v>3670</v>
      </c>
      <c r="C657" s="316">
        <v>90.52</v>
      </c>
      <c r="D657" s="294" t="s">
        <v>118</v>
      </c>
      <c r="E657" s="296" t="s">
        <v>2041</v>
      </c>
      <c r="F657" s="294"/>
    </row>
    <row r="658" spans="1:6" ht="24" customHeight="1">
      <c r="A658" s="294">
        <v>656</v>
      </c>
      <c r="B658" s="317" t="s">
        <v>3671</v>
      </c>
      <c r="C658" s="316">
        <v>90.05</v>
      </c>
      <c r="D658" s="294" t="s">
        <v>118</v>
      </c>
      <c r="E658" s="296" t="s">
        <v>2041</v>
      </c>
      <c r="F658" s="294"/>
    </row>
    <row r="659" spans="1:6" ht="24" customHeight="1">
      <c r="A659" s="294">
        <v>657</v>
      </c>
      <c r="B659" s="317" t="s">
        <v>2387</v>
      </c>
      <c r="C659" s="316">
        <v>89.45</v>
      </c>
      <c r="D659" s="294" t="s">
        <v>118</v>
      </c>
      <c r="E659" s="296" t="s">
        <v>2041</v>
      </c>
      <c r="F659" s="294"/>
    </row>
    <row r="660" spans="1:6" ht="24" customHeight="1">
      <c r="A660" s="294">
        <v>658</v>
      </c>
      <c r="B660" s="317" t="s">
        <v>2431</v>
      </c>
      <c r="C660" s="316">
        <v>89.6</v>
      </c>
      <c r="D660" s="294" t="s">
        <v>118</v>
      </c>
      <c r="E660" s="294" t="s">
        <v>2045</v>
      </c>
      <c r="F660" s="294"/>
    </row>
    <row r="661" spans="1:6" ht="24" customHeight="1">
      <c r="A661" s="294">
        <v>659</v>
      </c>
      <c r="B661" s="317" t="s">
        <v>2365</v>
      </c>
      <c r="C661" s="316">
        <v>90.04</v>
      </c>
      <c r="D661" s="294" t="s">
        <v>118</v>
      </c>
      <c r="E661" s="296" t="s">
        <v>2045</v>
      </c>
      <c r="F661" s="294"/>
    </row>
    <row r="662" spans="1:6" ht="24" customHeight="1">
      <c r="A662" s="294">
        <v>660</v>
      </c>
      <c r="B662" s="317" t="s">
        <v>2495</v>
      </c>
      <c r="C662" s="316">
        <v>89.98</v>
      </c>
      <c r="D662" s="294" t="s">
        <v>118</v>
      </c>
      <c r="E662" s="296" t="s">
        <v>2041</v>
      </c>
      <c r="F662" s="294"/>
    </row>
    <row r="663" spans="1:6" ht="24" customHeight="1">
      <c r="A663" s="294">
        <v>661</v>
      </c>
      <c r="B663" s="317" t="s">
        <v>2445</v>
      </c>
      <c r="C663" s="316">
        <v>89.98</v>
      </c>
      <c r="D663" s="294" t="s">
        <v>118</v>
      </c>
      <c r="E663" s="296" t="s">
        <v>2041</v>
      </c>
      <c r="F663" s="294"/>
    </row>
    <row r="664" spans="1:6" ht="24" customHeight="1">
      <c r="A664" s="294">
        <v>662</v>
      </c>
      <c r="B664" s="317" t="s">
        <v>2381</v>
      </c>
      <c r="C664" s="316">
        <v>90.04</v>
      </c>
      <c r="D664" s="294" t="s">
        <v>118</v>
      </c>
      <c r="E664" s="296" t="s">
        <v>2045</v>
      </c>
      <c r="F664" s="294"/>
    </row>
    <row r="665" spans="1:6" ht="24" customHeight="1">
      <c r="A665" s="294">
        <v>663</v>
      </c>
      <c r="B665" s="317" t="s">
        <v>2359</v>
      </c>
      <c r="C665" s="316">
        <v>89.6</v>
      </c>
      <c r="D665" s="294" t="s">
        <v>118</v>
      </c>
      <c r="E665" s="294" t="s">
        <v>2045</v>
      </c>
      <c r="F665" s="294"/>
    </row>
    <row r="666" spans="1:6" ht="24" customHeight="1">
      <c r="A666" s="294">
        <v>664</v>
      </c>
      <c r="B666" s="317" t="s">
        <v>2452</v>
      </c>
      <c r="C666" s="316">
        <v>89.6</v>
      </c>
      <c r="D666" s="294" t="s">
        <v>118</v>
      </c>
      <c r="E666" s="294" t="s">
        <v>2045</v>
      </c>
      <c r="F666" s="294"/>
    </row>
    <row r="667" spans="1:6" ht="24" customHeight="1">
      <c r="A667" s="294">
        <v>665</v>
      </c>
      <c r="B667" s="317" t="s">
        <v>2391</v>
      </c>
      <c r="C667" s="316">
        <v>90.04</v>
      </c>
      <c r="D667" s="294" t="s">
        <v>118</v>
      </c>
      <c r="E667" s="296" t="s">
        <v>2045</v>
      </c>
      <c r="F667" s="294"/>
    </row>
    <row r="668" spans="1:6" ht="24" customHeight="1">
      <c r="A668" s="294">
        <v>666</v>
      </c>
      <c r="B668" s="317" t="s">
        <v>2437</v>
      </c>
      <c r="C668" s="316">
        <v>90.04</v>
      </c>
      <c r="D668" s="294" t="s">
        <v>118</v>
      </c>
      <c r="E668" s="296" t="s">
        <v>2045</v>
      </c>
      <c r="F668" s="294"/>
    </row>
    <row r="669" spans="1:6" ht="24" customHeight="1">
      <c r="A669" s="294">
        <v>667</v>
      </c>
      <c r="B669" s="317" t="s">
        <v>2127</v>
      </c>
      <c r="C669" s="316">
        <v>89.6</v>
      </c>
      <c r="D669" s="294" t="s">
        <v>118</v>
      </c>
      <c r="E669" s="294" t="s">
        <v>2045</v>
      </c>
      <c r="F669" s="294"/>
    </row>
    <row r="670" spans="1:6" ht="24" customHeight="1">
      <c r="A670" s="294">
        <v>668</v>
      </c>
      <c r="B670" s="317" t="s">
        <v>2454</v>
      </c>
      <c r="C670" s="316">
        <v>89.6</v>
      </c>
      <c r="D670" s="294" t="s">
        <v>118</v>
      </c>
      <c r="E670" s="294" t="s">
        <v>2045</v>
      </c>
      <c r="F670" s="294"/>
    </row>
    <row r="671" spans="1:6" ht="24" customHeight="1">
      <c r="A671" s="294">
        <v>669</v>
      </c>
      <c r="B671" s="317" t="s">
        <v>2465</v>
      </c>
      <c r="C671" s="316">
        <v>90.36</v>
      </c>
      <c r="D671" s="294" t="s">
        <v>118</v>
      </c>
      <c r="E671" s="296" t="s">
        <v>2041</v>
      </c>
      <c r="F671" s="294"/>
    </row>
    <row r="672" spans="1:6" ht="24" customHeight="1">
      <c r="A672" s="294">
        <v>670</v>
      </c>
      <c r="B672" s="317" t="s">
        <v>2450</v>
      </c>
      <c r="C672" s="316">
        <v>89.6</v>
      </c>
      <c r="D672" s="294" t="s">
        <v>118</v>
      </c>
      <c r="E672" s="294" t="s">
        <v>2045</v>
      </c>
      <c r="F672" s="294"/>
    </row>
    <row r="673" spans="1:6" ht="24" customHeight="1">
      <c r="A673" s="294">
        <v>671</v>
      </c>
      <c r="B673" s="317" t="s">
        <v>2486</v>
      </c>
      <c r="C673" s="316">
        <v>89.98</v>
      </c>
      <c r="D673" s="294" t="s">
        <v>118</v>
      </c>
      <c r="E673" s="296" t="s">
        <v>2041</v>
      </c>
      <c r="F673" s="294"/>
    </row>
    <row r="674" spans="1:6" ht="24" customHeight="1">
      <c r="A674" s="294">
        <v>672</v>
      </c>
      <c r="B674" s="317" t="s">
        <v>2386</v>
      </c>
      <c r="C674" s="316">
        <v>89.6</v>
      </c>
      <c r="D674" s="294" t="s">
        <v>118</v>
      </c>
      <c r="E674" s="294" t="s">
        <v>2045</v>
      </c>
      <c r="F674" s="294"/>
    </row>
    <row r="675" spans="1:6" ht="24" customHeight="1">
      <c r="A675" s="294">
        <v>673</v>
      </c>
      <c r="B675" s="317" t="s">
        <v>2468</v>
      </c>
      <c r="C675" s="316">
        <v>90.36</v>
      </c>
      <c r="D675" s="294" t="s">
        <v>118</v>
      </c>
      <c r="E675" s="296" t="s">
        <v>2041</v>
      </c>
      <c r="F675" s="294"/>
    </row>
    <row r="676" spans="1:6" ht="24" customHeight="1">
      <c r="A676" s="294">
        <v>674</v>
      </c>
      <c r="B676" s="317" t="s">
        <v>2451</v>
      </c>
      <c r="C676" s="316">
        <v>89.98</v>
      </c>
      <c r="D676" s="294" t="s">
        <v>118</v>
      </c>
      <c r="E676" s="296" t="s">
        <v>2041</v>
      </c>
      <c r="F676" s="294"/>
    </row>
    <row r="677" spans="1:6" ht="24" customHeight="1">
      <c r="A677" s="294">
        <v>675</v>
      </c>
      <c r="B677" s="317" t="s">
        <v>2401</v>
      </c>
      <c r="C677" s="316">
        <v>90.04</v>
      </c>
      <c r="D677" s="294" t="s">
        <v>118</v>
      </c>
      <c r="E677" s="296" t="s">
        <v>2045</v>
      </c>
      <c r="F677" s="294"/>
    </row>
    <row r="678" spans="1:6" ht="24" customHeight="1">
      <c r="A678" s="294">
        <v>676</v>
      </c>
      <c r="B678" s="317" t="s">
        <v>2469</v>
      </c>
      <c r="C678" s="316">
        <v>90.36</v>
      </c>
      <c r="D678" s="294" t="s">
        <v>118</v>
      </c>
      <c r="E678" s="296" t="s">
        <v>2041</v>
      </c>
      <c r="F678" s="294"/>
    </row>
    <row r="679" spans="1:6" ht="24" customHeight="1">
      <c r="A679" s="294">
        <v>677</v>
      </c>
      <c r="B679" s="317" t="s">
        <v>2496</v>
      </c>
      <c r="C679" s="316">
        <v>90.04</v>
      </c>
      <c r="D679" s="294" t="s">
        <v>118</v>
      </c>
      <c r="E679" s="296" t="s">
        <v>2045</v>
      </c>
      <c r="F679" s="294"/>
    </row>
    <row r="680" spans="1:6" ht="24" customHeight="1">
      <c r="A680" s="294">
        <v>678</v>
      </c>
      <c r="B680" s="317" t="s">
        <v>2494</v>
      </c>
      <c r="C680" s="316">
        <v>90.36</v>
      </c>
      <c r="D680" s="294" t="s">
        <v>118</v>
      </c>
      <c r="E680" s="296" t="s">
        <v>2041</v>
      </c>
      <c r="F680" s="294"/>
    </row>
    <row r="681" spans="1:6" ht="24" customHeight="1">
      <c r="A681" s="294">
        <v>679</v>
      </c>
      <c r="B681" s="317" t="s">
        <v>3672</v>
      </c>
      <c r="C681" s="316">
        <v>90.04</v>
      </c>
      <c r="D681" s="294" t="s">
        <v>118</v>
      </c>
      <c r="E681" s="296" t="s">
        <v>2045</v>
      </c>
      <c r="F681" s="294"/>
    </row>
    <row r="682" spans="1:6" ht="24" customHeight="1">
      <c r="A682" s="294">
        <v>680</v>
      </c>
      <c r="B682" s="317" t="s">
        <v>3673</v>
      </c>
      <c r="C682" s="316">
        <v>90.36</v>
      </c>
      <c r="D682" s="294" t="s">
        <v>118</v>
      </c>
      <c r="E682" s="296" t="s">
        <v>2041</v>
      </c>
      <c r="F682" s="294"/>
    </row>
    <row r="683" spans="1:6" ht="24" customHeight="1">
      <c r="A683" s="294">
        <v>681</v>
      </c>
      <c r="B683" s="317" t="s">
        <v>3674</v>
      </c>
      <c r="C683" s="316">
        <v>89.6</v>
      </c>
      <c r="D683" s="294" t="s">
        <v>118</v>
      </c>
      <c r="E683" s="294" t="s">
        <v>2045</v>
      </c>
      <c r="F683" s="294"/>
    </row>
    <row r="684" spans="1:6" ht="24" customHeight="1">
      <c r="A684" s="294">
        <v>682</v>
      </c>
      <c r="B684" s="317" t="s">
        <v>3675</v>
      </c>
      <c r="C684" s="316">
        <v>89.98</v>
      </c>
      <c r="D684" s="294" t="s">
        <v>118</v>
      </c>
      <c r="E684" s="296" t="s">
        <v>2041</v>
      </c>
      <c r="F684" s="294"/>
    </row>
    <row r="685" spans="1:6" ht="24" customHeight="1">
      <c r="A685" s="294">
        <v>683</v>
      </c>
      <c r="B685" s="317" t="s">
        <v>3676</v>
      </c>
      <c r="C685" s="316">
        <v>90.04</v>
      </c>
      <c r="D685" s="294" t="s">
        <v>118</v>
      </c>
      <c r="E685" s="296" t="s">
        <v>2045</v>
      </c>
      <c r="F685" s="294"/>
    </row>
    <row r="686" spans="1:6" ht="24" customHeight="1">
      <c r="A686" s="294">
        <v>684</v>
      </c>
      <c r="B686" s="317" t="s">
        <v>3677</v>
      </c>
      <c r="C686" s="316">
        <v>90.36</v>
      </c>
      <c r="D686" s="294" t="s">
        <v>118</v>
      </c>
      <c r="E686" s="296" t="s">
        <v>2041</v>
      </c>
      <c r="F686" s="294"/>
    </row>
    <row r="687" spans="1:6" ht="24" customHeight="1">
      <c r="A687" s="294">
        <v>685</v>
      </c>
      <c r="B687" s="317" t="s">
        <v>3678</v>
      </c>
      <c r="C687" s="316">
        <v>89.98</v>
      </c>
      <c r="D687" s="294" t="s">
        <v>118</v>
      </c>
      <c r="E687" s="296" t="s">
        <v>2041</v>
      </c>
      <c r="F687" s="294"/>
    </row>
    <row r="688" spans="1:6" ht="24" customHeight="1">
      <c r="A688" s="294">
        <v>686</v>
      </c>
      <c r="B688" s="317" t="s">
        <v>3679</v>
      </c>
      <c r="C688" s="316">
        <v>90.36</v>
      </c>
      <c r="D688" s="294" t="s">
        <v>118</v>
      </c>
      <c r="E688" s="296" t="s">
        <v>2041</v>
      </c>
      <c r="F688" s="294"/>
    </row>
    <row r="689" spans="1:6" ht="24" customHeight="1">
      <c r="A689" s="294">
        <v>687</v>
      </c>
      <c r="B689" s="317" t="s">
        <v>3680</v>
      </c>
      <c r="C689" s="316">
        <v>89.6</v>
      </c>
      <c r="D689" s="294" t="s">
        <v>118</v>
      </c>
      <c r="E689" s="296" t="s">
        <v>2045</v>
      </c>
      <c r="F689" s="294"/>
    </row>
    <row r="690" spans="1:6" ht="24" customHeight="1">
      <c r="A690" s="294">
        <v>688</v>
      </c>
      <c r="B690" s="317" t="s">
        <v>3681</v>
      </c>
      <c r="C690" s="316">
        <v>89.98</v>
      </c>
      <c r="D690" s="294" t="s">
        <v>118</v>
      </c>
      <c r="E690" s="296" t="s">
        <v>2041</v>
      </c>
      <c r="F690" s="294"/>
    </row>
    <row r="691" spans="1:6" ht="24" customHeight="1">
      <c r="A691" s="294">
        <v>689</v>
      </c>
      <c r="B691" s="317" t="s">
        <v>3682</v>
      </c>
      <c r="C691" s="316">
        <v>90.36</v>
      </c>
      <c r="D691" s="294" t="s">
        <v>118</v>
      </c>
      <c r="E691" s="296" t="s">
        <v>2041</v>
      </c>
      <c r="F691" s="294"/>
    </row>
    <row r="692" spans="1:6" ht="24" customHeight="1">
      <c r="A692" s="294">
        <v>690</v>
      </c>
      <c r="B692" s="317" t="s">
        <v>3683</v>
      </c>
      <c r="C692" s="316">
        <v>90.04</v>
      </c>
      <c r="D692" s="294" t="s">
        <v>118</v>
      </c>
      <c r="E692" s="294" t="s">
        <v>2045</v>
      </c>
      <c r="F692" s="294"/>
    </row>
    <row r="693" spans="1:6" ht="24" customHeight="1">
      <c r="A693" s="294">
        <v>691</v>
      </c>
      <c r="B693" s="317" t="s">
        <v>3684</v>
      </c>
      <c r="C693" s="316">
        <v>89.98</v>
      </c>
      <c r="D693" s="294" t="s">
        <v>118</v>
      </c>
      <c r="E693" s="296" t="s">
        <v>2041</v>
      </c>
      <c r="F693" s="294"/>
    </row>
    <row r="694" spans="1:6" ht="24" customHeight="1">
      <c r="A694" s="294">
        <v>692</v>
      </c>
      <c r="B694" s="317" t="s">
        <v>3685</v>
      </c>
      <c r="C694" s="316">
        <v>90.36</v>
      </c>
      <c r="D694" s="294" t="s">
        <v>118</v>
      </c>
      <c r="E694" s="296" t="s">
        <v>2041</v>
      </c>
      <c r="F694" s="294"/>
    </row>
    <row r="695" spans="1:6" ht="24" customHeight="1">
      <c r="A695" s="294">
        <v>693</v>
      </c>
      <c r="B695" s="317" t="s">
        <v>3686</v>
      </c>
      <c r="C695" s="316">
        <v>89.6</v>
      </c>
      <c r="D695" s="294" t="s">
        <v>118</v>
      </c>
      <c r="E695" s="296" t="s">
        <v>2045</v>
      </c>
      <c r="F695" s="294"/>
    </row>
    <row r="696" spans="1:6" ht="24" customHeight="1">
      <c r="A696" s="294">
        <v>694</v>
      </c>
      <c r="B696" s="317" t="s">
        <v>3687</v>
      </c>
      <c r="C696" s="316">
        <v>90.04</v>
      </c>
      <c r="D696" s="294" t="s">
        <v>118</v>
      </c>
      <c r="E696" s="294" t="s">
        <v>2045</v>
      </c>
      <c r="F696" s="294"/>
    </row>
    <row r="697" spans="1:6" ht="24" customHeight="1">
      <c r="A697" s="294">
        <v>695</v>
      </c>
      <c r="B697" s="317" t="s">
        <v>3688</v>
      </c>
      <c r="C697" s="316">
        <v>89.6</v>
      </c>
      <c r="D697" s="294" t="s">
        <v>118</v>
      </c>
      <c r="E697" s="296" t="s">
        <v>2045</v>
      </c>
      <c r="F697" s="294"/>
    </row>
    <row r="698" spans="1:6" ht="24" customHeight="1">
      <c r="A698" s="294">
        <v>696</v>
      </c>
      <c r="B698" s="317" t="s">
        <v>3689</v>
      </c>
      <c r="C698" s="316">
        <v>90.36</v>
      </c>
      <c r="D698" s="294" t="s">
        <v>118</v>
      </c>
      <c r="E698" s="296" t="s">
        <v>2041</v>
      </c>
      <c r="F698" s="294"/>
    </row>
    <row r="699" spans="1:6" ht="24" customHeight="1">
      <c r="A699" s="294">
        <v>697</v>
      </c>
      <c r="B699" s="317" t="s">
        <v>3690</v>
      </c>
      <c r="C699" s="316">
        <v>90.04</v>
      </c>
      <c r="D699" s="294" t="s">
        <v>118</v>
      </c>
      <c r="E699" s="294" t="s">
        <v>2045</v>
      </c>
      <c r="F699" s="294"/>
    </row>
    <row r="700" spans="1:6" ht="24" customHeight="1">
      <c r="A700" s="294">
        <v>698</v>
      </c>
      <c r="B700" s="317" t="s">
        <v>3691</v>
      </c>
      <c r="C700" s="316">
        <v>89.6</v>
      </c>
      <c r="D700" s="294" t="s">
        <v>118</v>
      </c>
      <c r="E700" s="296" t="s">
        <v>2045</v>
      </c>
      <c r="F700" s="294"/>
    </row>
    <row r="701" spans="1:6" ht="24" customHeight="1">
      <c r="A701" s="294">
        <v>699</v>
      </c>
      <c r="B701" s="317" t="s">
        <v>3692</v>
      </c>
      <c r="C701" s="316">
        <v>89.98</v>
      </c>
      <c r="D701" s="294" t="s">
        <v>118</v>
      </c>
      <c r="E701" s="296" t="s">
        <v>2041</v>
      </c>
      <c r="F701" s="294"/>
    </row>
    <row r="702" spans="1:6" ht="24" customHeight="1">
      <c r="A702" s="294">
        <v>700</v>
      </c>
      <c r="B702" s="317" t="s">
        <v>3693</v>
      </c>
      <c r="C702" s="316">
        <v>90.04</v>
      </c>
      <c r="D702" s="294" t="s">
        <v>118</v>
      </c>
      <c r="E702" s="294" t="s">
        <v>2045</v>
      </c>
      <c r="F702" s="294"/>
    </row>
    <row r="703" spans="1:6" ht="24" customHeight="1">
      <c r="A703" s="294">
        <v>701</v>
      </c>
      <c r="B703" s="317" t="s">
        <v>3694</v>
      </c>
      <c r="C703" s="316">
        <v>90.36</v>
      </c>
      <c r="D703" s="294" t="s">
        <v>118</v>
      </c>
      <c r="E703" s="296" t="s">
        <v>2041</v>
      </c>
      <c r="F703" s="294"/>
    </row>
    <row r="704" spans="1:6" ht="24" customHeight="1">
      <c r="A704" s="294">
        <v>702</v>
      </c>
      <c r="B704" s="317" t="s">
        <v>3695</v>
      </c>
      <c r="C704" s="316">
        <v>90.04</v>
      </c>
      <c r="D704" s="294" t="s">
        <v>118</v>
      </c>
      <c r="E704" s="294" t="s">
        <v>2045</v>
      </c>
      <c r="F704" s="294"/>
    </row>
    <row r="705" spans="1:6" ht="24" customHeight="1">
      <c r="A705" s="294">
        <v>703</v>
      </c>
      <c r="B705" s="317" t="s">
        <v>3696</v>
      </c>
      <c r="C705" s="316">
        <v>89.98</v>
      </c>
      <c r="D705" s="294" t="s">
        <v>118</v>
      </c>
      <c r="E705" s="296" t="s">
        <v>2041</v>
      </c>
      <c r="F705" s="294"/>
    </row>
    <row r="706" spans="1:6" ht="24" customHeight="1">
      <c r="A706" s="294">
        <v>704</v>
      </c>
      <c r="B706" s="317" t="s">
        <v>3697</v>
      </c>
      <c r="C706" s="316">
        <v>90.36</v>
      </c>
      <c r="D706" s="294" t="s">
        <v>118</v>
      </c>
      <c r="E706" s="296" t="s">
        <v>2041</v>
      </c>
      <c r="F706" s="294"/>
    </row>
    <row r="707" spans="1:6" ht="24" customHeight="1">
      <c r="A707" s="294">
        <v>705</v>
      </c>
      <c r="B707" s="317" t="s">
        <v>3698</v>
      </c>
      <c r="C707" s="316">
        <v>89.6</v>
      </c>
      <c r="D707" s="294" t="s">
        <v>118</v>
      </c>
      <c r="E707" s="296" t="s">
        <v>2045</v>
      </c>
      <c r="F707" s="294"/>
    </row>
    <row r="708" spans="1:6" ht="24" customHeight="1">
      <c r="A708" s="294">
        <v>706</v>
      </c>
      <c r="B708" s="317" t="s">
        <v>3699</v>
      </c>
      <c r="C708" s="316">
        <v>89.98</v>
      </c>
      <c r="D708" s="294" t="s">
        <v>118</v>
      </c>
      <c r="E708" s="296" t="s">
        <v>2041</v>
      </c>
      <c r="F708" s="294"/>
    </row>
    <row r="709" spans="1:6" ht="24" customHeight="1">
      <c r="A709" s="294">
        <v>707</v>
      </c>
      <c r="B709" s="317" t="s">
        <v>3700</v>
      </c>
      <c r="C709" s="316">
        <v>90.04</v>
      </c>
      <c r="D709" s="294" t="s">
        <v>118</v>
      </c>
      <c r="E709" s="294" t="s">
        <v>2045</v>
      </c>
      <c r="F709" s="294"/>
    </row>
    <row r="710" spans="1:6" ht="24" customHeight="1">
      <c r="A710" s="294">
        <v>708</v>
      </c>
      <c r="B710" s="317" t="s">
        <v>3701</v>
      </c>
      <c r="C710" s="316">
        <v>90.36</v>
      </c>
      <c r="D710" s="294" t="s">
        <v>118</v>
      </c>
      <c r="E710" s="296" t="s">
        <v>2041</v>
      </c>
      <c r="F710" s="294"/>
    </row>
    <row r="711" spans="1:6" ht="24" customHeight="1">
      <c r="A711" s="294">
        <v>709</v>
      </c>
      <c r="B711" s="317" t="s">
        <v>3702</v>
      </c>
      <c r="C711" s="316">
        <v>90.36</v>
      </c>
      <c r="D711" s="294" t="s">
        <v>118</v>
      </c>
      <c r="E711" s="296" t="s">
        <v>2041</v>
      </c>
      <c r="F711" s="294"/>
    </row>
    <row r="712" spans="1:6" ht="24" customHeight="1">
      <c r="A712" s="294">
        <v>710</v>
      </c>
      <c r="B712" s="317" t="s">
        <v>3703</v>
      </c>
      <c r="C712" s="316">
        <v>89.6</v>
      </c>
      <c r="D712" s="294" t="s">
        <v>118</v>
      </c>
      <c r="E712" s="296" t="s">
        <v>2045</v>
      </c>
      <c r="F712" s="294"/>
    </row>
    <row r="713" spans="1:6" ht="24" customHeight="1">
      <c r="A713" s="294">
        <v>711</v>
      </c>
      <c r="B713" s="317" t="s">
        <v>3704</v>
      </c>
      <c r="C713" s="316">
        <v>90.04</v>
      </c>
      <c r="D713" s="294" t="s">
        <v>118</v>
      </c>
      <c r="E713" s="294" t="s">
        <v>2045</v>
      </c>
      <c r="F713" s="294"/>
    </row>
    <row r="714" spans="1:6" ht="24" customHeight="1">
      <c r="A714" s="294">
        <v>712</v>
      </c>
      <c r="B714" s="317" t="s">
        <v>3705</v>
      </c>
      <c r="C714" s="316">
        <v>90.36</v>
      </c>
      <c r="D714" s="294" t="s">
        <v>118</v>
      </c>
      <c r="E714" s="296" t="s">
        <v>2041</v>
      </c>
      <c r="F714" s="294"/>
    </row>
    <row r="715" spans="1:6" ht="24" customHeight="1">
      <c r="A715" s="294">
        <v>713</v>
      </c>
      <c r="B715" s="317" t="s">
        <v>3706</v>
      </c>
      <c r="C715" s="316">
        <v>90.04</v>
      </c>
      <c r="D715" s="294" t="s">
        <v>118</v>
      </c>
      <c r="E715" s="294" t="s">
        <v>2045</v>
      </c>
      <c r="F715" s="294"/>
    </row>
    <row r="716" spans="1:6" ht="24" customHeight="1">
      <c r="A716" s="294">
        <v>714</v>
      </c>
      <c r="B716" s="317" t="s">
        <v>2439</v>
      </c>
      <c r="C716" s="316">
        <v>90.04</v>
      </c>
      <c r="D716" s="294" t="s">
        <v>118</v>
      </c>
      <c r="E716" s="296" t="s">
        <v>2045</v>
      </c>
      <c r="F716" s="294"/>
    </row>
    <row r="717" spans="1:6" ht="24" customHeight="1">
      <c r="A717" s="294">
        <v>715</v>
      </c>
      <c r="B717" s="317" t="s">
        <v>3707</v>
      </c>
      <c r="C717" s="316">
        <v>90.04</v>
      </c>
      <c r="D717" s="294" t="s">
        <v>118</v>
      </c>
      <c r="E717" s="296" t="s">
        <v>2045</v>
      </c>
      <c r="F717" s="294"/>
    </row>
    <row r="718" spans="1:6" ht="24" customHeight="1">
      <c r="A718" s="294">
        <v>716</v>
      </c>
      <c r="B718" s="317" t="s">
        <v>3708</v>
      </c>
      <c r="C718" s="316">
        <v>89.98</v>
      </c>
      <c r="D718" s="294" t="s">
        <v>118</v>
      </c>
      <c r="E718" s="296" t="s">
        <v>2041</v>
      </c>
      <c r="F718" s="294"/>
    </row>
    <row r="719" spans="1:6" ht="24" customHeight="1">
      <c r="A719" s="294">
        <v>717</v>
      </c>
      <c r="B719" s="317" t="s">
        <v>3709</v>
      </c>
      <c r="C719" s="316">
        <v>89.6</v>
      </c>
      <c r="D719" s="294" t="s">
        <v>118</v>
      </c>
      <c r="E719" s="296" t="s">
        <v>2045</v>
      </c>
      <c r="F719" s="294"/>
    </row>
    <row r="720" spans="1:6" ht="24" customHeight="1">
      <c r="A720" s="294">
        <v>718</v>
      </c>
      <c r="B720" s="317" t="s">
        <v>2301</v>
      </c>
      <c r="C720" s="316">
        <v>89.97</v>
      </c>
      <c r="D720" s="294" t="s">
        <v>118</v>
      </c>
      <c r="E720" s="296" t="s">
        <v>2041</v>
      </c>
      <c r="F720" s="294"/>
    </row>
    <row r="721" spans="1:6" ht="24" customHeight="1">
      <c r="A721" s="294">
        <v>719</v>
      </c>
      <c r="B721" s="317" t="s">
        <v>3710</v>
      </c>
      <c r="C721" s="316">
        <v>90.34</v>
      </c>
      <c r="D721" s="294" t="s">
        <v>118</v>
      </c>
      <c r="E721" s="296" t="s">
        <v>2041</v>
      </c>
      <c r="F721" s="294"/>
    </row>
    <row r="722" spans="1:6" ht="24" customHeight="1">
      <c r="A722" s="294">
        <v>720</v>
      </c>
      <c r="B722" s="317" t="s">
        <v>2312</v>
      </c>
      <c r="C722" s="316">
        <v>89.58</v>
      </c>
      <c r="D722" s="294" t="s">
        <v>118</v>
      </c>
      <c r="E722" s="294" t="s">
        <v>2045</v>
      </c>
      <c r="F722" s="294"/>
    </row>
    <row r="723" spans="1:6" ht="24" customHeight="1">
      <c r="A723" s="294">
        <v>721</v>
      </c>
      <c r="B723" s="317" t="s">
        <v>3711</v>
      </c>
      <c r="C723" s="316">
        <v>90.02</v>
      </c>
      <c r="D723" s="294" t="s">
        <v>118</v>
      </c>
      <c r="E723" s="296" t="s">
        <v>2045</v>
      </c>
      <c r="F723" s="294"/>
    </row>
    <row r="724" spans="1:6" ht="24" customHeight="1">
      <c r="A724" s="294">
        <v>722</v>
      </c>
      <c r="B724" s="317" t="s">
        <v>3712</v>
      </c>
      <c r="C724" s="316">
        <v>89.97</v>
      </c>
      <c r="D724" s="294" t="s">
        <v>118</v>
      </c>
      <c r="E724" s="296" t="s">
        <v>2041</v>
      </c>
      <c r="F724" s="294"/>
    </row>
    <row r="725" spans="1:6" ht="24" customHeight="1">
      <c r="A725" s="294">
        <v>723</v>
      </c>
      <c r="B725" s="317" t="s">
        <v>3713</v>
      </c>
      <c r="C725" s="316">
        <v>90.56</v>
      </c>
      <c r="D725" s="294" t="s">
        <v>118</v>
      </c>
      <c r="E725" s="296" t="s">
        <v>2041</v>
      </c>
      <c r="F725" s="294"/>
    </row>
    <row r="726" spans="1:6" ht="24" customHeight="1">
      <c r="A726" s="294">
        <v>724</v>
      </c>
      <c r="B726" s="317" t="s">
        <v>3714</v>
      </c>
      <c r="C726" s="316">
        <v>90.58</v>
      </c>
      <c r="D726" s="294" t="s">
        <v>118</v>
      </c>
      <c r="E726" s="296" t="s">
        <v>2041</v>
      </c>
      <c r="F726" s="294"/>
    </row>
    <row r="727" spans="1:6" ht="24" customHeight="1">
      <c r="A727" s="294">
        <v>725</v>
      </c>
      <c r="B727" s="317" t="s">
        <v>3715</v>
      </c>
      <c r="C727" s="316">
        <v>90.32</v>
      </c>
      <c r="D727" s="294" t="s">
        <v>118</v>
      </c>
      <c r="E727" s="294" t="s">
        <v>2045</v>
      </c>
      <c r="F727" s="294"/>
    </row>
    <row r="728" spans="1:6" ht="24" customHeight="1">
      <c r="A728" s="294">
        <v>726</v>
      </c>
      <c r="B728" s="317" t="s">
        <v>2313</v>
      </c>
      <c r="C728" s="316">
        <v>89.58</v>
      </c>
      <c r="D728" s="294" t="s">
        <v>118</v>
      </c>
      <c r="E728" s="294" t="s">
        <v>2045</v>
      </c>
      <c r="F728" s="294"/>
    </row>
    <row r="729" spans="1:6" ht="24" customHeight="1">
      <c r="A729" s="294">
        <v>727</v>
      </c>
      <c r="B729" s="317" t="s">
        <v>3716</v>
      </c>
      <c r="C729" s="316">
        <v>89.97</v>
      </c>
      <c r="D729" s="294" t="s">
        <v>118</v>
      </c>
      <c r="E729" s="296" t="s">
        <v>2041</v>
      </c>
      <c r="F729" s="294"/>
    </row>
    <row r="730" spans="1:6" ht="24" customHeight="1">
      <c r="A730" s="294">
        <v>728</v>
      </c>
      <c r="B730" s="317" t="s">
        <v>3717</v>
      </c>
      <c r="C730" s="316">
        <v>90.31</v>
      </c>
      <c r="D730" s="294" t="s">
        <v>118</v>
      </c>
      <c r="E730" s="294" t="s">
        <v>2045</v>
      </c>
      <c r="F730" s="294"/>
    </row>
    <row r="731" spans="1:6" ht="24" customHeight="1">
      <c r="A731" s="294">
        <v>729</v>
      </c>
      <c r="B731" s="317" t="s">
        <v>3718</v>
      </c>
      <c r="C731" s="316">
        <v>89.58</v>
      </c>
      <c r="D731" s="294" t="s">
        <v>118</v>
      </c>
      <c r="E731" s="294" t="s">
        <v>2045</v>
      </c>
      <c r="F731" s="294"/>
    </row>
    <row r="732" spans="1:6" ht="24" customHeight="1">
      <c r="A732" s="294">
        <v>730</v>
      </c>
      <c r="B732" s="317" t="s">
        <v>1530</v>
      </c>
      <c r="C732" s="316">
        <v>90.2</v>
      </c>
      <c r="D732" s="294" t="s">
        <v>118</v>
      </c>
      <c r="E732" s="296" t="s">
        <v>2041</v>
      </c>
      <c r="F732" s="294"/>
    </row>
    <row r="733" spans="1:6" ht="24" customHeight="1">
      <c r="A733" s="294">
        <v>731</v>
      </c>
      <c r="B733" s="317" t="s">
        <v>3719</v>
      </c>
      <c r="C733" s="316">
        <v>90.1</v>
      </c>
      <c r="D733" s="294" t="s">
        <v>118</v>
      </c>
      <c r="E733" s="296" t="s">
        <v>2041</v>
      </c>
      <c r="F733" s="294"/>
    </row>
    <row r="734" spans="1:6" ht="24" customHeight="1">
      <c r="A734" s="294">
        <v>732</v>
      </c>
      <c r="B734" s="317" t="s">
        <v>1526</v>
      </c>
      <c r="C734" s="316">
        <v>88.74</v>
      </c>
      <c r="D734" s="294" t="s">
        <v>118</v>
      </c>
      <c r="E734" s="296" t="s">
        <v>2041</v>
      </c>
      <c r="F734" s="294"/>
    </row>
    <row r="735" spans="1:6" ht="24" customHeight="1">
      <c r="A735" s="294">
        <v>733</v>
      </c>
      <c r="B735" s="317" t="s">
        <v>3720</v>
      </c>
      <c r="C735" s="316">
        <v>90.31</v>
      </c>
      <c r="D735" s="294" t="s">
        <v>118</v>
      </c>
      <c r="E735" s="296" t="s">
        <v>2045</v>
      </c>
      <c r="F735" s="294"/>
    </row>
    <row r="736" spans="1:6" ht="24" customHeight="1">
      <c r="A736" s="294">
        <v>734</v>
      </c>
      <c r="B736" s="317" t="s">
        <v>3721</v>
      </c>
      <c r="C736" s="316">
        <v>89.57</v>
      </c>
      <c r="D736" s="294" t="s">
        <v>118</v>
      </c>
      <c r="E736" s="296" t="s">
        <v>2045</v>
      </c>
      <c r="F736" s="294"/>
    </row>
    <row r="737" spans="1:6" ht="24" customHeight="1">
      <c r="A737" s="294">
        <v>735</v>
      </c>
      <c r="B737" s="317" t="s">
        <v>3722</v>
      </c>
      <c r="C737" s="316">
        <v>90.45</v>
      </c>
      <c r="D737" s="294" t="s">
        <v>118</v>
      </c>
      <c r="E737" s="296" t="s">
        <v>2041</v>
      </c>
      <c r="F737" s="294"/>
    </row>
    <row r="738" spans="1:6" ht="24" customHeight="1">
      <c r="A738" s="294">
        <v>736</v>
      </c>
      <c r="B738" s="317" t="s">
        <v>3723</v>
      </c>
      <c r="C738" s="316">
        <v>90.37</v>
      </c>
      <c r="D738" s="294" t="s">
        <v>118</v>
      </c>
      <c r="E738" s="296" t="s">
        <v>2045</v>
      </c>
      <c r="F738" s="294"/>
    </row>
    <row r="739" spans="1:6" ht="24" customHeight="1">
      <c r="A739" s="294">
        <v>737</v>
      </c>
      <c r="B739" s="317" t="s">
        <v>3724</v>
      </c>
      <c r="C739" s="316">
        <v>90.56</v>
      </c>
      <c r="D739" s="294" t="s">
        <v>118</v>
      </c>
      <c r="E739" s="296" t="s">
        <v>2041</v>
      </c>
      <c r="F739" s="294"/>
    </row>
    <row r="740" spans="1:6" ht="24" customHeight="1">
      <c r="A740" s="294">
        <v>738</v>
      </c>
      <c r="B740" s="317" t="s">
        <v>3725</v>
      </c>
      <c r="C740" s="316">
        <v>90.73</v>
      </c>
      <c r="D740" s="294" t="s">
        <v>118</v>
      </c>
      <c r="E740" s="296" t="s">
        <v>2041</v>
      </c>
      <c r="F740" s="294"/>
    </row>
    <row r="741" spans="1:6" ht="24" customHeight="1">
      <c r="A741" s="294">
        <v>739</v>
      </c>
      <c r="B741" s="317" t="s">
        <v>3726</v>
      </c>
      <c r="C741" s="316">
        <v>90.56</v>
      </c>
      <c r="D741" s="294" t="s">
        <v>118</v>
      </c>
      <c r="E741" s="296" t="s">
        <v>2041</v>
      </c>
      <c r="F741" s="294"/>
    </row>
    <row r="742" spans="1:6" ht="24" customHeight="1">
      <c r="A742" s="294">
        <v>740</v>
      </c>
      <c r="B742" s="317" t="s">
        <v>3727</v>
      </c>
      <c r="C742" s="316">
        <v>90.4</v>
      </c>
      <c r="D742" s="294" t="s">
        <v>118</v>
      </c>
      <c r="E742" s="296" t="s">
        <v>2045</v>
      </c>
      <c r="F742" s="294"/>
    </row>
    <row r="743" spans="1:6" ht="24" customHeight="1">
      <c r="A743" s="294">
        <v>741</v>
      </c>
      <c r="B743" s="317" t="s">
        <v>3728</v>
      </c>
      <c r="C743" s="316">
        <v>90.58</v>
      </c>
      <c r="D743" s="294" t="s">
        <v>118</v>
      </c>
      <c r="E743" s="296" t="s">
        <v>2041</v>
      </c>
      <c r="F743" s="294"/>
    </row>
    <row r="744" spans="1:6" ht="24" customHeight="1">
      <c r="A744" s="294">
        <v>742</v>
      </c>
      <c r="B744" s="317" t="s">
        <v>2316</v>
      </c>
      <c r="C744" s="316">
        <v>89.58</v>
      </c>
      <c r="D744" s="294" t="s">
        <v>118</v>
      </c>
      <c r="E744" s="294" t="s">
        <v>2045</v>
      </c>
      <c r="F744" s="294"/>
    </row>
    <row r="745" spans="1:6" ht="24" customHeight="1">
      <c r="A745" s="294">
        <v>743</v>
      </c>
      <c r="B745" s="317" t="s">
        <v>3729</v>
      </c>
      <c r="C745" s="316">
        <v>89.97</v>
      </c>
      <c r="D745" s="294" t="s">
        <v>118</v>
      </c>
      <c r="E745" s="296" t="s">
        <v>2041</v>
      </c>
      <c r="F745" s="294"/>
    </row>
    <row r="746" spans="1:6" ht="24" customHeight="1">
      <c r="A746" s="294">
        <v>744</v>
      </c>
      <c r="B746" s="317" t="s">
        <v>3730</v>
      </c>
      <c r="C746" s="316">
        <v>89.97</v>
      </c>
      <c r="D746" s="294" t="s">
        <v>118</v>
      </c>
      <c r="E746" s="296" t="s">
        <v>2041</v>
      </c>
      <c r="F746" s="294"/>
    </row>
    <row r="747" spans="1:6" ht="24" customHeight="1">
      <c r="A747" s="294">
        <v>745</v>
      </c>
      <c r="B747" s="317" t="s">
        <v>2280</v>
      </c>
      <c r="C747" s="316">
        <v>90.34</v>
      </c>
      <c r="D747" s="294" t="s">
        <v>118</v>
      </c>
      <c r="E747" s="296" t="s">
        <v>2041</v>
      </c>
      <c r="F747" s="294"/>
    </row>
    <row r="748" spans="1:6" ht="24" customHeight="1">
      <c r="A748" s="294">
        <v>746</v>
      </c>
      <c r="B748" s="317" t="s">
        <v>3731</v>
      </c>
      <c r="C748" s="316">
        <v>89.97</v>
      </c>
      <c r="D748" s="294" t="s">
        <v>118</v>
      </c>
      <c r="E748" s="296" t="s">
        <v>2041</v>
      </c>
      <c r="F748" s="294"/>
    </row>
    <row r="749" spans="1:6" ht="24" customHeight="1">
      <c r="A749" s="294">
        <v>747</v>
      </c>
      <c r="B749" s="317" t="s">
        <v>3732</v>
      </c>
      <c r="C749" s="316">
        <v>89.97</v>
      </c>
      <c r="D749" s="294" t="s">
        <v>118</v>
      </c>
      <c r="E749" s="296" t="s">
        <v>2041</v>
      </c>
      <c r="F749" s="294"/>
    </row>
    <row r="750" spans="1:6" ht="24" customHeight="1">
      <c r="A750" s="294">
        <v>748</v>
      </c>
      <c r="B750" s="317" t="s">
        <v>3733</v>
      </c>
      <c r="C750" s="316">
        <v>90.02</v>
      </c>
      <c r="D750" s="294" t="s">
        <v>118</v>
      </c>
      <c r="E750" s="294" t="s">
        <v>2045</v>
      </c>
      <c r="F750" s="294"/>
    </row>
    <row r="751" spans="1:6" ht="24" customHeight="1">
      <c r="A751" s="294">
        <v>749</v>
      </c>
      <c r="B751" s="317" t="s">
        <v>1564</v>
      </c>
      <c r="C751" s="316">
        <v>89.83</v>
      </c>
      <c r="D751" s="294" t="s">
        <v>118</v>
      </c>
      <c r="E751" s="296" t="s">
        <v>2041</v>
      </c>
      <c r="F751" s="294"/>
    </row>
    <row r="752" spans="1:6" ht="24" customHeight="1">
      <c r="A752" s="294">
        <v>750</v>
      </c>
      <c r="B752" s="317" t="s">
        <v>3734</v>
      </c>
      <c r="C752" s="316">
        <v>90.73</v>
      </c>
      <c r="D752" s="294" t="s">
        <v>118</v>
      </c>
      <c r="E752" s="296" t="s">
        <v>2041</v>
      </c>
      <c r="F752" s="294"/>
    </row>
    <row r="753" spans="1:6" ht="24" customHeight="1">
      <c r="A753" s="294">
        <v>751</v>
      </c>
      <c r="B753" s="317" t="s">
        <v>3735</v>
      </c>
      <c r="C753" s="316">
        <v>90.37</v>
      </c>
      <c r="D753" s="294" t="s">
        <v>118</v>
      </c>
      <c r="E753" s="296" t="s">
        <v>2045</v>
      </c>
      <c r="F753" s="294"/>
    </row>
    <row r="754" spans="1:6" ht="24" customHeight="1">
      <c r="A754" s="294">
        <v>752</v>
      </c>
      <c r="B754" s="317" t="s">
        <v>3736</v>
      </c>
      <c r="C754" s="316">
        <v>90.31</v>
      </c>
      <c r="D754" s="294" t="s">
        <v>118</v>
      </c>
      <c r="E754" s="294" t="s">
        <v>2045</v>
      </c>
      <c r="F754" s="294"/>
    </row>
    <row r="755" spans="1:6" ht="24" customHeight="1">
      <c r="A755" s="294">
        <v>753</v>
      </c>
      <c r="B755" s="317" t="s">
        <v>3737</v>
      </c>
      <c r="C755" s="316">
        <v>90.58</v>
      </c>
      <c r="D755" s="294" t="s">
        <v>118</v>
      </c>
      <c r="E755" s="296" t="s">
        <v>2041</v>
      </c>
      <c r="F755" s="294"/>
    </row>
    <row r="756" spans="1:6" ht="24" customHeight="1">
      <c r="A756" s="294">
        <v>754</v>
      </c>
      <c r="B756" s="317" t="s">
        <v>3738</v>
      </c>
      <c r="C756" s="316">
        <v>89.58</v>
      </c>
      <c r="D756" s="294" t="s">
        <v>118</v>
      </c>
      <c r="E756" s="296" t="s">
        <v>2045</v>
      </c>
      <c r="F756" s="294"/>
    </row>
    <row r="757" spans="1:6" ht="24" customHeight="1">
      <c r="A757" s="294">
        <v>755</v>
      </c>
      <c r="B757" s="317" t="s">
        <v>1566</v>
      </c>
      <c r="C757" s="316">
        <v>90.31</v>
      </c>
      <c r="D757" s="294" t="s">
        <v>118</v>
      </c>
      <c r="E757" s="296" t="s">
        <v>2045</v>
      </c>
      <c r="F757" s="294"/>
    </row>
    <row r="758" spans="1:6" ht="24" customHeight="1">
      <c r="A758" s="294">
        <v>756</v>
      </c>
      <c r="B758" s="317" t="s">
        <v>1642</v>
      </c>
      <c r="C758" s="316">
        <v>90.31</v>
      </c>
      <c r="D758" s="294" t="s">
        <v>118</v>
      </c>
      <c r="E758" s="296" t="s">
        <v>2045</v>
      </c>
      <c r="F758" s="294"/>
    </row>
    <row r="759" spans="1:6" ht="24" customHeight="1">
      <c r="A759" s="294">
        <v>757</v>
      </c>
      <c r="B759" s="317" t="s">
        <v>1698</v>
      </c>
      <c r="C759" s="316">
        <v>90.4</v>
      </c>
      <c r="D759" s="294" t="s">
        <v>118</v>
      </c>
      <c r="E759" s="294" t="s">
        <v>2045</v>
      </c>
      <c r="F759" s="294"/>
    </row>
    <row r="760" spans="1:6" ht="24" customHeight="1">
      <c r="A760" s="294">
        <v>758</v>
      </c>
      <c r="B760" s="317" t="s">
        <v>1699</v>
      </c>
      <c r="C760" s="316">
        <v>90.31</v>
      </c>
      <c r="D760" s="294" t="s">
        <v>118</v>
      </c>
      <c r="E760" s="296" t="s">
        <v>2045</v>
      </c>
      <c r="F760" s="294"/>
    </row>
    <row r="761" spans="1:6" ht="24" customHeight="1">
      <c r="A761" s="294">
        <v>759</v>
      </c>
      <c r="B761" s="317" t="s">
        <v>1720</v>
      </c>
      <c r="C761" s="316">
        <v>90.71</v>
      </c>
      <c r="D761" s="294" t="s">
        <v>118</v>
      </c>
      <c r="E761" s="296" t="s">
        <v>2041</v>
      </c>
      <c r="F761" s="294"/>
    </row>
    <row r="762" spans="1:6" ht="24" customHeight="1">
      <c r="A762" s="294">
        <v>760</v>
      </c>
      <c r="B762" s="317" t="s">
        <v>3739</v>
      </c>
      <c r="C762" s="316">
        <v>89.83</v>
      </c>
      <c r="D762" s="294" t="s">
        <v>118</v>
      </c>
      <c r="E762" s="296" t="s">
        <v>2041</v>
      </c>
      <c r="F762" s="294"/>
    </row>
    <row r="763" spans="1:6" ht="24" customHeight="1">
      <c r="A763" s="294">
        <v>761</v>
      </c>
      <c r="B763" s="317" t="s">
        <v>3740</v>
      </c>
      <c r="C763" s="316">
        <v>90.71</v>
      </c>
      <c r="D763" s="294" t="s">
        <v>118</v>
      </c>
      <c r="E763" s="296" t="s">
        <v>2041</v>
      </c>
      <c r="F763" s="294"/>
    </row>
    <row r="764" spans="1:6" ht="24" customHeight="1">
      <c r="A764" s="294">
        <v>762</v>
      </c>
      <c r="B764" s="317" t="s">
        <v>2230</v>
      </c>
      <c r="C764" s="316">
        <v>90.71</v>
      </c>
      <c r="D764" s="294" t="s">
        <v>118</v>
      </c>
      <c r="E764" s="296" t="s">
        <v>2041</v>
      </c>
      <c r="F764" s="294"/>
    </row>
    <row r="765" spans="1:6" ht="24" customHeight="1">
      <c r="A765" s="294">
        <v>763</v>
      </c>
      <c r="B765" s="317" t="s">
        <v>3741</v>
      </c>
      <c r="C765" s="316">
        <v>89.83</v>
      </c>
      <c r="D765" s="294" t="s">
        <v>118</v>
      </c>
      <c r="E765" s="296" t="s">
        <v>2041</v>
      </c>
      <c r="F765" s="294"/>
    </row>
    <row r="766" spans="1:6" ht="24" customHeight="1">
      <c r="A766" s="294">
        <v>764</v>
      </c>
      <c r="B766" s="317" t="s">
        <v>3742</v>
      </c>
      <c r="C766" s="316">
        <v>90.17</v>
      </c>
      <c r="D766" s="294" t="s">
        <v>118</v>
      </c>
      <c r="E766" s="296" t="s">
        <v>2041</v>
      </c>
      <c r="F766" s="294"/>
    </row>
    <row r="767" spans="1:6" ht="24" customHeight="1">
      <c r="A767" s="294">
        <v>765</v>
      </c>
      <c r="B767" s="317" t="s">
        <v>3743</v>
      </c>
      <c r="C767" s="316">
        <v>90.37</v>
      </c>
      <c r="D767" s="294" t="s">
        <v>118</v>
      </c>
      <c r="E767" s="296" t="s">
        <v>2045</v>
      </c>
      <c r="F767" s="294"/>
    </row>
    <row r="768" spans="1:6" ht="24" customHeight="1">
      <c r="A768" s="294">
        <v>766</v>
      </c>
      <c r="B768" s="317" t="s">
        <v>3744</v>
      </c>
      <c r="C768" s="316">
        <v>90.73</v>
      </c>
      <c r="D768" s="294" t="s">
        <v>118</v>
      </c>
      <c r="E768" s="296" t="s">
        <v>2041</v>
      </c>
      <c r="F768" s="294"/>
    </row>
    <row r="769" spans="1:6" ht="24" customHeight="1">
      <c r="A769" s="294">
        <v>767</v>
      </c>
      <c r="B769" s="317" t="s">
        <v>3745</v>
      </c>
      <c r="C769" s="316">
        <v>90.31</v>
      </c>
      <c r="D769" s="294" t="s">
        <v>118</v>
      </c>
      <c r="E769" s="294" t="s">
        <v>2045</v>
      </c>
      <c r="F769" s="294"/>
    </row>
    <row r="770" spans="1:6" ht="24" customHeight="1">
      <c r="A770" s="294">
        <v>768</v>
      </c>
      <c r="B770" s="317" t="s">
        <v>3746</v>
      </c>
      <c r="C770" s="316">
        <v>90.31</v>
      </c>
      <c r="D770" s="294" t="s">
        <v>118</v>
      </c>
      <c r="E770" s="294" t="s">
        <v>2045</v>
      </c>
      <c r="F770" s="294"/>
    </row>
    <row r="771" spans="1:6" ht="24" customHeight="1">
      <c r="A771" s="294">
        <v>769</v>
      </c>
      <c r="B771" s="317" t="s">
        <v>3747</v>
      </c>
      <c r="C771" s="316">
        <v>90.73</v>
      </c>
      <c r="D771" s="294" t="s">
        <v>118</v>
      </c>
      <c r="E771" s="296" t="s">
        <v>2041</v>
      </c>
      <c r="F771" s="294"/>
    </row>
    <row r="772" spans="1:6" ht="24" customHeight="1">
      <c r="A772" s="294">
        <v>770</v>
      </c>
      <c r="B772" s="317" t="s">
        <v>3748</v>
      </c>
      <c r="C772" s="316">
        <v>90.37</v>
      </c>
      <c r="D772" s="294" t="s">
        <v>118</v>
      </c>
      <c r="E772" s="296" t="s">
        <v>2045</v>
      </c>
      <c r="F772" s="294"/>
    </row>
    <row r="773" spans="1:6" ht="24" customHeight="1">
      <c r="A773" s="294">
        <v>771</v>
      </c>
      <c r="B773" s="317" t="s">
        <v>3749</v>
      </c>
      <c r="C773" s="316">
        <v>90.73</v>
      </c>
      <c r="D773" s="294" t="s">
        <v>118</v>
      </c>
      <c r="E773" s="296" t="s">
        <v>2041</v>
      </c>
      <c r="F773" s="294"/>
    </row>
    <row r="774" spans="1:6" ht="24" customHeight="1">
      <c r="A774" s="294">
        <v>772</v>
      </c>
      <c r="B774" s="317" t="s">
        <v>3750</v>
      </c>
      <c r="C774" s="316">
        <v>90.56</v>
      </c>
      <c r="D774" s="294" t="s">
        <v>118</v>
      </c>
      <c r="E774" s="296" t="s">
        <v>2041</v>
      </c>
      <c r="F774" s="294"/>
    </row>
    <row r="775" spans="1:6" ht="24" customHeight="1">
      <c r="A775" s="294">
        <v>773</v>
      </c>
      <c r="B775" s="317" t="s">
        <v>3751</v>
      </c>
      <c r="C775" s="316">
        <v>90.31</v>
      </c>
      <c r="D775" s="294" t="s">
        <v>118</v>
      </c>
      <c r="E775" s="294" t="s">
        <v>2045</v>
      </c>
      <c r="F775" s="294"/>
    </row>
    <row r="776" spans="1:6" ht="24" customHeight="1">
      <c r="A776" s="294">
        <v>774</v>
      </c>
      <c r="B776" s="317" t="s">
        <v>3752</v>
      </c>
      <c r="C776" s="316">
        <v>90.73</v>
      </c>
      <c r="D776" s="294" t="s">
        <v>118</v>
      </c>
      <c r="E776" s="296" t="s">
        <v>2041</v>
      </c>
      <c r="F776" s="294"/>
    </row>
    <row r="777" spans="1:6" ht="24" customHeight="1">
      <c r="A777" s="294">
        <v>775</v>
      </c>
      <c r="B777" s="317" t="s">
        <v>3753</v>
      </c>
      <c r="C777" s="316">
        <v>90.32</v>
      </c>
      <c r="D777" s="294" t="s">
        <v>118</v>
      </c>
      <c r="E777" s="294" t="s">
        <v>2045</v>
      </c>
      <c r="F777" s="294"/>
    </row>
    <row r="778" spans="1:6" ht="24" customHeight="1">
      <c r="A778" s="294">
        <v>776</v>
      </c>
      <c r="B778" s="317" t="s">
        <v>3754</v>
      </c>
      <c r="C778" s="316">
        <v>90.58</v>
      </c>
      <c r="D778" s="294" t="s">
        <v>118</v>
      </c>
      <c r="E778" s="296" t="s">
        <v>2041</v>
      </c>
      <c r="F778" s="294"/>
    </row>
    <row r="779" spans="1:6" ht="24" customHeight="1">
      <c r="A779" s="294">
        <v>777</v>
      </c>
      <c r="B779" s="317" t="s">
        <v>3755</v>
      </c>
      <c r="C779" s="316">
        <v>90.58</v>
      </c>
      <c r="D779" s="294" t="s">
        <v>118</v>
      </c>
      <c r="E779" s="296" t="s">
        <v>2041</v>
      </c>
      <c r="F779" s="294"/>
    </row>
    <row r="780" spans="1:6" ht="24" customHeight="1">
      <c r="A780" s="294">
        <v>778</v>
      </c>
      <c r="B780" s="317" t="s">
        <v>3756</v>
      </c>
      <c r="C780" s="316">
        <v>90.58</v>
      </c>
      <c r="D780" s="294" t="s">
        <v>118</v>
      </c>
      <c r="E780" s="296" t="s">
        <v>2041</v>
      </c>
      <c r="F780" s="294"/>
    </row>
    <row r="781" spans="1:6" ht="24" customHeight="1">
      <c r="A781" s="294">
        <v>779</v>
      </c>
      <c r="B781" s="317" t="s">
        <v>3757</v>
      </c>
      <c r="C781" s="316">
        <v>90.4</v>
      </c>
      <c r="D781" s="294" t="s">
        <v>118</v>
      </c>
      <c r="E781" s="296" t="s">
        <v>2045</v>
      </c>
      <c r="F781" s="294"/>
    </row>
    <row r="782" spans="1:6" ht="24" customHeight="1">
      <c r="A782" s="294">
        <v>780</v>
      </c>
      <c r="B782" s="317" t="s">
        <v>3758</v>
      </c>
      <c r="C782" s="316">
        <v>90.58</v>
      </c>
      <c r="D782" s="294" t="s">
        <v>118</v>
      </c>
      <c r="E782" s="296" t="s">
        <v>2041</v>
      </c>
      <c r="F782" s="294"/>
    </row>
    <row r="783" spans="1:6" ht="24" customHeight="1">
      <c r="A783" s="294">
        <v>781</v>
      </c>
      <c r="B783" s="317" t="s">
        <v>3759</v>
      </c>
      <c r="C783" s="316">
        <v>90.02</v>
      </c>
      <c r="D783" s="294" t="s">
        <v>118</v>
      </c>
      <c r="E783" s="296" t="s">
        <v>2045</v>
      </c>
      <c r="F783" s="294"/>
    </row>
    <row r="784" spans="1:6" ht="24" customHeight="1">
      <c r="A784" s="294">
        <v>782</v>
      </c>
      <c r="B784" s="317" t="s">
        <v>2300</v>
      </c>
      <c r="C784" s="316">
        <v>89.97</v>
      </c>
      <c r="D784" s="294" t="s">
        <v>118</v>
      </c>
      <c r="E784" s="296" t="s">
        <v>2041</v>
      </c>
      <c r="F784" s="294"/>
    </row>
    <row r="785" spans="1:6" ht="24" customHeight="1">
      <c r="A785" s="294">
        <v>783</v>
      </c>
      <c r="B785" s="317" t="s">
        <v>3760</v>
      </c>
      <c r="C785" s="316">
        <v>90.02</v>
      </c>
      <c r="D785" s="294" t="s">
        <v>118</v>
      </c>
      <c r="E785" s="296" t="s">
        <v>2045</v>
      </c>
      <c r="F785" s="294"/>
    </row>
    <row r="786" spans="1:6" ht="24" customHeight="1">
      <c r="A786" s="294">
        <v>784</v>
      </c>
      <c r="B786" s="317" t="s">
        <v>3761</v>
      </c>
      <c r="C786" s="316">
        <v>90.02</v>
      </c>
      <c r="D786" s="294" t="s">
        <v>118</v>
      </c>
      <c r="E786" s="296" t="s">
        <v>2045</v>
      </c>
      <c r="F786" s="294"/>
    </row>
    <row r="787" spans="1:6" ht="24" customHeight="1">
      <c r="A787" s="294">
        <v>785</v>
      </c>
      <c r="B787" s="317" t="s">
        <v>3762</v>
      </c>
      <c r="C787" s="316">
        <v>89.97</v>
      </c>
      <c r="D787" s="294" t="s">
        <v>118</v>
      </c>
      <c r="E787" s="296" t="s">
        <v>2041</v>
      </c>
      <c r="F787" s="294"/>
    </row>
    <row r="788" spans="1:6" ht="24" customHeight="1">
      <c r="A788" s="294">
        <v>786</v>
      </c>
      <c r="B788" s="317" t="s">
        <v>3763</v>
      </c>
      <c r="C788" s="316">
        <v>89.58</v>
      </c>
      <c r="D788" s="294" t="s">
        <v>118</v>
      </c>
      <c r="E788" s="294" t="s">
        <v>2045</v>
      </c>
      <c r="F788" s="294"/>
    </row>
    <row r="789" spans="1:6" ht="24" customHeight="1">
      <c r="A789" s="294">
        <v>787</v>
      </c>
      <c r="B789" s="317" t="s">
        <v>3764</v>
      </c>
      <c r="C789" s="316">
        <v>90.34</v>
      </c>
      <c r="D789" s="294" t="s">
        <v>118</v>
      </c>
      <c r="E789" s="296" t="s">
        <v>2041</v>
      </c>
      <c r="F789" s="294"/>
    </row>
    <row r="790" spans="1:6" ht="24" customHeight="1">
      <c r="A790" s="294">
        <v>788</v>
      </c>
      <c r="B790" s="317" t="s">
        <v>3765</v>
      </c>
      <c r="C790" s="316">
        <v>89.97</v>
      </c>
      <c r="D790" s="294" t="s">
        <v>118</v>
      </c>
      <c r="E790" s="296" t="s">
        <v>2041</v>
      </c>
      <c r="F790" s="294"/>
    </row>
    <row r="791" spans="1:6" ht="24" customHeight="1">
      <c r="A791" s="294">
        <v>789</v>
      </c>
      <c r="B791" s="317" t="s">
        <v>3766</v>
      </c>
      <c r="C791" s="316">
        <v>89.58</v>
      </c>
      <c r="D791" s="294" t="s">
        <v>118</v>
      </c>
      <c r="E791" s="294" t="s">
        <v>2045</v>
      </c>
      <c r="F791" s="294"/>
    </row>
    <row r="792" spans="1:6" ht="24" customHeight="1">
      <c r="A792" s="294">
        <v>790</v>
      </c>
      <c r="B792" s="317" t="s">
        <v>2279</v>
      </c>
      <c r="C792" s="316">
        <v>90.34</v>
      </c>
      <c r="D792" s="294" t="s">
        <v>118</v>
      </c>
      <c r="E792" s="296" t="s">
        <v>2041</v>
      </c>
      <c r="F792" s="294"/>
    </row>
    <row r="793" spans="1:6" ht="24" customHeight="1">
      <c r="A793" s="294">
        <v>791</v>
      </c>
      <c r="B793" s="317" t="s">
        <v>3767</v>
      </c>
      <c r="C793" s="316">
        <v>89.58</v>
      </c>
      <c r="D793" s="294" t="s">
        <v>118</v>
      </c>
      <c r="E793" s="296" t="s">
        <v>2045</v>
      </c>
      <c r="F793" s="294"/>
    </row>
    <row r="794" spans="1:6" ht="24" customHeight="1">
      <c r="A794" s="294">
        <v>792</v>
      </c>
      <c r="B794" s="317" t="s">
        <v>2275</v>
      </c>
      <c r="C794" s="316">
        <v>90.34</v>
      </c>
      <c r="D794" s="294" t="s">
        <v>118</v>
      </c>
      <c r="E794" s="296" t="s">
        <v>2041</v>
      </c>
      <c r="F794" s="294"/>
    </row>
    <row r="795" spans="1:6" ht="24" customHeight="1">
      <c r="A795" s="294">
        <v>793</v>
      </c>
      <c r="B795" s="317" t="s">
        <v>3768</v>
      </c>
      <c r="C795" s="316">
        <v>89.97</v>
      </c>
      <c r="D795" s="294" t="s">
        <v>118</v>
      </c>
      <c r="E795" s="296" t="s">
        <v>2041</v>
      </c>
      <c r="F795" s="294"/>
    </row>
    <row r="796" spans="1:6" ht="24" customHeight="1">
      <c r="A796" s="294">
        <v>794</v>
      </c>
      <c r="B796" s="317" t="s">
        <v>2288</v>
      </c>
      <c r="C796" s="316">
        <v>90.02</v>
      </c>
      <c r="D796" s="294" t="s">
        <v>118</v>
      </c>
      <c r="E796" s="294" t="s">
        <v>2045</v>
      </c>
      <c r="F796" s="294"/>
    </row>
    <row r="797" spans="1:6" ht="24" customHeight="1">
      <c r="A797" s="294">
        <v>795</v>
      </c>
      <c r="B797" s="317" t="s">
        <v>3769</v>
      </c>
      <c r="C797" s="316">
        <v>89.97</v>
      </c>
      <c r="D797" s="294" t="s">
        <v>118</v>
      </c>
      <c r="E797" s="296" t="s">
        <v>2041</v>
      </c>
      <c r="F797" s="294"/>
    </row>
    <row r="798" spans="1:6" ht="24" customHeight="1">
      <c r="A798" s="294">
        <v>796</v>
      </c>
      <c r="B798" s="317" t="s">
        <v>3770</v>
      </c>
      <c r="C798" s="316">
        <v>90.34</v>
      </c>
      <c r="D798" s="294" t="s">
        <v>118</v>
      </c>
      <c r="E798" s="296" t="s">
        <v>2041</v>
      </c>
      <c r="F798" s="294"/>
    </row>
    <row r="799" spans="1:6" ht="24" customHeight="1">
      <c r="A799" s="294">
        <v>797</v>
      </c>
      <c r="B799" s="317" t="s">
        <v>3771</v>
      </c>
      <c r="C799" s="316">
        <v>90.02</v>
      </c>
      <c r="D799" s="294" t="s">
        <v>118</v>
      </c>
      <c r="E799" s="294" t="s">
        <v>2045</v>
      </c>
      <c r="F799" s="294"/>
    </row>
    <row r="800" spans="1:6" ht="24" customHeight="1">
      <c r="A800" s="294">
        <v>798</v>
      </c>
      <c r="B800" s="317" t="s">
        <v>3772</v>
      </c>
      <c r="C800" s="316">
        <v>89.58</v>
      </c>
      <c r="D800" s="294" t="s">
        <v>118</v>
      </c>
      <c r="E800" s="296" t="s">
        <v>2045</v>
      </c>
      <c r="F800" s="294"/>
    </row>
    <row r="801" spans="1:6" ht="24" customHeight="1">
      <c r="A801" s="294">
        <v>799</v>
      </c>
      <c r="B801" s="317" t="s">
        <v>1527</v>
      </c>
      <c r="C801" s="316">
        <v>89.76</v>
      </c>
      <c r="D801" s="294" t="s">
        <v>118</v>
      </c>
      <c r="E801" s="294" t="s">
        <v>2045</v>
      </c>
      <c r="F801" s="294"/>
    </row>
    <row r="802" spans="1:6" ht="24" customHeight="1">
      <c r="A802" s="294">
        <v>800</v>
      </c>
      <c r="B802" s="317" t="s">
        <v>1545</v>
      </c>
      <c r="C802" s="316">
        <v>89.83</v>
      </c>
      <c r="D802" s="294" t="s">
        <v>118</v>
      </c>
      <c r="E802" s="296" t="s">
        <v>2041</v>
      </c>
      <c r="F802" s="294"/>
    </row>
    <row r="803" spans="1:6" ht="24" customHeight="1">
      <c r="A803" s="294">
        <v>801</v>
      </c>
      <c r="B803" s="317" t="s">
        <v>1644</v>
      </c>
      <c r="C803" s="316">
        <v>90.71</v>
      </c>
      <c r="D803" s="294" t="s">
        <v>118</v>
      </c>
      <c r="E803" s="296" t="s">
        <v>2041</v>
      </c>
      <c r="F803" s="294"/>
    </row>
    <row r="804" spans="1:6" ht="24" customHeight="1">
      <c r="A804" s="294">
        <v>802</v>
      </c>
      <c r="B804" s="317" t="s">
        <v>1717</v>
      </c>
      <c r="C804" s="316">
        <v>90.4</v>
      </c>
      <c r="D804" s="294" t="s">
        <v>118</v>
      </c>
      <c r="E804" s="294" t="s">
        <v>2045</v>
      </c>
      <c r="F804" s="294"/>
    </row>
    <row r="805" spans="1:6" ht="24" customHeight="1">
      <c r="A805" s="294">
        <v>803</v>
      </c>
      <c r="B805" s="317" t="s">
        <v>3773</v>
      </c>
      <c r="C805" s="316">
        <v>90.4</v>
      </c>
      <c r="D805" s="294" t="s">
        <v>118</v>
      </c>
      <c r="E805" s="294" t="s">
        <v>2045</v>
      </c>
      <c r="F805" s="294"/>
    </row>
    <row r="806" spans="1:6" ht="24" customHeight="1">
      <c r="A806" s="294">
        <v>804</v>
      </c>
      <c r="B806" s="317" t="s">
        <v>3774</v>
      </c>
      <c r="C806" s="316">
        <v>90.4</v>
      </c>
      <c r="D806" s="294" t="s">
        <v>118</v>
      </c>
      <c r="E806" s="294" t="s">
        <v>2045</v>
      </c>
      <c r="F806" s="294"/>
    </row>
    <row r="807" spans="1:6" ht="24" customHeight="1">
      <c r="A807" s="294">
        <v>805</v>
      </c>
      <c r="B807" s="317" t="s">
        <v>3775</v>
      </c>
      <c r="C807" s="316">
        <v>89.52</v>
      </c>
      <c r="D807" s="294" t="s">
        <v>118</v>
      </c>
      <c r="E807" s="294" t="s">
        <v>2045</v>
      </c>
      <c r="F807" s="294"/>
    </row>
    <row r="808" spans="1:6" ht="24" customHeight="1">
      <c r="A808" s="294">
        <v>806</v>
      </c>
      <c r="B808" s="317" t="s">
        <v>3776</v>
      </c>
      <c r="C808" s="316">
        <v>90.31</v>
      </c>
      <c r="D808" s="294" t="s">
        <v>118</v>
      </c>
      <c r="E808" s="294" t="s">
        <v>2045</v>
      </c>
      <c r="F808" s="294"/>
    </row>
    <row r="809" spans="1:6" ht="24" customHeight="1">
      <c r="A809" s="294">
        <v>807</v>
      </c>
      <c r="B809" s="317" t="s">
        <v>3777</v>
      </c>
      <c r="C809" s="316">
        <v>90.56</v>
      </c>
      <c r="D809" s="294" t="s">
        <v>118</v>
      </c>
      <c r="E809" s="296" t="s">
        <v>2041</v>
      </c>
      <c r="F809" s="294"/>
    </row>
    <row r="810" spans="1:6" ht="24" customHeight="1">
      <c r="A810" s="294">
        <v>808</v>
      </c>
      <c r="B810" s="317" t="s">
        <v>3778</v>
      </c>
      <c r="C810" s="316">
        <v>90.37</v>
      </c>
      <c r="D810" s="294" t="s">
        <v>118</v>
      </c>
      <c r="E810" s="296" t="s">
        <v>2045</v>
      </c>
      <c r="F810" s="294"/>
    </row>
    <row r="811" spans="1:6" ht="24" customHeight="1">
      <c r="A811" s="294">
        <v>809</v>
      </c>
      <c r="B811" s="317" t="s">
        <v>3779</v>
      </c>
      <c r="C811" s="316">
        <v>90.73</v>
      </c>
      <c r="D811" s="294" t="s">
        <v>118</v>
      </c>
      <c r="E811" s="296" t="s">
        <v>2041</v>
      </c>
      <c r="F811" s="294"/>
    </row>
    <row r="812" spans="1:6" ht="24" customHeight="1">
      <c r="A812" s="294">
        <v>810</v>
      </c>
      <c r="B812" s="317" t="s">
        <v>3780</v>
      </c>
      <c r="C812" s="316">
        <v>90.56</v>
      </c>
      <c r="D812" s="294" t="s">
        <v>118</v>
      </c>
      <c r="E812" s="296" t="s">
        <v>2041</v>
      </c>
      <c r="F812" s="294"/>
    </row>
    <row r="813" spans="1:6" ht="24" customHeight="1">
      <c r="A813" s="294">
        <v>811</v>
      </c>
      <c r="B813" s="317" t="s">
        <v>3781</v>
      </c>
      <c r="C813" s="316">
        <v>90.56</v>
      </c>
      <c r="D813" s="294" t="s">
        <v>118</v>
      </c>
      <c r="E813" s="296" t="s">
        <v>2041</v>
      </c>
      <c r="F813" s="294"/>
    </row>
    <row r="814" spans="1:6" ht="24" customHeight="1">
      <c r="A814" s="294">
        <v>812</v>
      </c>
      <c r="B814" s="317" t="s">
        <v>3782</v>
      </c>
      <c r="C814" s="316">
        <v>90.4</v>
      </c>
      <c r="D814" s="294" t="s">
        <v>118</v>
      </c>
      <c r="E814" s="296" t="s">
        <v>2045</v>
      </c>
      <c r="F814" s="294"/>
    </row>
    <row r="815" spans="1:6" ht="24" customHeight="1">
      <c r="A815" s="294">
        <v>813</v>
      </c>
      <c r="B815" s="317" t="s">
        <v>3783</v>
      </c>
      <c r="C815" s="316">
        <v>90.32</v>
      </c>
      <c r="D815" s="294" t="s">
        <v>118</v>
      </c>
      <c r="E815" s="294" t="s">
        <v>2045</v>
      </c>
      <c r="F815" s="294"/>
    </row>
    <row r="816" spans="1:6" ht="24" customHeight="1">
      <c r="A816" s="294">
        <v>814</v>
      </c>
      <c r="B816" s="317" t="s">
        <v>3784</v>
      </c>
      <c r="C816" s="316">
        <v>90.4</v>
      </c>
      <c r="D816" s="294" t="s">
        <v>118</v>
      </c>
      <c r="E816" s="296" t="s">
        <v>2045</v>
      </c>
      <c r="F816" s="294"/>
    </row>
    <row r="817" spans="1:6" ht="24" customHeight="1">
      <c r="A817" s="294">
        <v>815</v>
      </c>
      <c r="B817" s="317" t="s">
        <v>3785</v>
      </c>
      <c r="C817" s="316">
        <v>90.58</v>
      </c>
      <c r="D817" s="294" t="s">
        <v>118</v>
      </c>
      <c r="E817" s="296" t="s">
        <v>2041</v>
      </c>
      <c r="F817" s="294"/>
    </row>
    <row r="818" spans="1:6" ht="24" customHeight="1">
      <c r="A818" s="294">
        <v>816</v>
      </c>
      <c r="B818" s="317" t="s">
        <v>3786</v>
      </c>
      <c r="C818" s="316">
        <v>90.58</v>
      </c>
      <c r="D818" s="294" t="s">
        <v>118</v>
      </c>
      <c r="E818" s="296" t="s">
        <v>2041</v>
      </c>
      <c r="F818" s="294"/>
    </row>
    <row r="819" spans="1:6" ht="24" customHeight="1">
      <c r="A819" s="294">
        <v>817</v>
      </c>
      <c r="B819" s="317" t="s">
        <v>3787</v>
      </c>
      <c r="C819" s="316">
        <v>90.34</v>
      </c>
      <c r="D819" s="294" t="s">
        <v>118</v>
      </c>
      <c r="E819" s="296" t="s">
        <v>2041</v>
      </c>
      <c r="F819" s="294"/>
    </row>
    <row r="820" spans="1:6" ht="24" customHeight="1">
      <c r="A820" s="294">
        <v>818</v>
      </c>
      <c r="B820" s="317" t="s">
        <v>3788</v>
      </c>
      <c r="C820" s="316">
        <v>90.02</v>
      </c>
      <c r="D820" s="294" t="s">
        <v>118</v>
      </c>
      <c r="E820" s="296" t="s">
        <v>2045</v>
      </c>
      <c r="F820" s="294"/>
    </row>
    <row r="821" spans="1:6" ht="24" customHeight="1">
      <c r="A821" s="294">
        <v>819</v>
      </c>
      <c r="B821" s="317" t="s">
        <v>3789</v>
      </c>
      <c r="C821" s="316">
        <v>90.34</v>
      </c>
      <c r="D821" s="294" t="s">
        <v>118</v>
      </c>
      <c r="E821" s="296" t="s">
        <v>2041</v>
      </c>
      <c r="F821" s="294"/>
    </row>
    <row r="822" spans="1:6" ht="24" customHeight="1">
      <c r="A822" s="294">
        <v>820</v>
      </c>
      <c r="B822" s="317" t="s">
        <v>3790</v>
      </c>
      <c r="C822" s="316">
        <v>89.97</v>
      </c>
      <c r="D822" s="294" t="s">
        <v>118</v>
      </c>
      <c r="E822" s="296" t="s">
        <v>2041</v>
      </c>
      <c r="F822" s="294"/>
    </row>
    <row r="823" spans="1:6" ht="24" customHeight="1">
      <c r="A823" s="294">
        <v>821</v>
      </c>
      <c r="B823" s="317" t="s">
        <v>3791</v>
      </c>
      <c r="C823" s="316">
        <v>89.58</v>
      </c>
      <c r="D823" s="294" t="s">
        <v>118</v>
      </c>
      <c r="E823" s="296" t="s">
        <v>2045</v>
      </c>
      <c r="F823" s="294"/>
    </row>
    <row r="824" spans="1:6" ht="24" customHeight="1">
      <c r="A824" s="294">
        <v>822</v>
      </c>
      <c r="B824" s="317" t="s">
        <v>2278</v>
      </c>
      <c r="C824" s="316">
        <v>90.34</v>
      </c>
      <c r="D824" s="294" t="s">
        <v>118</v>
      </c>
      <c r="E824" s="296" t="s">
        <v>2041</v>
      </c>
      <c r="F824" s="294"/>
    </row>
    <row r="825" spans="1:6" ht="24" customHeight="1">
      <c r="A825" s="294">
        <v>823</v>
      </c>
      <c r="B825" s="317" t="s">
        <v>2277</v>
      </c>
      <c r="C825" s="316">
        <v>90.34</v>
      </c>
      <c r="D825" s="294" t="s">
        <v>118</v>
      </c>
      <c r="E825" s="296" t="s">
        <v>2041</v>
      </c>
      <c r="F825" s="294"/>
    </row>
    <row r="826" spans="1:6" ht="24" customHeight="1">
      <c r="A826" s="294">
        <v>824</v>
      </c>
      <c r="B826" s="317" t="s">
        <v>3792</v>
      </c>
      <c r="C826" s="316">
        <v>89.97</v>
      </c>
      <c r="D826" s="294" t="s">
        <v>118</v>
      </c>
      <c r="E826" s="296" t="s">
        <v>2041</v>
      </c>
      <c r="F826" s="294"/>
    </row>
    <row r="827" spans="1:6" ht="24" customHeight="1">
      <c r="A827" s="294">
        <v>825</v>
      </c>
      <c r="B827" s="317" t="s">
        <v>2286</v>
      </c>
      <c r="C827" s="316">
        <v>90.02</v>
      </c>
      <c r="D827" s="294" t="s">
        <v>118</v>
      </c>
      <c r="E827" s="294" t="s">
        <v>2045</v>
      </c>
      <c r="F827" s="294"/>
    </row>
    <row r="828" spans="1:6" ht="24" customHeight="1">
      <c r="A828" s="294">
        <v>826</v>
      </c>
      <c r="B828" s="317" t="s">
        <v>2529</v>
      </c>
      <c r="C828" s="316">
        <v>90.02</v>
      </c>
      <c r="D828" s="294" t="s">
        <v>118</v>
      </c>
      <c r="E828" s="294" t="s">
        <v>2045</v>
      </c>
      <c r="F828" s="294"/>
    </row>
    <row r="829" spans="1:6" ht="24" customHeight="1">
      <c r="A829" s="294">
        <v>827</v>
      </c>
      <c r="B829" s="317" t="s">
        <v>3793</v>
      </c>
      <c r="C829" s="316">
        <v>90.37</v>
      </c>
      <c r="D829" s="294" t="s">
        <v>118</v>
      </c>
      <c r="E829" s="296" t="s">
        <v>2045</v>
      </c>
      <c r="F829" s="294"/>
    </row>
    <row r="830" spans="1:6" ht="24" customHeight="1">
      <c r="A830" s="294">
        <v>828</v>
      </c>
      <c r="B830" s="317" t="s">
        <v>3794</v>
      </c>
      <c r="C830" s="316">
        <v>90.1</v>
      </c>
      <c r="D830" s="294" t="s">
        <v>118</v>
      </c>
      <c r="E830" s="296" t="s">
        <v>2041</v>
      </c>
      <c r="F830" s="294"/>
    </row>
    <row r="831" spans="1:6" ht="24" customHeight="1">
      <c r="A831" s="294">
        <v>829</v>
      </c>
      <c r="B831" s="317" t="s">
        <v>3795</v>
      </c>
      <c r="C831" s="316">
        <v>90.32</v>
      </c>
      <c r="D831" s="294" t="s">
        <v>118</v>
      </c>
      <c r="E831" s="294" t="s">
        <v>2045</v>
      </c>
      <c r="F831" s="294"/>
    </row>
    <row r="832" spans="1:6" ht="24" customHeight="1">
      <c r="A832" s="294">
        <v>830</v>
      </c>
      <c r="B832" s="317" t="s">
        <v>3796</v>
      </c>
      <c r="C832" s="316">
        <v>90.32</v>
      </c>
      <c r="D832" s="294" t="s">
        <v>118</v>
      </c>
      <c r="E832" s="294" t="s">
        <v>2045</v>
      </c>
      <c r="F832" s="294"/>
    </row>
    <row r="833" spans="1:6" ht="24" customHeight="1">
      <c r="A833" s="294">
        <v>831</v>
      </c>
      <c r="B833" s="317" t="s">
        <v>3797</v>
      </c>
      <c r="C833" s="316">
        <v>90.1</v>
      </c>
      <c r="D833" s="294" t="s">
        <v>118</v>
      </c>
      <c r="E833" s="296" t="s">
        <v>2041</v>
      </c>
      <c r="F833" s="294"/>
    </row>
    <row r="834" spans="1:6" ht="24" customHeight="1">
      <c r="A834" s="294">
        <v>832</v>
      </c>
      <c r="B834" s="317" t="s">
        <v>2320</v>
      </c>
      <c r="C834" s="316">
        <v>89.58</v>
      </c>
      <c r="D834" s="294" t="s">
        <v>118</v>
      </c>
      <c r="E834" s="294" t="s">
        <v>2045</v>
      </c>
      <c r="F834" s="294"/>
    </row>
    <row r="835" spans="1:6" ht="24" customHeight="1">
      <c r="A835" s="294">
        <v>833</v>
      </c>
      <c r="B835" s="317" t="s">
        <v>3798</v>
      </c>
      <c r="C835" s="316">
        <v>90.02</v>
      </c>
      <c r="D835" s="294" t="s">
        <v>118</v>
      </c>
      <c r="E835" s="296" t="s">
        <v>2045</v>
      </c>
      <c r="F835" s="294"/>
    </row>
    <row r="836" spans="1:6" ht="24" customHeight="1">
      <c r="A836" s="294">
        <v>834</v>
      </c>
      <c r="B836" s="317" t="s">
        <v>3799</v>
      </c>
      <c r="C836" s="316">
        <v>90.34</v>
      </c>
      <c r="D836" s="294" t="s">
        <v>118</v>
      </c>
      <c r="E836" s="296" t="s">
        <v>2041</v>
      </c>
      <c r="F836" s="294"/>
    </row>
    <row r="837" spans="1:6" ht="24" customHeight="1">
      <c r="A837" s="294">
        <v>835</v>
      </c>
      <c r="B837" s="317" t="s">
        <v>2229</v>
      </c>
      <c r="C837" s="316">
        <v>90.31</v>
      </c>
      <c r="D837" s="294" t="s">
        <v>118</v>
      </c>
      <c r="E837" s="296" t="s">
        <v>2045</v>
      </c>
      <c r="F837" s="294"/>
    </row>
    <row r="838" spans="1:6" ht="24" customHeight="1">
      <c r="A838" s="294">
        <v>836</v>
      </c>
      <c r="B838" s="317" t="s">
        <v>3800</v>
      </c>
      <c r="C838" s="316">
        <v>90.73</v>
      </c>
      <c r="D838" s="294" t="s">
        <v>118</v>
      </c>
      <c r="E838" s="296" t="s">
        <v>2041</v>
      </c>
      <c r="F838" s="294"/>
    </row>
    <row r="839" spans="1:6" ht="24" customHeight="1">
      <c r="A839" s="294">
        <v>837</v>
      </c>
      <c r="B839" s="317" t="s">
        <v>3801</v>
      </c>
      <c r="C839" s="316">
        <v>90.1</v>
      </c>
      <c r="D839" s="294" t="s">
        <v>118</v>
      </c>
      <c r="E839" s="296" t="s">
        <v>2041</v>
      </c>
      <c r="F839" s="294"/>
    </row>
    <row r="840" spans="1:6" ht="24" customHeight="1">
      <c r="A840" s="294">
        <v>838</v>
      </c>
      <c r="B840" s="317" t="s">
        <v>3802</v>
      </c>
      <c r="C840" s="316">
        <v>90.02</v>
      </c>
      <c r="D840" s="294" t="s">
        <v>118</v>
      </c>
      <c r="E840" s="296" t="s">
        <v>2045</v>
      </c>
      <c r="F840" s="294"/>
    </row>
    <row r="841" spans="1:6" ht="24" customHeight="1">
      <c r="A841" s="294">
        <v>839</v>
      </c>
      <c r="B841" s="317" t="s">
        <v>2305</v>
      </c>
      <c r="C841" s="316">
        <v>89.97</v>
      </c>
      <c r="D841" s="294" t="s">
        <v>118</v>
      </c>
      <c r="E841" s="296" t="s">
        <v>2041</v>
      </c>
      <c r="F841" s="294"/>
    </row>
    <row r="842" spans="1:6" ht="24" customHeight="1">
      <c r="A842" s="294">
        <v>840</v>
      </c>
      <c r="B842" s="317" t="s">
        <v>2303</v>
      </c>
      <c r="C842" s="316">
        <v>89.97</v>
      </c>
      <c r="D842" s="294" t="s">
        <v>118</v>
      </c>
      <c r="E842" s="296" t="s">
        <v>2041</v>
      </c>
      <c r="F842" s="294"/>
    </row>
    <row r="843" spans="1:6" ht="24" customHeight="1">
      <c r="A843" s="294">
        <v>841</v>
      </c>
      <c r="B843" s="317" t="s">
        <v>3803</v>
      </c>
      <c r="C843" s="316">
        <v>89.97</v>
      </c>
      <c r="D843" s="294" t="s">
        <v>118</v>
      </c>
      <c r="E843" s="296" t="s">
        <v>2041</v>
      </c>
      <c r="F843" s="294"/>
    </row>
    <row r="844" spans="1:6" ht="24" customHeight="1">
      <c r="A844" s="294">
        <v>842</v>
      </c>
      <c r="B844" s="317" t="s">
        <v>3804</v>
      </c>
      <c r="C844" s="316">
        <v>89.97</v>
      </c>
      <c r="D844" s="294" t="s">
        <v>118</v>
      </c>
      <c r="E844" s="296" t="s">
        <v>2041</v>
      </c>
      <c r="F844" s="294"/>
    </row>
    <row r="845" spans="1:6" ht="24" customHeight="1">
      <c r="A845" s="294">
        <v>843</v>
      </c>
      <c r="B845" s="317" t="s">
        <v>3805</v>
      </c>
      <c r="C845" s="316">
        <v>90.4</v>
      </c>
      <c r="D845" s="294" t="s">
        <v>118</v>
      </c>
      <c r="E845" s="294" t="s">
        <v>2045</v>
      </c>
      <c r="F845" s="294"/>
    </row>
    <row r="846" spans="1:6" ht="24" customHeight="1">
      <c r="A846" s="294">
        <v>844</v>
      </c>
      <c r="B846" s="317" t="s">
        <v>3806</v>
      </c>
      <c r="C846" s="316">
        <v>90.56</v>
      </c>
      <c r="D846" s="294" t="s">
        <v>118</v>
      </c>
      <c r="E846" s="296" t="s">
        <v>2041</v>
      </c>
      <c r="F846" s="294"/>
    </row>
    <row r="847" spans="1:6" ht="24" customHeight="1">
      <c r="A847" s="294">
        <v>845</v>
      </c>
      <c r="B847" s="317" t="s">
        <v>3807</v>
      </c>
      <c r="C847" s="316">
        <v>90.34</v>
      </c>
      <c r="D847" s="294" t="s">
        <v>118</v>
      </c>
      <c r="E847" s="296" t="s">
        <v>2041</v>
      </c>
      <c r="F847" s="294"/>
    </row>
    <row r="848" spans="1:6" ht="24" customHeight="1">
      <c r="A848" s="294">
        <v>846</v>
      </c>
      <c r="B848" s="317" t="s">
        <v>3808</v>
      </c>
      <c r="C848" s="316">
        <v>90.02</v>
      </c>
      <c r="D848" s="294" t="s">
        <v>118</v>
      </c>
      <c r="E848" s="296" t="s">
        <v>2045</v>
      </c>
      <c r="F848" s="294"/>
    </row>
    <row r="849" spans="1:6" ht="24" customHeight="1">
      <c r="A849" s="294">
        <v>847</v>
      </c>
      <c r="B849" s="317" t="s">
        <v>3809</v>
      </c>
      <c r="C849" s="316">
        <v>89.58</v>
      </c>
      <c r="D849" s="294" t="s">
        <v>118</v>
      </c>
      <c r="E849" s="294" t="s">
        <v>2045</v>
      </c>
      <c r="F849" s="294"/>
    </row>
    <row r="850" spans="1:6" ht="24" customHeight="1">
      <c r="A850" s="294">
        <v>848</v>
      </c>
      <c r="B850" s="317" t="s">
        <v>3810</v>
      </c>
      <c r="C850" s="316">
        <v>89.58</v>
      </c>
      <c r="D850" s="294" t="s">
        <v>118</v>
      </c>
      <c r="E850" s="294" t="s">
        <v>2045</v>
      </c>
      <c r="F850" s="294"/>
    </row>
    <row r="851" spans="1:6" ht="24" customHeight="1">
      <c r="A851" s="294">
        <v>849</v>
      </c>
      <c r="B851" s="317" t="s">
        <v>3811</v>
      </c>
      <c r="C851" s="316">
        <v>90.02</v>
      </c>
      <c r="D851" s="294" t="s">
        <v>118</v>
      </c>
      <c r="E851" s="294" t="s">
        <v>2045</v>
      </c>
      <c r="F851" s="294"/>
    </row>
    <row r="852" spans="1:6" ht="24" customHeight="1">
      <c r="A852" s="294">
        <v>850</v>
      </c>
      <c r="B852" s="317" t="s">
        <v>1679</v>
      </c>
      <c r="C852" s="316">
        <v>90.4</v>
      </c>
      <c r="D852" s="294" t="s">
        <v>118</v>
      </c>
      <c r="E852" s="294" t="s">
        <v>2045</v>
      </c>
      <c r="F852" s="294"/>
    </row>
    <row r="853" spans="1:6" ht="24" customHeight="1">
      <c r="A853" s="294">
        <v>851</v>
      </c>
      <c r="B853" s="317" t="s">
        <v>3812</v>
      </c>
      <c r="C853" s="316">
        <v>90.37</v>
      </c>
      <c r="D853" s="294" t="s">
        <v>118</v>
      </c>
      <c r="E853" s="296" t="s">
        <v>2045</v>
      </c>
      <c r="F853" s="294"/>
    </row>
    <row r="854" spans="1:6" ht="24" customHeight="1">
      <c r="A854" s="294">
        <v>852</v>
      </c>
      <c r="B854" s="317" t="s">
        <v>3813</v>
      </c>
      <c r="C854" s="316">
        <v>90.58</v>
      </c>
      <c r="D854" s="294" t="s">
        <v>118</v>
      </c>
      <c r="E854" s="296" t="s">
        <v>2041</v>
      </c>
      <c r="F854" s="294"/>
    </row>
    <row r="855" spans="1:6" ht="24" customHeight="1">
      <c r="A855" s="294">
        <v>853</v>
      </c>
      <c r="B855" s="317" t="s">
        <v>3814</v>
      </c>
      <c r="C855" s="316">
        <v>90.34</v>
      </c>
      <c r="D855" s="294" t="s">
        <v>118</v>
      </c>
      <c r="E855" s="296" t="s">
        <v>2041</v>
      </c>
      <c r="F855" s="294"/>
    </row>
    <row r="856" spans="1:6" ht="24" customHeight="1">
      <c r="A856" s="294">
        <v>854</v>
      </c>
      <c r="B856" s="317" t="s">
        <v>1606</v>
      </c>
      <c r="C856" s="316">
        <v>90.71</v>
      </c>
      <c r="D856" s="294" t="s">
        <v>118</v>
      </c>
      <c r="E856" s="296" t="s">
        <v>2041</v>
      </c>
      <c r="F856" s="294"/>
    </row>
    <row r="857" spans="1:6" ht="24" customHeight="1">
      <c r="A857" s="294">
        <v>855</v>
      </c>
      <c r="B857" s="317" t="s">
        <v>2308</v>
      </c>
      <c r="C857" s="316">
        <v>89.58</v>
      </c>
      <c r="D857" s="294" t="s">
        <v>118</v>
      </c>
      <c r="E857" s="294" t="s">
        <v>2045</v>
      </c>
      <c r="F857" s="294"/>
    </row>
    <row r="858" spans="1:6" ht="24" customHeight="1">
      <c r="A858" s="294">
        <v>856</v>
      </c>
      <c r="B858" s="317" t="s">
        <v>3815</v>
      </c>
      <c r="C858" s="316">
        <v>90.1</v>
      </c>
      <c r="D858" s="294" t="s">
        <v>118</v>
      </c>
      <c r="E858" s="296" t="s">
        <v>2041</v>
      </c>
      <c r="F858" s="294"/>
    </row>
    <row r="859" spans="1:6" ht="24" customHeight="1">
      <c r="A859" s="294">
        <v>857</v>
      </c>
      <c r="B859" s="317" t="s">
        <v>2293</v>
      </c>
      <c r="C859" s="316">
        <v>90.02</v>
      </c>
      <c r="D859" s="294" t="s">
        <v>118</v>
      </c>
      <c r="E859" s="294" t="s">
        <v>2045</v>
      </c>
      <c r="F859" s="294"/>
    </row>
    <row r="860" spans="1:6" ht="24" customHeight="1">
      <c r="A860" s="294">
        <v>858</v>
      </c>
      <c r="B860" s="317" t="s">
        <v>2299</v>
      </c>
      <c r="C860" s="316">
        <v>89.97</v>
      </c>
      <c r="D860" s="294" t="s">
        <v>118</v>
      </c>
      <c r="E860" s="296" t="s">
        <v>2041</v>
      </c>
      <c r="F860" s="294"/>
    </row>
    <row r="861" spans="1:6" ht="24" customHeight="1">
      <c r="A861" s="294">
        <v>859</v>
      </c>
      <c r="B861" s="317" t="s">
        <v>1680</v>
      </c>
      <c r="C861" s="316">
        <v>90.31</v>
      </c>
      <c r="D861" s="294" t="s">
        <v>118</v>
      </c>
      <c r="E861" s="296" t="s">
        <v>2045</v>
      </c>
      <c r="F861" s="294"/>
    </row>
    <row r="862" spans="1:6" ht="24" customHeight="1">
      <c r="A862" s="294">
        <v>860</v>
      </c>
      <c r="B862" s="317" t="s">
        <v>3816</v>
      </c>
      <c r="C862" s="316">
        <v>90.73</v>
      </c>
      <c r="D862" s="294" t="s">
        <v>118</v>
      </c>
      <c r="E862" s="296" t="s">
        <v>2041</v>
      </c>
      <c r="F862" s="294"/>
    </row>
    <row r="863" spans="1:6" ht="24" customHeight="1">
      <c r="A863" s="294">
        <v>861</v>
      </c>
      <c r="B863" s="317" t="s">
        <v>3817</v>
      </c>
      <c r="C863" s="316">
        <v>90.32</v>
      </c>
      <c r="D863" s="294" t="s">
        <v>118</v>
      </c>
      <c r="E863" s="294" t="s">
        <v>2045</v>
      </c>
      <c r="F863" s="294"/>
    </row>
    <row r="864" spans="1:6" ht="24" customHeight="1">
      <c r="A864" s="294">
        <v>862</v>
      </c>
      <c r="B864" s="317" t="s">
        <v>3818</v>
      </c>
      <c r="C864" s="316">
        <v>90.4</v>
      </c>
      <c r="D864" s="294" t="s">
        <v>118</v>
      </c>
      <c r="E864" s="296" t="s">
        <v>2045</v>
      </c>
      <c r="F864" s="294"/>
    </row>
    <row r="865" spans="1:6" ht="24" customHeight="1">
      <c r="A865" s="294">
        <v>863</v>
      </c>
      <c r="B865" s="317" t="s">
        <v>3819</v>
      </c>
      <c r="C865" s="316">
        <v>90.56</v>
      </c>
      <c r="D865" s="294" t="s">
        <v>118</v>
      </c>
      <c r="E865" s="296" t="s">
        <v>2041</v>
      </c>
      <c r="F865" s="294"/>
    </row>
    <row r="866" spans="1:6" ht="24" customHeight="1">
      <c r="A866" s="294">
        <v>864</v>
      </c>
      <c r="B866" s="317" t="s">
        <v>3820</v>
      </c>
      <c r="C866" s="316">
        <v>90.04</v>
      </c>
      <c r="D866" s="294" t="s">
        <v>118</v>
      </c>
      <c r="E866" s="294" t="s">
        <v>2045</v>
      </c>
      <c r="F866" s="294"/>
    </row>
    <row r="867" spans="1:6" ht="24" customHeight="1">
      <c r="A867" s="294">
        <v>865</v>
      </c>
      <c r="B867" s="317" t="s">
        <v>2139</v>
      </c>
      <c r="C867" s="316">
        <v>88.72</v>
      </c>
      <c r="D867" s="294" t="s">
        <v>118</v>
      </c>
      <c r="E867" s="294" t="s">
        <v>2045</v>
      </c>
      <c r="F867" s="294"/>
    </row>
    <row r="868" spans="1:6" ht="24" customHeight="1">
      <c r="A868" s="294">
        <v>866</v>
      </c>
      <c r="B868" s="317" t="s">
        <v>2220</v>
      </c>
      <c r="C868" s="316">
        <v>90.21</v>
      </c>
      <c r="D868" s="294" t="s">
        <v>118</v>
      </c>
      <c r="E868" s="296" t="s">
        <v>2045</v>
      </c>
      <c r="F868" s="294"/>
    </row>
    <row r="869" spans="1:6" ht="24" customHeight="1">
      <c r="A869" s="294">
        <v>867</v>
      </c>
      <c r="B869" s="317" t="s">
        <v>2222</v>
      </c>
      <c r="C869" s="316">
        <v>88.37</v>
      </c>
      <c r="D869" s="294" t="s">
        <v>118</v>
      </c>
      <c r="E869" s="296" t="s">
        <v>2041</v>
      </c>
      <c r="F869" s="294"/>
    </row>
    <row r="870" spans="1:6" ht="24" customHeight="1">
      <c r="A870" s="294">
        <v>868</v>
      </c>
      <c r="B870" s="317" t="s">
        <v>2235</v>
      </c>
      <c r="C870" s="316">
        <v>89.42</v>
      </c>
      <c r="D870" s="294" t="s">
        <v>118</v>
      </c>
      <c r="E870" s="296" t="s">
        <v>2041</v>
      </c>
      <c r="F870" s="294"/>
    </row>
    <row r="871" spans="1:6" ht="24" customHeight="1">
      <c r="A871" s="294">
        <v>869</v>
      </c>
      <c r="B871" s="317" t="s">
        <v>2236</v>
      </c>
      <c r="C871" s="316">
        <v>88.73</v>
      </c>
      <c r="D871" s="294" t="s">
        <v>118</v>
      </c>
      <c r="E871" s="294" t="s">
        <v>2045</v>
      </c>
      <c r="F871" s="294"/>
    </row>
    <row r="872" spans="1:6" ht="24" customHeight="1">
      <c r="A872" s="294">
        <v>870</v>
      </c>
      <c r="B872" s="317" t="s">
        <v>2241</v>
      </c>
      <c r="C872" s="316">
        <v>88.73</v>
      </c>
      <c r="D872" s="294" t="s">
        <v>118</v>
      </c>
      <c r="E872" s="294" t="s">
        <v>2045</v>
      </c>
      <c r="F872" s="294"/>
    </row>
    <row r="873" spans="1:6" ht="24" customHeight="1">
      <c r="A873" s="294">
        <v>871</v>
      </c>
      <c r="B873" s="317" t="s">
        <v>2347</v>
      </c>
      <c r="C873" s="316">
        <v>88.37</v>
      </c>
      <c r="D873" s="294" t="s">
        <v>118</v>
      </c>
      <c r="E873" s="296" t="s">
        <v>2041</v>
      </c>
      <c r="F873" s="294"/>
    </row>
    <row r="874" spans="1:6" ht="24" customHeight="1">
      <c r="A874" s="294">
        <v>872</v>
      </c>
      <c r="B874" s="317" t="s">
        <v>2426</v>
      </c>
      <c r="C874" s="316">
        <v>89.42</v>
      </c>
      <c r="D874" s="294" t="s">
        <v>118</v>
      </c>
      <c r="E874" s="296" t="s">
        <v>2041</v>
      </c>
      <c r="F874" s="294"/>
    </row>
    <row r="875" spans="1:6" ht="24" customHeight="1">
      <c r="A875" s="294">
        <v>873</v>
      </c>
      <c r="B875" s="317" t="s">
        <v>2349</v>
      </c>
      <c r="C875" s="316">
        <v>88.37</v>
      </c>
      <c r="D875" s="294" t="s">
        <v>118</v>
      </c>
      <c r="E875" s="296" t="s">
        <v>2041</v>
      </c>
      <c r="F875" s="294"/>
    </row>
    <row r="876" spans="1:6" ht="24" customHeight="1">
      <c r="A876" s="294">
        <v>874</v>
      </c>
      <c r="B876" s="317" t="s">
        <v>2428</v>
      </c>
      <c r="C876" s="316">
        <v>89.42</v>
      </c>
      <c r="D876" s="294" t="s">
        <v>118</v>
      </c>
      <c r="E876" s="296" t="s">
        <v>2041</v>
      </c>
      <c r="F876" s="294"/>
    </row>
    <row r="877" spans="1:6" ht="24" customHeight="1">
      <c r="A877" s="294">
        <v>875</v>
      </c>
      <c r="B877" s="317" t="s">
        <v>2249</v>
      </c>
      <c r="C877" s="316">
        <v>90.21</v>
      </c>
      <c r="D877" s="294" t="s">
        <v>118</v>
      </c>
      <c r="E877" s="296" t="s">
        <v>2045</v>
      </c>
      <c r="F877" s="294"/>
    </row>
    <row r="878" spans="1:6" ht="24" customHeight="1">
      <c r="A878" s="294">
        <v>876</v>
      </c>
      <c r="B878" s="317" t="s">
        <v>2250</v>
      </c>
      <c r="C878" s="316">
        <v>88.37</v>
      </c>
      <c r="D878" s="294" t="s">
        <v>118</v>
      </c>
      <c r="E878" s="296" t="s">
        <v>2041</v>
      </c>
      <c r="F878" s="294"/>
    </row>
    <row r="879" spans="1:6" ht="24" customHeight="1">
      <c r="A879" s="294">
        <v>877</v>
      </c>
      <c r="B879" s="317" t="s">
        <v>2352</v>
      </c>
      <c r="C879" s="316">
        <v>89.42</v>
      </c>
      <c r="D879" s="294" t="s">
        <v>118</v>
      </c>
      <c r="E879" s="296" t="s">
        <v>2041</v>
      </c>
      <c r="F879" s="294"/>
    </row>
    <row r="880" spans="1:6" ht="24" customHeight="1">
      <c r="A880" s="294">
        <v>878</v>
      </c>
      <c r="B880" s="317" t="s">
        <v>2253</v>
      </c>
      <c r="C880" s="316">
        <v>88.73</v>
      </c>
      <c r="D880" s="294" t="s">
        <v>118</v>
      </c>
      <c r="E880" s="294" t="s">
        <v>2045</v>
      </c>
      <c r="F880" s="294"/>
    </row>
    <row r="881" spans="1:6" ht="24" customHeight="1">
      <c r="A881" s="294">
        <v>879</v>
      </c>
      <c r="B881" s="317" t="s">
        <v>2254</v>
      </c>
      <c r="C881" s="316">
        <v>90.21</v>
      </c>
      <c r="D881" s="294" t="s">
        <v>118</v>
      </c>
      <c r="E881" s="296" t="s">
        <v>2045</v>
      </c>
      <c r="F881" s="294"/>
    </row>
    <row r="882" spans="1:6" ht="24" customHeight="1">
      <c r="A882" s="294">
        <v>880</v>
      </c>
      <c r="B882" s="317" t="s">
        <v>2256</v>
      </c>
      <c r="C882" s="316">
        <v>88.37</v>
      </c>
      <c r="D882" s="294" t="s">
        <v>118</v>
      </c>
      <c r="E882" s="296" t="s">
        <v>2041</v>
      </c>
      <c r="F882" s="294"/>
    </row>
    <row r="883" spans="1:6" ht="24" customHeight="1">
      <c r="A883" s="294">
        <v>881</v>
      </c>
      <c r="B883" s="317" t="s">
        <v>2354</v>
      </c>
      <c r="C883" s="316">
        <v>89.42</v>
      </c>
      <c r="D883" s="294" t="s">
        <v>118</v>
      </c>
      <c r="E883" s="296" t="s">
        <v>2041</v>
      </c>
      <c r="F883" s="294"/>
    </row>
    <row r="884" spans="1:6" ht="24" customHeight="1">
      <c r="A884" s="294">
        <v>882</v>
      </c>
      <c r="B884" s="317" t="s">
        <v>2259</v>
      </c>
      <c r="C884" s="316">
        <v>88.73</v>
      </c>
      <c r="D884" s="294" t="s">
        <v>118</v>
      </c>
      <c r="E884" s="294" t="s">
        <v>2045</v>
      </c>
      <c r="F884" s="294"/>
    </row>
    <row r="885" spans="1:6" ht="24" customHeight="1">
      <c r="A885" s="294">
        <v>883</v>
      </c>
      <c r="B885" s="317" t="s">
        <v>2261</v>
      </c>
      <c r="C885" s="316">
        <v>88.37</v>
      </c>
      <c r="D885" s="294" t="s">
        <v>118</v>
      </c>
      <c r="E885" s="296" t="s">
        <v>2041</v>
      </c>
      <c r="F885" s="294"/>
    </row>
    <row r="886" spans="1:6" ht="24" customHeight="1">
      <c r="A886" s="294">
        <v>884</v>
      </c>
      <c r="B886" s="317" t="s">
        <v>2265</v>
      </c>
      <c r="C886" s="316">
        <v>88.73</v>
      </c>
      <c r="D886" s="294" t="s">
        <v>118</v>
      </c>
      <c r="E886" s="294" t="s">
        <v>2045</v>
      </c>
      <c r="F886" s="294"/>
    </row>
    <row r="887" spans="1:6" ht="24" customHeight="1">
      <c r="A887" s="294">
        <v>885</v>
      </c>
      <c r="B887" s="317" t="s">
        <v>2143</v>
      </c>
      <c r="C887" s="316">
        <v>88.73</v>
      </c>
      <c r="D887" s="294" t="s">
        <v>118</v>
      </c>
      <c r="E887" s="294" t="s">
        <v>2045</v>
      </c>
      <c r="F887" s="294"/>
    </row>
    <row r="888" spans="1:6" ht="24" customHeight="1">
      <c r="A888" s="294">
        <v>886</v>
      </c>
      <c r="B888" s="317" t="s">
        <v>2144</v>
      </c>
      <c r="C888" s="316">
        <v>90.21</v>
      </c>
      <c r="D888" s="294" t="s">
        <v>118</v>
      </c>
      <c r="E888" s="296" t="s">
        <v>2045</v>
      </c>
      <c r="F888" s="294"/>
    </row>
    <row r="889" spans="1:6" ht="24" customHeight="1">
      <c r="A889" s="294">
        <v>887</v>
      </c>
      <c r="B889" s="317" t="s">
        <v>2146</v>
      </c>
      <c r="C889" s="316">
        <v>88.37</v>
      </c>
      <c r="D889" s="294" t="s">
        <v>118</v>
      </c>
      <c r="E889" s="296" t="s">
        <v>2041</v>
      </c>
      <c r="F889" s="294"/>
    </row>
    <row r="890" spans="1:6" ht="24" customHeight="1">
      <c r="A890" s="294">
        <v>888</v>
      </c>
      <c r="B890" s="317" t="s">
        <v>2150</v>
      </c>
      <c r="C890" s="316">
        <v>89.42</v>
      </c>
      <c r="D890" s="294" t="s">
        <v>118</v>
      </c>
      <c r="E890" s="296" t="s">
        <v>2041</v>
      </c>
      <c r="F890" s="294"/>
    </row>
    <row r="891" spans="1:6" ht="24" customHeight="1">
      <c r="A891" s="294">
        <v>889</v>
      </c>
      <c r="B891" s="317" t="s">
        <v>2151</v>
      </c>
      <c r="C891" s="316">
        <v>88.73</v>
      </c>
      <c r="D891" s="294" t="s">
        <v>118</v>
      </c>
      <c r="E891" s="294" t="s">
        <v>2045</v>
      </c>
      <c r="F891" s="294"/>
    </row>
    <row r="892" spans="1:6" ht="24" customHeight="1">
      <c r="A892" s="294">
        <v>890</v>
      </c>
      <c r="B892" s="317" t="s">
        <v>2325</v>
      </c>
      <c r="C892" s="316">
        <v>90.21</v>
      </c>
      <c r="D892" s="294" t="s">
        <v>118</v>
      </c>
      <c r="E892" s="296" t="s">
        <v>2045</v>
      </c>
      <c r="F892" s="294"/>
    </row>
    <row r="893" spans="1:6" ht="24" customHeight="1">
      <c r="A893" s="294">
        <v>891</v>
      </c>
      <c r="B893" s="317" t="s">
        <v>2157</v>
      </c>
      <c r="C893" s="316">
        <v>90.21</v>
      </c>
      <c r="D893" s="294" t="s">
        <v>118</v>
      </c>
      <c r="E893" s="296" t="s">
        <v>2045</v>
      </c>
      <c r="F893" s="294"/>
    </row>
    <row r="894" spans="1:6" ht="24" customHeight="1">
      <c r="A894" s="294">
        <v>892</v>
      </c>
      <c r="B894" s="317" t="s">
        <v>2159</v>
      </c>
      <c r="C894" s="316">
        <v>88.37</v>
      </c>
      <c r="D894" s="294" t="s">
        <v>118</v>
      </c>
      <c r="E894" s="296" t="s">
        <v>2041</v>
      </c>
      <c r="F894" s="294"/>
    </row>
    <row r="895" spans="1:6" ht="24" customHeight="1">
      <c r="A895" s="294">
        <v>893</v>
      </c>
      <c r="B895" s="317" t="s">
        <v>2163</v>
      </c>
      <c r="C895" s="316">
        <v>89.42</v>
      </c>
      <c r="D895" s="294" t="s">
        <v>118</v>
      </c>
      <c r="E895" s="296" t="s">
        <v>2041</v>
      </c>
      <c r="F895" s="294"/>
    </row>
    <row r="896" spans="1:6" ht="24" customHeight="1">
      <c r="A896" s="294">
        <v>894</v>
      </c>
      <c r="B896" s="317" t="s">
        <v>2164</v>
      </c>
      <c r="C896" s="316">
        <v>88.73</v>
      </c>
      <c r="D896" s="294" t="s">
        <v>118</v>
      </c>
      <c r="E896" s="294" t="s">
        <v>2045</v>
      </c>
      <c r="F896" s="294"/>
    </row>
    <row r="897" spans="1:6" ht="24" customHeight="1">
      <c r="A897" s="294">
        <v>895</v>
      </c>
      <c r="B897" s="317" t="s">
        <v>2165</v>
      </c>
      <c r="C897" s="316">
        <v>90.21</v>
      </c>
      <c r="D897" s="294" t="s">
        <v>118</v>
      </c>
      <c r="E897" s="296" t="s">
        <v>2045</v>
      </c>
      <c r="F897" s="294"/>
    </row>
    <row r="898" spans="1:6" ht="24" customHeight="1">
      <c r="A898" s="294">
        <v>896</v>
      </c>
      <c r="B898" s="317" t="s">
        <v>2167</v>
      </c>
      <c r="C898" s="316">
        <v>88.37</v>
      </c>
      <c r="D898" s="294" t="s">
        <v>118</v>
      </c>
      <c r="E898" s="296" t="s">
        <v>2041</v>
      </c>
      <c r="F898" s="294"/>
    </row>
    <row r="899" spans="1:6" ht="24" customHeight="1">
      <c r="A899" s="294">
        <v>897</v>
      </c>
      <c r="B899" s="317" t="s">
        <v>2331</v>
      </c>
      <c r="C899" s="316">
        <v>88.37</v>
      </c>
      <c r="D899" s="294" t="s">
        <v>118</v>
      </c>
      <c r="E899" s="296" t="s">
        <v>2041</v>
      </c>
      <c r="F899" s="294"/>
    </row>
    <row r="900" spans="1:6" ht="24" customHeight="1">
      <c r="A900" s="294">
        <v>898</v>
      </c>
      <c r="B900" s="317" t="s">
        <v>2333</v>
      </c>
      <c r="C900" s="316">
        <v>89.42</v>
      </c>
      <c r="D900" s="294" t="s">
        <v>118</v>
      </c>
      <c r="E900" s="296" t="s">
        <v>2041</v>
      </c>
      <c r="F900" s="294"/>
    </row>
    <row r="901" spans="1:6" ht="24" customHeight="1">
      <c r="A901" s="294">
        <v>899</v>
      </c>
      <c r="B901" s="317" t="s">
        <v>2171</v>
      </c>
      <c r="C901" s="316">
        <v>90.21</v>
      </c>
      <c r="D901" s="294" t="s">
        <v>118</v>
      </c>
      <c r="E901" s="296" t="s">
        <v>2045</v>
      </c>
      <c r="F901" s="294"/>
    </row>
    <row r="902" spans="1:6" ht="24" customHeight="1">
      <c r="A902" s="294">
        <v>900</v>
      </c>
      <c r="B902" s="317" t="s">
        <v>2335</v>
      </c>
      <c r="C902" s="316">
        <v>89.42</v>
      </c>
      <c r="D902" s="294" t="s">
        <v>118</v>
      </c>
      <c r="E902" s="296" t="s">
        <v>2041</v>
      </c>
      <c r="F902" s="294"/>
    </row>
    <row r="903" spans="1:6" ht="24" customHeight="1">
      <c r="A903" s="294">
        <v>901</v>
      </c>
      <c r="B903" s="317" t="s">
        <v>2177</v>
      </c>
      <c r="C903" s="316">
        <v>90.21</v>
      </c>
      <c r="D903" s="294" t="s">
        <v>118</v>
      </c>
      <c r="E903" s="296" t="s">
        <v>2045</v>
      </c>
      <c r="F903" s="294"/>
    </row>
    <row r="904" spans="1:6" ht="24" customHeight="1">
      <c r="A904" s="294">
        <v>902</v>
      </c>
      <c r="B904" s="317" t="s">
        <v>2185</v>
      </c>
      <c r="C904" s="316">
        <v>89.42</v>
      </c>
      <c r="D904" s="294" t="s">
        <v>118</v>
      </c>
      <c r="E904" s="296" t="s">
        <v>2041</v>
      </c>
      <c r="F904" s="294"/>
    </row>
    <row r="905" spans="1:6" ht="24" customHeight="1">
      <c r="A905" s="294">
        <v>903</v>
      </c>
      <c r="B905" s="317" t="s">
        <v>2189</v>
      </c>
      <c r="C905" s="316">
        <v>88.37</v>
      </c>
      <c r="D905" s="294" t="s">
        <v>118</v>
      </c>
      <c r="E905" s="296" t="s">
        <v>2041</v>
      </c>
      <c r="F905" s="294"/>
    </row>
    <row r="906" spans="1:6" ht="24" customHeight="1">
      <c r="A906" s="294">
        <v>904</v>
      </c>
      <c r="B906" s="317" t="s">
        <v>3821</v>
      </c>
      <c r="C906" s="316">
        <v>90.2</v>
      </c>
      <c r="D906" s="294" t="s">
        <v>118</v>
      </c>
      <c r="E906" s="294" t="s">
        <v>2045</v>
      </c>
      <c r="F906" s="294"/>
    </row>
    <row r="907" spans="1:6" ht="24" customHeight="1">
      <c r="A907" s="294">
        <v>905</v>
      </c>
      <c r="B907" s="317" t="s">
        <v>3822</v>
      </c>
      <c r="C907" s="316">
        <v>89.42</v>
      </c>
      <c r="D907" s="294" t="s">
        <v>118</v>
      </c>
      <c r="E907" s="296" t="s">
        <v>2041</v>
      </c>
      <c r="F907" s="294"/>
    </row>
    <row r="908" spans="1:6" ht="24" customHeight="1">
      <c r="A908" s="294">
        <v>906</v>
      </c>
      <c r="B908" s="317" t="s">
        <v>3823</v>
      </c>
      <c r="C908" s="316">
        <v>88.73</v>
      </c>
      <c r="D908" s="294" t="s">
        <v>118</v>
      </c>
      <c r="E908" s="296" t="s">
        <v>2045</v>
      </c>
      <c r="F908" s="294"/>
    </row>
    <row r="909" spans="1:6" ht="24" customHeight="1">
      <c r="A909" s="294">
        <v>907</v>
      </c>
      <c r="B909" s="317" t="s">
        <v>3824</v>
      </c>
      <c r="C909" s="316">
        <v>88.73</v>
      </c>
      <c r="D909" s="294" t="s">
        <v>118</v>
      </c>
      <c r="E909" s="296" t="s">
        <v>2045</v>
      </c>
      <c r="F909" s="294"/>
    </row>
    <row r="910" spans="1:6" ht="24" customHeight="1">
      <c r="A910" s="294">
        <v>908</v>
      </c>
      <c r="B910" s="317" t="s">
        <v>3825</v>
      </c>
      <c r="C910" s="316">
        <v>90.21</v>
      </c>
      <c r="D910" s="294" t="s">
        <v>118</v>
      </c>
      <c r="E910" s="294" t="s">
        <v>2045</v>
      </c>
      <c r="F910" s="294"/>
    </row>
    <row r="911" spans="1:6" ht="24" customHeight="1">
      <c r="A911" s="294">
        <v>909</v>
      </c>
      <c r="B911" s="317" t="s">
        <v>3826</v>
      </c>
      <c r="C911" s="316">
        <v>89.42</v>
      </c>
      <c r="D911" s="294" t="s">
        <v>118</v>
      </c>
      <c r="E911" s="296" t="s">
        <v>2041</v>
      </c>
      <c r="F911" s="294"/>
    </row>
    <row r="912" spans="1:6" ht="24" customHeight="1">
      <c r="A912" s="294">
        <v>910</v>
      </c>
      <c r="B912" s="317" t="s">
        <v>3827</v>
      </c>
      <c r="C912" s="316">
        <v>88.37</v>
      </c>
      <c r="D912" s="294" t="s">
        <v>118</v>
      </c>
      <c r="E912" s="296" t="s">
        <v>2041</v>
      </c>
      <c r="F912" s="294"/>
    </row>
    <row r="913" spans="1:6" ht="24" customHeight="1">
      <c r="A913" s="294">
        <v>911</v>
      </c>
      <c r="B913" s="317" t="s">
        <v>3828</v>
      </c>
      <c r="C913" s="316">
        <v>90.21</v>
      </c>
      <c r="D913" s="294" t="s">
        <v>118</v>
      </c>
      <c r="E913" s="294" t="s">
        <v>2045</v>
      </c>
      <c r="F913" s="294"/>
    </row>
    <row r="914" spans="1:6" ht="24" customHeight="1">
      <c r="A914" s="294">
        <v>912</v>
      </c>
      <c r="B914" s="317" t="s">
        <v>3829</v>
      </c>
      <c r="C914" s="316">
        <v>88.73</v>
      </c>
      <c r="D914" s="294" t="s">
        <v>118</v>
      </c>
      <c r="E914" s="296" t="s">
        <v>2045</v>
      </c>
      <c r="F914" s="294"/>
    </row>
    <row r="915" spans="1:6" ht="24" customHeight="1">
      <c r="A915" s="294">
        <v>913</v>
      </c>
      <c r="B915" s="317" t="s">
        <v>3830</v>
      </c>
      <c r="C915" s="316">
        <v>89.42</v>
      </c>
      <c r="D915" s="294" t="s">
        <v>118</v>
      </c>
      <c r="E915" s="296" t="s">
        <v>2041</v>
      </c>
      <c r="F915" s="294"/>
    </row>
    <row r="916" spans="1:6" ht="24" customHeight="1">
      <c r="A916" s="294">
        <v>914</v>
      </c>
      <c r="B916" s="317" t="s">
        <v>3831</v>
      </c>
      <c r="C916" s="316">
        <v>88.37</v>
      </c>
      <c r="D916" s="294" t="s">
        <v>118</v>
      </c>
      <c r="E916" s="296" t="s">
        <v>2041</v>
      </c>
      <c r="F916" s="294"/>
    </row>
    <row r="917" spans="1:6" ht="24" customHeight="1">
      <c r="A917" s="294">
        <v>915</v>
      </c>
      <c r="B917" s="317" t="s">
        <v>3832</v>
      </c>
      <c r="C917" s="316">
        <v>89.42</v>
      </c>
      <c r="D917" s="294" t="s">
        <v>118</v>
      </c>
      <c r="E917" s="296" t="s">
        <v>2041</v>
      </c>
      <c r="F917" s="294"/>
    </row>
    <row r="918" spans="1:6" ht="24" customHeight="1">
      <c r="A918" s="294">
        <v>916</v>
      </c>
      <c r="B918" s="317" t="s">
        <v>3833</v>
      </c>
      <c r="C918" s="316">
        <v>90.21</v>
      </c>
      <c r="D918" s="294" t="s">
        <v>118</v>
      </c>
      <c r="E918" s="294" t="s">
        <v>2045</v>
      </c>
      <c r="F918" s="294"/>
    </row>
    <row r="919" spans="1:6" ht="24" customHeight="1">
      <c r="A919" s="294">
        <v>917</v>
      </c>
      <c r="B919" s="317" t="s">
        <v>3834</v>
      </c>
      <c r="C919" s="316">
        <v>88.73</v>
      </c>
      <c r="D919" s="294" t="s">
        <v>118</v>
      </c>
      <c r="E919" s="296" t="s">
        <v>2045</v>
      </c>
      <c r="F919" s="294"/>
    </row>
    <row r="920" spans="1:6" ht="24" customHeight="1">
      <c r="A920" s="294">
        <v>918</v>
      </c>
      <c r="B920" s="317" t="s">
        <v>3835</v>
      </c>
      <c r="C920" s="316">
        <v>89.42</v>
      </c>
      <c r="D920" s="294" t="s">
        <v>118</v>
      </c>
      <c r="E920" s="296" t="s">
        <v>2041</v>
      </c>
      <c r="F920" s="294"/>
    </row>
    <row r="921" spans="1:6" ht="24" customHeight="1">
      <c r="A921" s="294">
        <v>919</v>
      </c>
      <c r="B921" s="317" t="s">
        <v>3836</v>
      </c>
      <c r="C921" s="316">
        <v>88.37</v>
      </c>
      <c r="D921" s="294" t="s">
        <v>118</v>
      </c>
      <c r="E921" s="296" t="s">
        <v>2041</v>
      </c>
      <c r="F921" s="294"/>
    </row>
    <row r="922" spans="1:6" ht="24" customHeight="1">
      <c r="A922" s="294">
        <v>920</v>
      </c>
      <c r="B922" s="317" t="s">
        <v>3837</v>
      </c>
      <c r="C922" s="316">
        <v>90.21</v>
      </c>
      <c r="D922" s="294" t="s">
        <v>118</v>
      </c>
      <c r="E922" s="294" t="s">
        <v>2045</v>
      </c>
      <c r="F922" s="294"/>
    </row>
    <row r="923" spans="1:6" ht="24" customHeight="1">
      <c r="A923" s="294">
        <v>921</v>
      </c>
      <c r="B923" s="317" t="s">
        <v>3838</v>
      </c>
      <c r="C923" s="316">
        <v>88.73</v>
      </c>
      <c r="D923" s="294" t="s">
        <v>118</v>
      </c>
      <c r="E923" s="296" t="s">
        <v>2045</v>
      </c>
      <c r="F923" s="294"/>
    </row>
    <row r="924" spans="1:6" ht="24" customHeight="1">
      <c r="A924" s="294">
        <v>922</v>
      </c>
      <c r="B924" s="317" t="s">
        <v>3839</v>
      </c>
      <c r="C924" s="316">
        <v>89.42</v>
      </c>
      <c r="D924" s="294" t="s">
        <v>118</v>
      </c>
      <c r="E924" s="296" t="s">
        <v>2041</v>
      </c>
      <c r="F924" s="294"/>
    </row>
    <row r="925" spans="1:6" ht="24" customHeight="1">
      <c r="A925" s="294">
        <v>923</v>
      </c>
      <c r="B925" s="317" t="s">
        <v>3840</v>
      </c>
      <c r="C925" s="316">
        <v>90.21</v>
      </c>
      <c r="D925" s="294" t="s">
        <v>118</v>
      </c>
      <c r="E925" s="294" t="s">
        <v>2045</v>
      </c>
      <c r="F925" s="294"/>
    </row>
    <row r="926" spans="1:6" ht="24" customHeight="1">
      <c r="A926" s="294">
        <v>924</v>
      </c>
      <c r="B926" s="317" t="s">
        <v>3841</v>
      </c>
      <c r="C926" s="316">
        <v>89.42</v>
      </c>
      <c r="D926" s="294" t="s">
        <v>118</v>
      </c>
      <c r="E926" s="296" t="s">
        <v>2041</v>
      </c>
      <c r="F926" s="294"/>
    </row>
    <row r="927" spans="1:6" ht="24" customHeight="1">
      <c r="A927" s="294">
        <v>925</v>
      </c>
      <c r="B927" s="317" t="s">
        <v>3842</v>
      </c>
      <c r="C927" s="316">
        <v>90.21</v>
      </c>
      <c r="D927" s="294" t="s">
        <v>118</v>
      </c>
      <c r="E927" s="294" t="s">
        <v>2045</v>
      </c>
      <c r="F927" s="294"/>
    </row>
    <row r="928" spans="1:6" ht="24" customHeight="1">
      <c r="A928" s="294">
        <v>926</v>
      </c>
      <c r="B928" s="317" t="s">
        <v>3843</v>
      </c>
      <c r="C928" s="316">
        <v>89.42</v>
      </c>
      <c r="D928" s="294" t="s">
        <v>118</v>
      </c>
      <c r="E928" s="296" t="s">
        <v>2041</v>
      </c>
      <c r="F928" s="294"/>
    </row>
    <row r="929" spans="1:6" ht="24" customHeight="1">
      <c r="A929" s="294">
        <v>927</v>
      </c>
      <c r="B929" s="317" t="s">
        <v>3844</v>
      </c>
      <c r="C929" s="316">
        <v>88.37</v>
      </c>
      <c r="D929" s="294" t="s">
        <v>118</v>
      </c>
      <c r="E929" s="296" t="s">
        <v>2041</v>
      </c>
      <c r="F929" s="294"/>
    </row>
    <row r="930" spans="1:6" ht="24" customHeight="1">
      <c r="A930" s="294">
        <v>928</v>
      </c>
      <c r="B930" s="317" t="s">
        <v>3845</v>
      </c>
      <c r="C930" s="316">
        <v>90.21</v>
      </c>
      <c r="D930" s="294" t="s">
        <v>118</v>
      </c>
      <c r="E930" s="294" t="s">
        <v>2045</v>
      </c>
      <c r="F930" s="294"/>
    </row>
    <row r="931" spans="1:6" ht="24" customHeight="1">
      <c r="A931" s="294">
        <v>929</v>
      </c>
      <c r="B931" s="317" t="s">
        <v>3846</v>
      </c>
      <c r="C931" s="316">
        <v>88.73</v>
      </c>
      <c r="D931" s="294" t="s">
        <v>118</v>
      </c>
      <c r="E931" s="296" t="s">
        <v>2045</v>
      </c>
      <c r="F931" s="294"/>
    </row>
    <row r="932" spans="1:6" ht="24" customHeight="1">
      <c r="A932" s="294">
        <v>930</v>
      </c>
      <c r="B932" s="317" t="s">
        <v>3847</v>
      </c>
      <c r="C932" s="316">
        <v>89.42</v>
      </c>
      <c r="D932" s="294" t="s">
        <v>118</v>
      </c>
      <c r="E932" s="296" t="s">
        <v>2041</v>
      </c>
      <c r="F932" s="294"/>
    </row>
    <row r="933" spans="1:6" ht="24" customHeight="1">
      <c r="A933" s="294">
        <v>931</v>
      </c>
      <c r="B933" s="317" t="s">
        <v>3848</v>
      </c>
      <c r="C933" s="316">
        <v>90.25</v>
      </c>
      <c r="D933" s="294" t="s">
        <v>118</v>
      </c>
      <c r="E933" s="294" t="s">
        <v>2045</v>
      </c>
      <c r="F933" s="294"/>
    </row>
    <row r="934" spans="1:6" ht="24" customHeight="1">
      <c r="A934" s="294">
        <v>932</v>
      </c>
      <c r="B934" s="317" t="s">
        <v>3849</v>
      </c>
      <c r="C934" s="316">
        <v>90.21</v>
      </c>
      <c r="D934" s="294" t="s">
        <v>118</v>
      </c>
      <c r="E934" s="294" t="s">
        <v>2045</v>
      </c>
      <c r="F934" s="294"/>
    </row>
    <row r="935" spans="1:6" ht="24" customHeight="1">
      <c r="A935" s="294">
        <v>933</v>
      </c>
      <c r="B935" s="317" t="s">
        <v>3850</v>
      </c>
      <c r="C935" s="316">
        <v>88.73</v>
      </c>
      <c r="D935" s="294" t="s">
        <v>118</v>
      </c>
      <c r="E935" s="296" t="s">
        <v>2045</v>
      </c>
      <c r="F935" s="294"/>
    </row>
    <row r="936" spans="1:6" ht="24" customHeight="1">
      <c r="A936" s="294">
        <v>934</v>
      </c>
      <c r="B936" s="317" t="s">
        <v>3851</v>
      </c>
      <c r="C936" s="316">
        <v>88.37</v>
      </c>
      <c r="D936" s="294" t="s">
        <v>118</v>
      </c>
      <c r="E936" s="296" t="s">
        <v>2041</v>
      </c>
      <c r="F936" s="294"/>
    </row>
    <row r="937" spans="1:6" ht="24" customHeight="1">
      <c r="A937" s="294">
        <v>935</v>
      </c>
      <c r="B937" s="317" t="s">
        <v>3852</v>
      </c>
      <c r="C937" s="316">
        <v>90.21</v>
      </c>
      <c r="D937" s="294" t="s">
        <v>118</v>
      </c>
      <c r="E937" s="294" t="s">
        <v>2045</v>
      </c>
      <c r="F937" s="294"/>
    </row>
    <row r="938" spans="1:6" ht="24" customHeight="1">
      <c r="A938" s="294">
        <v>936</v>
      </c>
      <c r="B938" s="317" t="s">
        <v>3853</v>
      </c>
      <c r="C938" s="316">
        <v>88.37</v>
      </c>
      <c r="D938" s="294" t="s">
        <v>118</v>
      </c>
      <c r="E938" s="296" t="s">
        <v>2041</v>
      </c>
      <c r="F938" s="294"/>
    </row>
    <row r="939" spans="1:6" ht="24" customHeight="1">
      <c r="A939" s="294">
        <v>937</v>
      </c>
      <c r="B939" s="317" t="s">
        <v>3854</v>
      </c>
      <c r="C939" s="316">
        <v>90.21</v>
      </c>
      <c r="D939" s="294" t="s">
        <v>118</v>
      </c>
      <c r="E939" s="294" t="s">
        <v>2045</v>
      </c>
      <c r="F939" s="294"/>
    </row>
    <row r="940" spans="1:6" ht="24" customHeight="1">
      <c r="A940" s="294">
        <v>938</v>
      </c>
      <c r="B940" s="317" t="s">
        <v>3855</v>
      </c>
      <c r="C940" s="316">
        <v>88.73</v>
      </c>
      <c r="D940" s="294" t="s">
        <v>118</v>
      </c>
      <c r="E940" s="296" t="s">
        <v>2045</v>
      </c>
      <c r="F940" s="294"/>
    </row>
    <row r="941" spans="1:6" ht="24" customHeight="1">
      <c r="A941" s="294">
        <v>939</v>
      </c>
      <c r="B941" s="317" t="s">
        <v>3856</v>
      </c>
      <c r="C941" s="316">
        <v>89.42</v>
      </c>
      <c r="D941" s="294" t="s">
        <v>118</v>
      </c>
      <c r="E941" s="296" t="s">
        <v>2041</v>
      </c>
      <c r="F941" s="294"/>
    </row>
    <row r="942" spans="1:6" ht="24" customHeight="1">
      <c r="A942" s="294">
        <v>940</v>
      </c>
      <c r="B942" s="317" t="s">
        <v>3857</v>
      </c>
      <c r="C942" s="316">
        <v>88.37</v>
      </c>
      <c r="D942" s="294" t="s">
        <v>118</v>
      </c>
      <c r="E942" s="296" t="s">
        <v>2041</v>
      </c>
      <c r="F942" s="294"/>
    </row>
    <row r="943" spans="1:6" ht="24" customHeight="1">
      <c r="A943" s="294">
        <v>941</v>
      </c>
      <c r="B943" s="317" t="s">
        <v>3858</v>
      </c>
      <c r="C943" s="316">
        <v>90.21</v>
      </c>
      <c r="D943" s="294" t="s">
        <v>118</v>
      </c>
      <c r="E943" s="294" t="s">
        <v>2045</v>
      </c>
      <c r="F943" s="294"/>
    </row>
    <row r="944" spans="1:6" ht="24" customHeight="1">
      <c r="A944" s="294">
        <v>942</v>
      </c>
      <c r="B944" s="317" t="s">
        <v>3859</v>
      </c>
      <c r="C944" s="316">
        <v>88.73</v>
      </c>
      <c r="D944" s="294" t="s">
        <v>118</v>
      </c>
      <c r="E944" s="296" t="s">
        <v>2045</v>
      </c>
      <c r="F944" s="294"/>
    </row>
    <row r="945" spans="1:6" ht="24" customHeight="1">
      <c r="A945" s="294">
        <v>943</v>
      </c>
      <c r="B945" s="317" t="s">
        <v>3860</v>
      </c>
      <c r="C945" s="316">
        <v>89.42</v>
      </c>
      <c r="D945" s="294" t="s">
        <v>118</v>
      </c>
      <c r="E945" s="296" t="s">
        <v>2041</v>
      </c>
      <c r="F945" s="294"/>
    </row>
    <row r="946" spans="1:6" ht="24" customHeight="1">
      <c r="A946" s="294">
        <v>944</v>
      </c>
      <c r="B946" s="317" t="s">
        <v>3861</v>
      </c>
      <c r="C946" s="316">
        <v>88.37</v>
      </c>
      <c r="D946" s="294" t="s">
        <v>118</v>
      </c>
      <c r="E946" s="296" t="s">
        <v>2041</v>
      </c>
      <c r="F946" s="294"/>
    </row>
    <row r="947" spans="1:6" ht="24" customHeight="1">
      <c r="A947" s="294">
        <v>945</v>
      </c>
      <c r="B947" s="317" t="s">
        <v>3862</v>
      </c>
      <c r="C947" s="316">
        <v>90.21</v>
      </c>
      <c r="D947" s="294" t="s">
        <v>118</v>
      </c>
      <c r="E947" s="294" t="s">
        <v>2045</v>
      </c>
      <c r="F947" s="294"/>
    </row>
    <row r="948" spans="1:6" ht="24" customHeight="1">
      <c r="A948" s="294">
        <v>946</v>
      </c>
      <c r="B948" s="317" t="s">
        <v>3863</v>
      </c>
      <c r="C948" s="316">
        <v>90.21</v>
      </c>
      <c r="D948" s="294" t="s">
        <v>118</v>
      </c>
      <c r="E948" s="294" t="s">
        <v>2045</v>
      </c>
      <c r="F948" s="294"/>
    </row>
    <row r="949" spans="1:6" ht="24" customHeight="1">
      <c r="A949" s="294">
        <v>947</v>
      </c>
      <c r="B949" s="317" t="s">
        <v>2326</v>
      </c>
      <c r="C949" s="316">
        <v>89.42</v>
      </c>
      <c r="D949" s="294" t="s">
        <v>118</v>
      </c>
      <c r="E949" s="296" t="s">
        <v>2041</v>
      </c>
      <c r="F949" s="294"/>
    </row>
    <row r="950" spans="1:6" ht="24" customHeight="1">
      <c r="A950" s="294">
        <v>948</v>
      </c>
      <c r="B950" s="317" t="s">
        <v>2356</v>
      </c>
      <c r="C950" s="316">
        <v>89.42</v>
      </c>
      <c r="D950" s="294" t="s">
        <v>118</v>
      </c>
      <c r="E950" s="296" t="s">
        <v>2041</v>
      </c>
      <c r="F950" s="294"/>
    </row>
    <row r="951" spans="1:6" ht="24" customHeight="1">
      <c r="A951" s="294">
        <v>949</v>
      </c>
      <c r="B951" s="317" t="s">
        <v>3864</v>
      </c>
      <c r="C951" s="316">
        <v>89.98</v>
      </c>
      <c r="D951" s="294" t="s">
        <v>118</v>
      </c>
      <c r="E951" s="296" t="s">
        <v>2041</v>
      </c>
      <c r="F951" s="294"/>
    </row>
    <row r="952" spans="1:6" ht="24" customHeight="1">
      <c r="A952" s="294">
        <v>950</v>
      </c>
      <c r="B952" s="317" t="s">
        <v>3865</v>
      </c>
      <c r="C952" s="316">
        <v>88.37</v>
      </c>
      <c r="D952" s="294" t="s">
        <v>118</v>
      </c>
      <c r="E952" s="296" t="s">
        <v>2041</v>
      </c>
      <c r="F952" s="294"/>
    </row>
    <row r="953" spans="1:6" ht="24" customHeight="1">
      <c r="A953" s="294">
        <v>951</v>
      </c>
      <c r="B953" s="317" t="s">
        <v>2248</v>
      </c>
      <c r="C953" s="316">
        <v>88.73</v>
      </c>
      <c r="D953" s="294" t="s">
        <v>118</v>
      </c>
      <c r="E953" s="294" t="s">
        <v>2045</v>
      </c>
      <c r="F953" s="294"/>
    </row>
    <row r="954" spans="1:6" ht="24" customHeight="1">
      <c r="A954" s="294">
        <v>952</v>
      </c>
      <c r="B954" s="317" t="s">
        <v>2329</v>
      </c>
      <c r="C954" s="316">
        <v>90.21</v>
      </c>
      <c r="D954" s="294" t="s">
        <v>118</v>
      </c>
      <c r="E954" s="296" t="s">
        <v>2045</v>
      </c>
      <c r="F954" s="294"/>
    </row>
    <row r="955" spans="1:6" ht="24" customHeight="1">
      <c r="A955" s="294">
        <v>953</v>
      </c>
      <c r="B955" s="317" t="s">
        <v>2187</v>
      </c>
      <c r="C955" s="316">
        <v>90.21</v>
      </c>
      <c r="D955" s="294" t="s">
        <v>118</v>
      </c>
      <c r="E955" s="296" t="s">
        <v>2045</v>
      </c>
      <c r="F955" s="294"/>
    </row>
    <row r="956" spans="1:6" ht="24" customHeight="1">
      <c r="A956" s="294">
        <v>954</v>
      </c>
      <c r="B956" s="317" t="s">
        <v>3866</v>
      </c>
      <c r="C956" s="316">
        <v>88.73</v>
      </c>
      <c r="D956" s="294" t="s">
        <v>118</v>
      </c>
      <c r="E956" s="296" t="s">
        <v>2045</v>
      </c>
      <c r="F956" s="294"/>
    </row>
    <row r="957" spans="1:6" ht="24" customHeight="1">
      <c r="A957" s="294">
        <v>955</v>
      </c>
      <c r="B957" s="317" t="s">
        <v>3867</v>
      </c>
      <c r="C957" s="316">
        <v>88.73</v>
      </c>
      <c r="D957" s="294" t="s">
        <v>118</v>
      </c>
      <c r="E957" s="296" t="s">
        <v>2045</v>
      </c>
      <c r="F957" s="294"/>
    </row>
    <row r="958" spans="1:6" ht="24" customHeight="1">
      <c r="A958" s="294">
        <v>956</v>
      </c>
      <c r="B958" s="317" t="s">
        <v>3868</v>
      </c>
      <c r="C958" s="316">
        <v>88.73</v>
      </c>
      <c r="D958" s="294" t="s">
        <v>118</v>
      </c>
      <c r="E958" s="296" t="s">
        <v>2045</v>
      </c>
      <c r="F958" s="294"/>
    </row>
    <row r="959" spans="1:6" ht="24" customHeight="1">
      <c r="A959" s="294">
        <v>957</v>
      </c>
      <c r="B959" s="317" t="s">
        <v>3869</v>
      </c>
      <c r="C959" s="316">
        <v>89.97</v>
      </c>
      <c r="D959" s="294" t="s">
        <v>118</v>
      </c>
      <c r="E959" s="296" t="s">
        <v>2041</v>
      </c>
      <c r="F959" s="294"/>
    </row>
    <row r="960" spans="1:6" ht="24" customHeight="1">
      <c r="A960" s="294">
        <v>958</v>
      </c>
      <c r="B960" s="317" t="s">
        <v>3870</v>
      </c>
      <c r="C960" s="316">
        <v>90.25</v>
      </c>
      <c r="D960" s="294" t="s">
        <v>118</v>
      </c>
      <c r="E960" s="294" t="s">
        <v>2045</v>
      </c>
      <c r="F960" s="294"/>
    </row>
    <row r="961" spans="1:6" ht="24" customHeight="1">
      <c r="A961" s="294">
        <v>959</v>
      </c>
      <c r="B961" s="317" t="s">
        <v>3871</v>
      </c>
      <c r="C961" s="316">
        <v>90.73</v>
      </c>
      <c r="D961" s="294" t="s">
        <v>118</v>
      </c>
      <c r="E961" s="296" t="s">
        <v>2041</v>
      </c>
      <c r="F961" s="294"/>
    </row>
    <row r="962" spans="1:6" ht="24" customHeight="1">
      <c r="A962" s="294">
        <v>960</v>
      </c>
      <c r="B962" s="317" t="s">
        <v>3872</v>
      </c>
      <c r="C962" s="316">
        <v>89.97</v>
      </c>
      <c r="D962" s="294" t="s">
        <v>118</v>
      </c>
      <c r="E962" s="296" t="s">
        <v>2041</v>
      </c>
      <c r="F962" s="294"/>
    </row>
    <row r="963" spans="1:6" ht="24" customHeight="1">
      <c r="A963" s="294">
        <v>961</v>
      </c>
      <c r="B963" s="317" t="s">
        <v>3873</v>
      </c>
      <c r="C963" s="317">
        <v>88.52</v>
      </c>
      <c r="D963" s="294" t="s">
        <v>118</v>
      </c>
      <c r="E963" s="296" t="s">
        <v>2045</v>
      </c>
      <c r="F963" s="294"/>
    </row>
    <row r="964" spans="1:6" ht="24" customHeight="1">
      <c r="A964" s="294">
        <v>962</v>
      </c>
      <c r="B964" s="317" t="s">
        <v>3874</v>
      </c>
      <c r="C964" s="317">
        <v>88.52</v>
      </c>
      <c r="D964" s="294" t="s">
        <v>118</v>
      </c>
      <c r="E964" s="296" t="s">
        <v>2045</v>
      </c>
      <c r="F964" s="294"/>
    </row>
    <row r="965" spans="1:6" ht="24" customHeight="1">
      <c r="A965" s="294">
        <v>963</v>
      </c>
      <c r="B965" s="317" t="s">
        <v>3875</v>
      </c>
      <c r="C965" s="317">
        <v>89.66</v>
      </c>
      <c r="D965" s="294" t="s">
        <v>118</v>
      </c>
      <c r="E965" s="296" t="s">
        <v>2041</v>
      </c>
      <c r="F965" s="294"/>
    </row>
    <row r="966" spans="1:6" ht="24" customHeight="1">
      <c r="A966" s="294">
        <v>964</v>
      </c>
      <c r="B966" s="317" t="s">
        <v>3876</v>
      </c>
      <c r="C966" s="317">
        <v>89.66</v>
      </c>
      <c r="D966" s="294" t="s">
        <v>118</v>
      </c>
      <c r="E966" s="296" t="s">
        <v>2041</v>
      </c>
      <c r="F966" s="294"/>
    </row>
    <row r="967" spans="1:6" ht="24" customHeight="1">
      <c r="A967" s="294">
        <v>965</v>
      </c>
      <c r="B967" s="317" t="s">
        <v>3877</v>
      </c>
      <c r="C967" s="316">
        <v>88.52</v>
      </c>
      <c r="D967" s="294" t="s">
        <v>118</v>
      </c>
      <c r="E967" s="296" t="s">
        <v>2045</v>
      </c>
      <c r="F967" s="294"/>
    </row>
    <row r="968" spans="1:6" ht="24" customHeight="1">
      <c r="A968" s="294">
        <v>966</v>
      </c>
      <c r="B968" s="317" t="s">
        <v>3878</v>
      </c>
      <c r="C968" s="317">
        <v>88.52</v>
      </c>
      <c r="D968" s="294" t="s">
        <v>118</v>
      </c>
      <c r="E968" s="296" t="s">
        <v>2045</v>
      </c>
      <c r="F968" s="294"/>
    </row>
    <row r="969" spans="1:6" ht="24" customHeight="1">
      <c r="A969" s="294">
        <v>967</v>
      </c>
      <c r="B969" s="317" t="s">
        <v>3879</v>
      </c>
      <c r="C969" s="317">
        <v>89.66</v>
      </c>
      <c r="D969" s="294" t="s">
        <v>118</v>
      </c>
      <c r="E969" s="296" t="s">
        <v>2041</v>
      </c>
      <c r="F969" s="294"/>
    </row>
    <row r="970" spans="1:6" ht="24" customHeight="1">
      <c r="A970" s="294">
        <v>968</v>
      </c>
      <c r="B970" s="317" t="s">
        <v>3880</v>
      </c>
      <c r="C970" s="317">
        <v>90.01</v>
      </c>
      <c r="D970" s="294" t="s">
        <v>118</v>
      </c>
      <c r="E970" s="294" t="s">
        <v>2045</v>
      </c>
      <c r="F970" s="294"/>
    </row>
    <row r="971" spans="1:6" ht="24" customHeight="1">
      <c r="A971" s="294">
        <v>969</v>
      </c>
      <c r="B971" s="317" t="s">
        <v>3881</v>
      </c>
      <c r="C971" s="317">
        <v>88.52</v>
      </c>
      <c r="D971" s="294" t="s">
        <v>118</v>
      </c>
      <c r="E971" s="296" t="s">
        <v>2045</v>
      </c>
      <c r="F971" s="294"/>
    </row>
    <row r="972" spans="1:6" ht="24" customHeight="1">
      <c r="A972" s="294">
        <v>970</v>
      </c>
      <c r="B972" s="317" t="s">
        <v>3882</v>
      </c>
      <c r="C972" s="317">
        <v>89.66</v>
      </c>
      <c r="D972" s="294" t="s">
        <v>118</v>
      </c>
      <c r="E972" s="296" t="s">
        <v>2041</v>
      </c>
      <c r="F972" s="294"/>
    </row>
    <row r="973" spans="1:6" ht="24" customHeight="1">
      <c r="A973" s="294">
        <v>971</v>
      </c>
      <c r="B973" s="317" t="s">
        <v>3883</v>
      </c>
      <c r="C973" s="317">
        <v>88.52</v>
      </c>
      <c r="D973" s="294" t="s">
        <v>118</v>
      </c>
      <c r="E973" s="296" t="s">
        <v>2045</v>
      </c>
      <c r="F973" s="294"/>
    </row>
    <row r="974" spans="1:6" ht="24" customHeight="1">
      <c r="A974" s="294">
        <v>972</v>
      </c>
      <c r="B974" s="317" t="s">
        <v>3884</v>
      </c>
      <c r="C974" s="317">
        <v>89.66</v>
      </c>
      <c r="D974" s="294" t="s">
        <v>118</v>
      </c>
      <c r="E974" s="296" t="s">
        <v>2041</v>
      </c>
      <c r="F974" s="294"/>
    </row>
    <row r="975" spans="1:6" ht="24" customHeight="1">
      <c r="A975" s="294">
        <v>973</v>
      </c>
      <c r="B975" s="317" t="s">
        <v>3885</v>
      </c>
      <c r="C975" s="317">
        <v>89.66</v>
      </c>
      <c r="D975" s="294" t="s">
        <v>118</v>
      </c>
      <c r="E975" s="296" t="s">
        <v>2041</v>
      </c>
      <c r="F975" s="294"/>
    </row>
    <row r="976" spans="1:6" ht="24" customHeight="1">
      <c r="A976" s="294">
        <v>974</v>
      </c>
      <c r="B976" s="317" t="s">
        <v>3886</v>
      </c>
      <c r="C976" s="317">
        <v>89.66</v>
      </c>
      <c r="D976" s="294" t="s">
        <v>118</v>
      </c>
      <c r="E976" s="296" t="s">
        <v>2041</v>
      </c>
      <c r="F976" s="294"/>
    </row>
    <row r="977" spans="1:6" ht="24" customHeight="1">
      <c r="A977" s="294">
        <v>975</v>
      </c>
      <c r="B977" s="317" t="s">
        <v>3887</v>
      </c>
      <c r="C977" s="317">
        <v>89.66</v>
      </c>
      <c r="D977" s="294" t="s">
        <v>118</v>
      </c>
      <c r="E977" s="296" t="s">
        <v>2041</v>
      </c>
      <c r="F977" s="294"/>
    </row>
    <row r="978" spans="1:6" ht="24" customHeight="1">
      <c r="A978" s="294">
        <v>976</v>
      </c>
      <c r="B978" s="317" t="s">
        <v>3888</v>
      </c>
      <c r="C978" s="317">
        <v>89.66</v>
      </c>
      <c r="D978" s="294" t="s">
        <v>118</v>
      </c>
      <c r="E978" s="296" t="s">
        <v>2041</v>
      </c>
      <c r="F978" s="294"/>
    </row>
    <row r="979" spans="1:6" ht="24" customHeight="1">
      <c r="A979" s="294">
        <v>977</v>
      </c>
      <c r="B979" s="317" t="s">
        <v>3889</v>
      </c>
      <c r="C979" s="317">
        <v>90.01</v>
      </c>
      <c r="D979" s="294" t="s">
        <v>118</v>
      </c>
      <c r="E979" s="294" t="s">
        <v>2045</v>
      </c>
      <c r="F979" s="294"/>
    </row>
    <row r="980" spans="1:6" ht="24" customHeight="1">
      <c r="A980" s="294">
        <v>978</v>
      </c>
      <c r="B980" s="317" t="s">
        <v>3890</v>
      </c>
      <c r="C980" s="317">
        <v>89.66</v>
      </c>
      <c r="D980" s="294" t="s">
        <v>118</v>
      </c>
      <c r="E980" s="296" t="s">
        <v>2041</v>
      </c>
      <c r="F980" s="294"/>
    </row>
    <row r="981" spans="1:6" ht="24" customHeight="1">
      <c r="A981" s="294">
        <v>979</v>
      </c>
      <c r="B981" s="317" t="s">
        <v>3891</v>
      </c>
      <c r="C981" s="317">
        <v>89.66</v>
      </c>
      <c r="D981" s="294" t="s">
        <v>118</v>
      </c>
      <c r="E981" s="296" t="s">
        <v>2041</v>
      </c>
      <c r="F981" s="294"/>
    </row>
    <row r="982" spans="1:6" ht="24" customHeight="1">
      <c r="A982" s="294">
        <v>980</v>
      </c>
      <c r="B982" s="317" t="s">
        <v>3892</v>
      </c>
      <c r="C982" s="317">
        <v>90.01</v>
      </c>
      <c r="D982" s="294" t="s">
        <v>118</v>
      </c>
      <c r="E982" s="294" t="s">
        <v>2045</v>
      </c>
      <c r="F982" s="294"/>
    </row>
    <row r="983" spans="1:6" ht="24" customHeight="1">
      <c r="A983" s="294">
        <v>981</v>
      </c>
      <c r="B983" s="317" t="s">
        <v>3893</v>
      </c>
      <c r="C983" s="317">
        <v>89.66</v>
      </c>
      <c r="D983" s="294" t="s">
        <v>118</v>
      </c>
      <c r="E983" s="296" t="s">
        <v>2041</v>
      </c>
      <c r="F983" s="294"/>
    </row>
    <row r="984" spans="1:6" ht="24" customHeight="1">
      <c r="A984" s="294">
        <v>982</v>
      </c>
      <c r="B984" s="317" t="s">
        <v>3894</v>
      </c>
      <c r="C984" s="317">
        <v>90.26</v>
      </c>
      <c r="D984" s="294" t="s">
        <v>118</v>
      </c>
      <c r="E984" s="294" t="s">
        <v>2045</v>
      </c>
      <c r="F984" s="294"/>
    </row>
    <row r="985" spans="1:6" ht="24" customHeight="1">
      <c r="A985" s="294">
        <v>983</v>
      </c>
      <c r="B985" s="317" t="s">
        <v>3895</v>
      </c>
      <c r="C985" s="317">
        <v>89.66</v>
      </c>
      <c r="D985" s="294" t="s">
        <v>118</v>
      </c>
      <c r="E985" s="296" t="s">
        <v>2041</v>
      </c>
      <c r="F985" s="294"/>
    </row>
    <row r="986" spans="1:6" ht="24" customHeight="1">
      <c r="A986" s="294">
        <v>984</v>
      </c>
      <c r="B986" s="317" t="s">
        <v>3896</v>
      </c>
      <c r="C986" s="317">
        <v>88.52</v>
      </c>
      <c r="D986" s="294" t="s">
        <v>118</v>
      </c>
      <c r="E986" s="296" t="s">
        <v>2045</v>
      </c>
      <c r="F986" s="294"/>
    </row>
    <row r="987" spans="1:6" ht="24" customHeight="1">
      <c r="A987" s="294">
        <v>985</v>
      </c>
      <c r="B987" s="317" t="s">
        <v>3897</v>
      </c>
      <c r="C987" s="316">
        <v>90.01</v>
      </c>
      <c r="D987" s="294" t="s">
        <v>118</v>
      </c>
      <c r="E987" s="294" t="s">
        <v>2045</v>
      </c>
      <c r="F987" s="294"/>
    </row>
    <row r="988" spans="1:6" ht="24" customHeight="1">
      <c r="A988" s="294">
        <v>986</v>
      </c>
      <c r="B988" s="317" t="s">
        <v>3898</v>
      </c>
      <c r="C988" s="317">
        <v>90.01</v>
      </c>
      <c r="D988" s="294" t="s">
        <v>118</v>
      </c>
      <c r="E988" s="294" t="s">
        <v>2045</v>
      </c>
      <c r="F988" s="294"/>
    </row>
    <row r="989" spans="1:6" ht="24" customHeight="1">
      <c r="A989" s="294">
        <v>987</v>
      </c>
      <c r="B989" s="317" t="s">
        <v>3899</v>
      </c>
      <c r="C989" s="317">
        <v>88.52</v>
      </c>
      <c r="D989" s="294" t="s">
        <v>118</v>
      </c>
      <c r="E989" s="296" t="s">
        <v>2045</v>
      </c>
      <c r="F989" s="294"/>
    </row>
    <row r="990" spans="1:6" ht="24" customHeight="1">
      <c r="A990" s="294">
        <v>988</v>
      </c>
      <c r="B990" s="317" t="s">
        <v>3900</v>
      </c>
      <c r="C990" s="317">
        <v>88.52</v>
      </c>
      <c r="D990" s="294" t="s">
        <v>118</v>
      </c>
      <c r="E990" s="296" t="s">
        <v>2045</v>
      </c>
      <c r="F990" s="294"/>
    </row>
    <row r="991" spans="1:6" ht="24" customHeight="1">
      <c r="A991" s="294">
        <v>989</v>
      </c>
      <c r="B991" s="317" t="s">
        <v>3901</v>
      </c>
      <c r="C991" s="317">
        <v>90.01</v>
      </c>
      <c r="D991" s="294" t="s">
        <v>118</v>
      </c>
      <c r="E991" s="294" t="s">
        <v>2045</v>
      </c>
      <c r="F991" s="294"/>
    </row>
    <row r="992" spans="1:6" ht="24" customHeight="1">
      <c r="A992" s="294">
        <v>990</v>
      </c>
      <c r="B992" s="317" t="s">
        <v>3902</v>
      </c>
      <c r="C992" s="317">
        <v>90.01</v>
      </c>
      <c r="D992" s="294" t="s">
        <v>118</v>
      </c>
      <c r="E992" s="294" t="s">
        <v>2045</v>
      </c>
      <c r="F992" s="294"/>
    </row>
    <row r="993" spans="1:6" ht="24" customHeight="1">
      <c r="A993" s="294">
        <v>991</v>
      </c>
      <c r="B993" s="317" t="s">
        <v>3903</v>
      </c>
      <c r="C993" s="317">
        <v>90.01</v>
      </c>
      <c r="D993" s="294" t="s">
        <v>118</v>
      </c>
      <c r="E993" s="294" t="s">
        <v>2045</v>
      </c>
      <c r="F993" s="294"/>
    </row>
    <row r="994" spans="1:6" ht="24" customHeight="1">
      <c r="A994" s="294">
        <v>992</v>
      </c>
      <c r="B994" s="317" t="s">
        <v>3904</v>
      </c>
      <c r="C994" s="317">
        <v>88.52</v>
      </c>
      <c r="D994" s="294" t="s">
        <v>118</v>
      </c>
      <c r="E994" s="296" t="s">
        <v>2045</v>
      </c>
      <c r="F994" s="294"/>
    </row>
    <row r="995" spans="1:6" ht="24" customHeight="1">
      <c r="A995" s="294">
        <v>993</v>
      </c>
      <c r="B995" s="317" t="s">
        <v>3905</v>
      </c>
      <c r="C995" s="317">
        <v>89.66</v>
      </c>
      <c r="D995" s="294" t="s">
        <v>118</v>
      </c>
      <c r="E995" s="296" t="s">
        <v>2041</v>
      </c>
      <c r="F995" s="294"/>
    </row>
    <row r="996" spans="1:6" ht="24" customHeight="1">
      <c r="A996" s="294">
        <v>994</v>
      </c>
      <c r="B996" s="317" t="s">
        <v>3906</v>
      </c>
      <c r="C996" s="317">
        <v>88.52</v>
      </c>
      <c r="D996" s="294" t="s">
        <v>118</v>
      </c>
      <c r="E996" s="296" t="s">
        <v>2045</v>
      </c>
      <c r="F996" s="294"/>
    </row>
    <row r="997" spans="1:6" ht="24" customHeight="1">
      <c r="A997" s="294">
        <v>995</v>
      </c>
      <c r="B997" s="317" t="s">
        <v>3907</v>
      </c>
      <c r="C997" s="317">
        <v>89.66</v>
      </c>
      <c r="D997" s="294" t="s">
        <v>118</v>
      </c>
      <c r="E997" s="296" t="s">
        <v>2041</v>
      </c>
      <c r="F997" s="294"/>
    </row>
    <row r="998" spans="1:6" ht="24" customHeight="1">
      <c r="A998" s="294">
        <v>996</v>
      </c>
      <c r="B998" s="317" t="s">
        <v>3908</v>
      </c>
      <c r="C998" s="317">
        <v>89.66</v>
      </c>
      <c r="D998" s="294" t="s">
        <v>118</v>
      </c>
      <c r="E998" s="296" t="s">
        <v>2041</v>
      </c>
      <c r="F998" s="294"/>
    </row>
    <row r="999" spans="1:6" ht="24" customHeight="1">
      <c r="A999" s="294">
        <v>997</v>
      </c>
      <c r="B999" s="317" t="s">
        <v>3909</v>
      </c>
      <c r="C999" s="317">
        <v>89.66</v>
      </c>
      <c r="D999" s="294" t="s">
        <v>118</v>
      </c>
      <c r="E999" s="296" t="s">
        <v>2041</v>
      </c>
      <c r="F999" s="294"/>
    </row>
    <row r="1000" spans="1:6" ht="24" customHeight="1">
      <c r="A1000" s="294">
        <v>998</v>
      </c>
      <c r="B1000" s="317" t="s">
        <v>3910</v>
      </c>
      <c r="C1000" s="317">
        <v>89.66</v>
      </c>
      <c r="D1000" s="294" t="s">
        <v>118</v>
      </c>
      <c r="E1000" s="296" t="s">
        <v>2041</v>
      </c>
      <c r="F1000" s="294"/>
    </row>
    <row r="1001" spans="1:6" ht="24" customHeight="1">
      <c r="A1001" s="294">
        <v>999</v>
      </c>
      <c r="B1001" s="317" t="s">
        <v>3911</v>
      </c>
      <c r="C1001" s="317">
        <v>88.52</v>
      </c>
      <c r="D1001" s="294" t="s">
        <v>118</v>
      </c>
      <c r="E1001" s="296" t="s">
        <v>2045</v>
      </c>
      <c r="F1001" s="294"/>
    </row>
    <row r="1002" spans="1:6" ht="24" customHeight="1">
      <c r="A1002" s="294">
        <v>1000</v>
      </c>
      <c r="B1002" s="317" t="s">
        <v>3912</v>
      </c>
      <c r="C1002" s="317">
        <v>89.66</v>
      </c>
      <c r="D1002" s="294" t="s">
        <v>118</v>
      </c>
      <c r="E1002" s="296" t="s">
        <v>2041</v>
      </c>
      <c r="F1002" s="294"/>
    </row>
    <row r="1003" spans="1:6" ht="24" customHeight="1">
      <c r="A1003" s="294">
        <v>1001</v>
      </c>
      <c r="B1003" s="317" t="s">
        <v>3913</v>
      </c>
      <c r="C1003" s="317">
        <v>88.52</v>
      </c>
      <c r="D1003" s="294" t="s">
        <v>118</v>
      </c>
      <c r="E1003" s="296" t="s">
        <v>2045</v>
      </c>
      <c r="F1003" s="294"/>
    </row>
    <row r="1004" spans="1:6" ht="24" customHeight="1">
      <c r="A1004" s="294">
        <v>1002</v>
      </c>
      <c r="B1004" s="317" t="s">
        <v>3914</v>
      </c>
      <c r="C1004" s="317">
        <v>90.01</v>
      </c>
      <c r="D1004" s="294" t="s">
        <v>118</v>
      </c>
      <c r="E1004" s="294" t="s">
        <v>2045</v>
      </c>
      <c r="F1004" s="294"/>
    </row>
    <row r="1005" spans="1:6" ht="24" customHeight="1">
      <c r="A1005" s="294">
        <v>1003</v>
      </c>
      <c r="B1005" s="317" t="s">
        <v>3915</v>
      </c>
      <c r="C1005" s="317">
        <v>89.97</v>
      </c>
      <c r="D1005" s="294" t="s">
        <v>118</v>
      </c>
      <c r="E1005" s="296" t="s">
        <v>2041</v>
      </c>
      <c r="F1005" s="294"/>
    </row>
    <row r="1006" spans="1:6" ht="24" customHeight="1">
      <c r="A1006" s="294">
        <v>1004</v>
      </c>
      <c r="B1006" s="317" t="s">
        <v>3916</v>
      </c>
      <c r="C1006" s="317">
        <v>88.52</v>
      </c>
      <c r="D1006" s="294" t="s">
        <v>118</v>
      </c>
      <c r="E1006" s="296" t="s">
        <v>2045</v>
      </c>
      <c r="F1006" s="294"/>
    </row>
    <row r="1007" spans="1:6" ht="24" customHeight="1">
      <c r="A1007" s="294">
        <v>1005</v>
      </c>
      <c r="B1007" s="317" t="s">
        <v>3917</v>
      </c>
      <c r="C1007" s="316">
        <v>90.01</v>
      </c>
      <c r="D1007" s="294" t="s">
        <v>118</v>
      </c>
      <c r="E1007" s="294" t="s">
        <v>2045</v>
      </c>
      <c r="F1007" s="294"/>
    </row>
    <row r="1008" spans="1:6" ht="24" customHeight="1">
      <c r="A1008" s="294">
        <v>1006</v>
      </c>
      <c r="B1008" s="317" t="s">
        <v>3918</v>
      </c>
      <c r="C1008" s="317">
        <v>90.32</v>
      </c>
      <c r="D1008" s="294" t="s">
        <v>118</v>
      </c>
      <c r="E1008" s="296" t="s">
        <v>2045</v>
      </c>
      <c r="F1008" s="294"/>
    </row>
    <row r="1009" spans="1:6" ht="24" customHeight="1">
      <c r="A1009" s="294">
        <v>1007</v>
      </c>
      <c r="B1009" s="317" t="s">
        <v>3919</v>
      </c>
      <c r="C1009" s="317">
        <v>90.05</v>
      </c>
      <c r="D1009" s="294" t="s">
        <v>118</v>
      </c>
      <c r="E1009" s="296" t="s">
        <v>2041</v>
      </c>
      <c r="F1009" s="294"/>
    </row>
    <row r="1010" spans="1:6" ht="24" customHeight="1">
      <c r="A1010" s="294">
        <v>1008</v>
      </c>
      <c r="B1010" s="317" t="s">
        <v>3920</v>
      </c>
      <c r="C1010" s="317">
        <v>90.06</v>
      </c>
      <c r="D1010" s="294" t="s">
        <v>118</v>
      </c>
      <c r="E1010" s="294" t="s">
        <v>2045</v>
      </c>
      <c r="F1010" s="294"/>
    </row>
    <row r="1011" spans="1:6" ht="24" customHeight="1">
      <c r="A1011" s="294">
        <v>1009</v>
      </c>
      <c r="B1011" s="317" t="s">
        <v>3921</v>
      </c>
      <c r="C1011" s="317">
        <v>90.06</v>
      </c>
      <c r="D1011" s="294" t="s">
        <v>118</v>
      </c>
      <c r="E1011" s="294" t="s">
        <v>2045</v>
      </c>
      <c r="F1011" s="294"/>
    </row>
    <row r="1012" spans="1:6" ht="24" customHeight="1">
      <c r="A1012" s="294">
        <v>1010</v>
      </c>
      <c r="B1012" s="317" t="s">
        <v>3922</v>
      </c>
      <c r="C1012" s="317">
        <v>88.57</v>
      </c>
      <c r="D1012" s="294" t="s">
        <v>118</v>
      </c>
      <c r="E1012" s="296" t="s">
        <v>2045</v>
      </c>
      <c r="F1012" s="294"/>
    </row>
    <row r="1013" spans="1:6" ht="24" customHeight="1">
      <c r="A1013" s="294">
        <v>1011</v>
      </c>
      <c r="B1013" s="317" t="s">
        <v>3923</v>
      </c>
      <c r="C1013" s="316">
        <v>88.57</v>
      </c>
      <c r="D1013" s="294" t="s">
        <v>118</v>
      </c>
      <c r="E1013" s="296" t="s">
        <v>2045</v>
      </c>
      <c r="F1013" s="294"/>
    </row>
    <row r="1014" spans="1:6" ht="24" customHeight="1">
      <c r="A1014" s="294">
        <v>1012</v>
      </c>
      <c r="B1014" s="317" t="s">
        <v>3924</v>
      </c>
      <c r="C1014" s="317">
        <v>88.57</v>
      </c>
      <c r="D1014" s="294" t="s">
        <v>118</v>
      </c>
      <c r="E1014" s="296" t="s">
        <v>2045</v>
      </c>
      <c r="F1014" s="294"/>
    </row>
    <row r="1015" spans="1:6" ht="24" customHeight="1">
      <c r="A1015" s="294">
        <v>1013</v>
      </c>
      <c r="B1015" s="317" t="s">
        <v>3925</v>
      </c>
      <c r="C1015" s="317">
        <v>89.71</v>
      </c>
      <c r="D1015" s="294" t="s">
        <v>118</v>
      </c>
      <c r="E1015" s="296" t="s">
        <v>2041</v>
      </c>
      <c r="F1015" s="294"/>
    </row>
    <row r="1016" spans="1:6" ht="24" customHeight="1">
      <c r="A1016" s="294">
        <v>1014</v>
      </c>
      <c r="B1016" s="317" t="s">
        <v>3926</v>
      </c>
      <c r="C1016" s="317">
        <v>89.71</v>
      </c>
      <c r="D1016" s="294" t="s">
        <v>118</v>
      </c>
      <c r="E1016" s="296" t="s">
        <v>2041</v>
      </c>
      <c r="F1016" s="294"/>
    </row>
    <row r="1017" spans="1:6" ht="24" customHeight="1">
      <c r="A1017" s="294">
        <v>1015</v>
      </c>
      <c r="B1017" s="317" t="s">
        <v>3927</v>
      </c>
      <c r="C1017" s="317">
        <v>89.71</v>
      </c>
      <c r="D1017" s="294" t="s">
        <v>118</v>
      </c>
      <c r="E1017" s="296" t="s">
        <v>2041</v>
      </c>
      <c r="F1017" s="294"/>
    </row>
    <row r="1018" spans="1:6" ht="24" customHeight="1">
      <c r="A1018" s="294">
        <v>1016</v>
      </c>
      <c r="B1018" s="317" t="s">
        <v>3928</v>
      </c>
      <c r="C1018" s="317">
        <v>89.71</v>
      </c>
      <c r="D1018" s="294" t="s">
        <v>118</v>
      </c>
      <c r="E1018" s="296" t="s">
        <v>2041</v>
      </c>
      <c r="F1018" s="294"/>
    </row>
    <row r="1019" spans="1:6" ht="24" customHeight="1">
      <c r="A1019" s="294">
        <v>1017</v>
      </c>
      <c r="B1019" s="317" t="s">
        <v>3929</v>
      </c>
      <c r="C1019" s="317">
        <v>90.06</v>
      </c>
      <c r="D1019" s="294" t="s">
        <v>118</v>
      </c>
      <c r="E1019" s="294" t="s">
        <v>2045</v>
      </c>
      <c r="F1019" s="294"/>
    </row>
    <row r="1020" spans="1:6" ht="24" customHeight="1">
      <c r="A1020" s="294">
        <v>1018</v>
      </c>
      <c r="B1020" s="317" t="s">
        <v>3930</v>
      </c>
      <c r="C1020" s="317">
        <v>89.71</v>
      </c>
      <c r="D1020" s="294" t="s">
        <v>118</v>
      </c>
      <c r="E1020" s="296" t="s">
        <v>2041</v>
      </c>
      <c r="F1020" s="294"/>
    </row>
    <row r="1021" spans="1:6" ht="24" customHeight="1">
      <c r="A1021" s="294">
        <v>1019</v>
      </c>
      <c r="B1021" s="317" t="s">
        <v>3931</v>
      </c>
      <c r="C1021" s="317">
        <v>90.06</v>
      </c>
      <c r="D1021" s="294" t="s">
        <v>118</v>
      </c>
      <c r="E1021" s="294" t="s">
        <v>2045</v>
      </c>
      <c r="F1021" s="294"/>
    </row>
    <row r="1022" spans="1:6" ht="24" customHeight="1">
      <c r="A1022" s="294">
        <v>1020</v>
      </c>
      <c r="B1022" s="317" t="s">
        <v>3932</v>
      </c>
      <c r="C1022" s="317">
        <v>88.52</v>
      </c>
      <c r="D1022" s="294" t="s">
        <v>118</v>
      </c>
      <c r="E1022" s="296" t="s">
        <v>2045</v>
      </c>
      <c r="F1022" s="294"/>
    </row>
    <row r="1023" spans="1:6" ht="24" customHeight="1">
      <c r="A1023" s="294">
        <v>1021</v>
      </c>
      <c r="B1023" s="317" t="s">
        <v>3933</v>
      </c>
      <c r="C1023" s="317">
        <v>88.52</v>
      </c>
      <c r="D1023" s="294" t="s">
        <v>118</v>
      </c>
      <c r="E1023" s="296" t="s">
        <v>2045</v>
      </c>
      <c r="F1023" s="294"/>
    </row>
    <row r="1024" spans="1:6" ht="24" customHeight="1">
      <c r="A1024" s="294">
        <v>1022</v>
      </c>
      <c r="B1024" s="317" t="s">
        <v>3934</v>
      </c>
      <c r="C1024" s="317">
        <v>90.01</v>
      </c>
      <c r="D1024" s="294" t="s">
        <v>118</v>
      </c>
      <c r="E1024" s="294" t="s">
        <v>2045</v>
      </c>
      <c r="F1024" s="294"/>
    </row>
    <row r="1025" spans="1:6" ht="24" customHeight="1">
      <c r="A1025" s="294">
        <v>1023</v>
      </c>
      <c r="B1025" s="317" t="s">
        <v>3935</v>
      </c>
      <c r="C1025" s="316">
        <v>89.66</v>
      </c>
      <c r="D1025" s="294" t="s">
        <v>118</v>
      </c>
      <c r="E1025" s="296" t="s">
        <v>2041</v>
      </c>
      <c r="F1025" s="294"/>
    </row>
    <row r="1026" spans="1:6" ht="24" customHeight="1">
      <c r="A1026" s="294">
        <v>1024</v>
      </c>
      <c r="B1026" s="317" t="s">
        <v>3936</v>
      </c>
      <c r="C1026" s="316">
        <v>90.01</v>
      </c>
      <c r="D1026" s="294" t="s">
        <v>118</v>
      </c>
      <c r="E1026" s="294" t="s">
        <v>2045</v>
      </c>
      <c r="F1026" s="294"/>
    </row>
    <row r="1027" spans="1:6" ht="24" customHeight="1">
      <c r="A1027" s="294">
        <v>1025</v>
      </c>
      <c r="B1027" s="317" t="s">
        <v>3937</v>
      </c>
      <c r="C1027" s="316">
        <v>89.66</v>
      </c>
      <c r="D1027" s="294" t="s">
        <v>118</v>
      </c>
      <c r="E1027" s="296" t="s">
        <v>2041</v>
      </c>
      <c r="F1027" s="294"/>
    </row>
    <row r="1028" spans="1:6" ht="24" customHeight="1">
      <c r="A1028" s="294">
        <v>1026</v>
      </c>
      <c r="B1028" s="317" t="s">
        <v>3938</v>
      </c>
      <c r="C1028" s="316">
        <v>88.52</v>
      </c>
      <c r="D1028" s="294" t="s">
        <v>118</v>
      </c>
      <c r="E1028" s="296" t="s">
        <v>2045</v>
      </c>
      <c r="F1028" s="294"/>
    </row>
    <row r="1029" spans="1:6" ht="24" customHeight="1">
      <c r="A1029" s="294">
        <v>1027</v>
      </c>
      <c r="B1029" s="317" t="s">
        <v>3939</v>
      </c>
      <c r="C1029" s="316">
        <v>88.52</v>
      </c>
      <c r="D1029" s="294" t="s">
        <v>118</v>
      </c>
      <c r="E1029" s="296" t="s">
        <v>2045</v>
      </c>
      <c r="F1029" s="294"/>
    </row>
    <row r="1030" spans="1:6" ht="24" customHeight="1">
      <c r="A1030" s="294">
        <v>1028</v>
      </c>
      <c r="B1030" s="317" t="s">
        <v>3940</v>
      </c>
      <c r="C1030" s="316">
        <v>89.66</v>
      </c>
      <c r="D1030" s="294" t="s">
        <v>118</v>
      </c>
      <c r="E1030" s="296" t="s">
        <v>2041</v>
      </c>
      <c r="F1030" s="294"/>
    </row>
    <row r="1031" spans="1:6" ht="24" customHeight="1">
      <c r="A1031" s="294">
        <v>1029</v>
      </c>
      <c r="B1031" s="317" t="s">
        <v>3941</v>
      </c>
      <c r="C1031" s="316">
        <v>89.66</v>
      </c>
      <c r="D1031" s="294" t="s">
        <v>118</v>
      </c>
      <c r="E1031" s="296" t="s">
        <v>2041</v>
      </c>
      <c r="F1031" s="294"/>
    </row>
    <row r="1032" spans="1:6" ht="24" customHeight="1">
      <c r="A1032" s="294">
        <v>1030</v>
      </c>
      <c r="B1032" s="317" t="s">
        <v>3942</v>
      </c>
      <c r="C1032" s="316">
        <v>89.66</v>
      </c>
      <c r="D1032" s="294" t="s">
        <v>118</v>
      </c>
      <c r="E1032" s="296" t="s">
        <v>2041</v>
      </c>
      <c r="F1032" s="294"/>
    </row>
    <row r="1033" spans="1:6" ht="24" customHeight="1">
      <c r="A1033" s="294">
        <v>1031</v>
      </c>
      <c r="B1033" s="317" t="s">
        <v>3943</v>
      </c>
      <c r="C1033" s="316">
        <v>89.66</v>
      </c>
      <c r="D1033" s="294" t="s">
        <v>118</v>
      </c>
      <c r="E1033" s="296" t="s">
        <v>2041</v>
      </c>
      <c r="F1033" s="294"/>
    </row>
    <row r="1034" spans="1:6" ht="24" customHeight="1">
      <c r="A1034" s="294">
        <v>1032</v>
      </c>
      <c r="B1034" s="317" t="s">
        <v>3944</v>
      </c>
      <c r="C1034" s="316">
        <v>89.66</v>
      </c>
      <c r="D1034" s="294" t="s">
        <v>118</v>
      </c>
      <c r="E1034" s="296" t="s">
        <v>2041</v>
      </c>
      <c r="F1034" s="294"/>
    </row>
    <row r="1035" spans="1:6" ht="24" customHeight="1">
      <c r="A1035" s="294">
        <v>1033</v>
      </c>
      <c r="B1035" s="317" t="s">
        <v>3945</v>
      </c>
      <c r="C1035" s="316">
        <v>88.52</v>
      </c>
      <c r="D1035" s="294" t="s">
        <v>118</v>
      </c>
      <c r="E1035" s="296" t="s">
        <v>2045</v>
      </c>
      <c r="F1035" s="294"/>
    </row>
    <row r="1036" spans="1:6" ht="24" customHeight="1">
      <c r="A1036" s="294">
        <v>1034</v>
      </c>
      <c r="B1036" s="317" t="s">
        <v>3946</v>
      </c>
      <c r="C1036" s="316">
        <v>89.66</v>
      </c>
      <c r="D1036" s="294" t="s">
        <v>118</v>
      </c>
      <c r="E1036" s="296" t="s">
        <v>2041</v>
      </c>
      <c r="F1036" s="294"/>
    </row>
    <row r="1037" spans="1:6" ht="24" customHeight="1">
      <c r="A1037" s="294">
        <v>1035</v>
      </c>
      <c r="B1037" s="317" t="s">
        <v>3947</v>
      </c>
      <c r="C1037" s="316">
        <v>89.66</v>
      </c>
      <c r="D1037" s="294" t="s">
        <v>118</v>
      </c>
      <c r="E1037" s="296" t="s">
        <v>2041</v>
      </c>
      <c r="F1037" s="294"/>
    </row>
    <row r="1038" spans="1:6" ht="24" customHeight="1">
      <c r="A1038" s="294">
        <v>1036</v>
      </c>
      <c r="B1038" s="317" t="s">
        <v>3948</v>
      </c>
      <c r="C1038" s="316">
        <v>90.01</v>
      </c>
      <c r="D1038" s="294" t="s">
        <v>118</v>
      </c>
      <c r="E1038" s="294" t="s">
        <v>2045</v>
      </c>
      <c r="F1038" s="294"/>
    </row>
    <row r="1039" spans="1:6" ht="24" customHeight="1">
      <c r="A1039" s="294">
        <v>1037</v>
      </c>
      <c r="B1039" s="317" t="s">
        <v>3949</v>
      </c>
      <c r="C1039" s="316">
        <v>89.66</v>
      </c>
      <c r="D1039" s="294" t="s">
        <v>118</v>
      </c>
      <c r="E1039" s="296" t="s">
        <v>2041</v>
      </c>
      <c r="F1039" s="294"/>
    </row>
    <row r="1040" spans="1:6" ht="24" customHeight="1">
      <c r="A1040" s="294">
        <v>1038</v>
      </c>
      <c r="B1040" s="317" t="s">
        <v>3950</v>
      </c>
      <c r="C1040" s="316">
        <v>89.66</v>
      </c>
      <c r="D1040" s="294" t="s">
        <v>118</v>
      </c>
      <c r="E1040" s="296" t="s">
        <v>2041</v>
      </c>
      <c r="F1040" s="294"/>
    </row>
    <row r="1041" spans="1:6" ht="24" customHeight="1">
      <c r="A1041" s="294">
        <v>1039</v>
      </c>
      <c r="B1041" s="317" t="s">
        <v>3951</v>
      </c>
      <c r="C1041" s="316">
        <v>88.52</v>
      </c>
      <c r="D1041" s="294" t="s">
        <v>118</v>
      </c>
      <c r="E1041" s="296" t="s">
        <v>2045</v>
      </c>
      <c r="F1041" s="294"/>
    </row>
    <row r="1042" spans="1:6" ht="24" customHeight="1">
      <c r="A1042" s="294">
        <v>1040</v>
      </c>
      <c r="B1042" s="317" t="s">
        <v>3952</v>
      </c>
      <c r="C1042" s="316">
        <v>88.52</v>
      </c>
      <c r="D1042" s="294" t="s">
        <v>118</v>
      </c>
      <c r="E1042" s="296" t="s">
        <v>2045</v>
      </c>
      <c r="F1042" s="294"/>
    </row>
    <row r="1043" spans="1:6" ht="24" customHeight="1">
      <c r="A1043" s="294">
        <v>1041</v>
      </c>
      <c r="B1043" s="317" t="s">
        <v>3953</v>
      </c>
      <c r="C1043" s="316">
        <v>89.66</v>
      </c>
      <c r="D1043" s="294" t="s">
        <v>118</v>
      </c>
      <c r="E1043" s="296" t="s">
        <v>2041</v>
      </c>
      <c r="F1043" s="294"/>
    </row>
    <row r="1044" spans="1:6" ht="24" customHeight="1">
      <c r="A1044" s="294">
        <v>1042</v>
      </c>
      <c r="B1044" s="317" t="s">
        <v>3954</v>
      </c>
      <c r="C1044" s="316">
        <v>88.52</v>
      </c>
      <c r="D1044" s="294" t="s">
        <v>118</v>
      </c>
      <c r="E1044" s="296" t="s">
        <v>2045</v>
      </c>
      <c r="F1044" s="294"/>
    </row>
    <row r="1045" spans="1:6" ht="24" customHeight="1">
      <c r="A1045" s="294">
        <v>1043</v>
      </c>
      <c r="B1045" s="317" t="s">
        <v>3955</v>
      </c>
      <c r="C1045" s="316">
        <v>90.01</v>
      </c>
      <c r="D1045" s="294" t="s">
        <v>118</v>
      </c>
      <c r="E1045" s="294" t="s">
        <v>2045</v>
      </c>
      <c r="F1045" s="294"/>
    </row>
    <row r="1046" spans="1:6" ht="24" customHeight="1">
      <c r="A1046" s="294">
        <v>1044</v>
      </c>
      <c r="B1046" s="317" t="s">
        <v>3956</v>
      </c>
      <c r="C1046" s="316">
        <v>89.66</v>
      </c>
      <c r="D1046" s="294" t="s">
        <v>118</v>
      </c>
      <c r="E1046" s="296" t="s">
        <v>2041</v>
      </c>
      <c r="F1046" s="294"/>
    </row>
    <row r="1047" spans="1:6" ht="24" customHeight="1">
      <c r="A1047" s="294">
        <v>1045</v>
      </c>
      <c r="B1047" s="317" t="s">
        <v>3957</v>
      </c>
      <c r="C1047" s="316">
        <v>90.01</v>
      </c>
      <c r="D1047" s="294" t="s">
        <v>118</v>
      </c>
      <c r="E1047" s="294" t="s">
        <v>2045</v>
      </c>
      <c r="F1047" s="294"/>
    </row>
    <row r="1048" spans="1:6" ht="24" customHeight="1">
      <c r="A1048" s="294">
        <v>1046</v>
      </c>
      <c r="B1048" s="317" t="s">
        <v>3958</v>
      </c>
      <c r="C1048" s="316">
        <v>90.01</v>
      </c>
      <c r="D1048" s="294" t="s">
        <v>118</v>
      </c>
      <c r="E1048" s="294" t="s">
        <v>2045</v>
      </c>
      <c r="F1048" s="294"/>
    </row>
    <row r="1049" spans="1:6" ht="24" customHeight="1">
      <c r="A1049" s="294">
        <v>1047</v>
      </c>
      <c r="B1049" s="317" t="s">
        <v>3959</v>
      </c>
      <c r="C1049" s="316">
        <v>89.71</v>
      </c>
      <c r="D1049" s="294" t="s">
        <v>118</v>
      </c>
      <c r="E1049" s="296" t="s">
        <v>2041</v>
      </c>
      <c r="F1049" s="294"/>
    </row>
    <row r="1050" spans="1:6" ht="24" customHeight="1">
      <c r="A1050" s="294">
        <v>1048</v>
      </c>
      <c r="B1050" s="317" t="s">
        <v>3960</v>
      </c>
      <c r="C1050" s="316">
        <v>90.06</v>
      </c>
      <c r="D1050" s="294" t="s">
        <v>118</v>
      </c>
      <c r="E1050" s="294" t="s">
        <v>2045</v>
      </c>
      <c r="F1050" s="294"/>
    </row>
    <row r="1051" spans="1:6" ht="24" customHeight="1">
      <c r="A1051" s="294">
        <v>1049</v>
      </c>
      <c r="B1051" s="317" t="s">
        <v>3961</v>
      </c>
      <c r="C1051" s="316">
        <v>88.57</v>
      </c>
      <c r="D1051" s="294" t="s">
        <v>118</v>
      </c>
      <c r="E1051" s="296" t="s">
        <v>2045</v>
      </c>
      <c r="F1051" s="294"/>
    </row>
    <row r="1052" spans="1:6" ht="24" customHeight="1">
      <c r="A1052" s="294">
        <v>1050</v>
      </c>
      <c r="B1052" s="317" t="s">
        <v>3962</v>
      </c>
      <c r="C1052" s="316">
        <v>89.71</v>
      </c>
      <c r="D1052" s="294" t="s">
        <v>118</v>
      </c>
      <c r="E1052" s="296" t="s">
        <v>2041</v>
      </c>
      <c r="F1052" s="294"/>
    </row>
    <row r="1053" spans="1:6" ht="24" customHeight="1">
      <c r="A1053" s="294">
        <v>1051</v>
      </c>
      <c r="B1053" s="317" t="s">
        <v>3963</v>
      </c>
      <c r="C1053" s="316">
        <v>88.57</v>
      </c>
      <c r="D1053" s="294" t="s">
        <v>118</v>
      </c>
      <c r="E1053" s="296" t="s">
        <v>2045</v>
      </c>
      <c r="F1053" s="294"/>
    </row>
    <row r="1054" spans="1:6" ht="24" customHeight="1">
      <c r="A1054" s="294">
        <v>1052</v>
      </c>
      <c r="B1054" s="317" t="s">
        <v>3964</v>
      </c>
      <c r="C1054" s="316">
        <v>89.71</v>
      </c>
      <c r="D1054" s="294" t="s">
        <v>118</v>
      </c>
      <c r="E1054" s="296" t="s">
        <v>2041</v>
      </c>
      <c r="F1054" s="294"/>
    </row>
    <row r="1055" spans="1:6" ht="24" customHeight="1">
      <c r="A1055" s="294">
        <v>1053</v>
      </c>
      <c r="B1055" s="317" t="s">
        <v>3965</v>
      </c>
      <c r="C1055" s="316">
        <v>90.06</v>
      </c>
      <c r="D1055" s="294" t="s">
        <v>118</v>
      </c>
      <c r="E1055" s="294" t="s">
        <v>2045</v>
      </c>
      <c r="F1055" s="294"/>
    </row>
    <row r="1056" spans="1:6" ht="24" customHeight="1">
      <c r="A1056" s="294">
        <v>1054</v>
      </c>
      <c r="B1056" s="317" t="s">
        <v>3966</v>
      </c>
      <c r="C1056" s="316">
        <v>89.71</v>
      </c>
      <c r="D1056" s="294" t="s">
        <v>118</v>
      </c>
      <c r="E1056" s="296" t="s">
        <v>2041</v>
      </c>
      <c r="F1056" s="294"/>
    </row>
    <row r="1057" spans="1:6" ht="24" customHeight="1">
      <c r="A1057" s="294">
        <v>1055</v>
      </c>
      <c r="B1057" s="317" t="s">
        <v>3967</v>
      </c>
      <c r="C1057" s="316">
        <v>88.57</v>
      </c>
      <c r="D1057" s="294" t="s">
        <v>118</v>
      </c>
      <c r="E1057" s="296" t="s">
        <v>2045</v>
      </c>
      <c r="F1057" s="294"/>
    </row>
    <row r="1058" spans="1:6" ht="24" customHeight="1">
      <c r="A1058" s="294">
        <v>1056</v>
      </c>
      <c r="B1058" s="317" t="s">
        <v>3968</v>
      </c>
      <c r="C1058" s="316">
        <v>90.06</v>
      </c>
      <c r="D1058" s="294" t="s">
        <v>118</v>
      </c>
      <c r="E1058" s="294" t="s">
        <v>2045</v>
      </c>
      <c r="F1058" s="294"/>
    </row>
    <row r="1059" spans="1:6" ht="24" customHeight="1">
      <c r="A1059" s="294">
        <v>1057</v>
      </c>
      <c r="B1059" s="318" t="s">
        <v>3969</v>
      </c>
      <c r="C1059" s="316">
        <v>89.71</v>
      </c>
      <c r="D1059" s="294" t="s">
        <v>118</v>
      </c>
      <c r="E1059" s="296" t="s">
        <v>2041</v>
      </c>
      <c r="F1059" s="294"/>
    </row>
    <row r="1060" spans="1:6" ht="24" customHeight="1">
      <c r="A1060" s="294">
        <v>1058</v>
      </c>
      <c r="B1060" s="318" t="s">
        <v>3970</v>
      </c>
      <c r="C1060" s="316">
        <v>89.71</v>
      </c>
      <c r="D1060" s="294" t="s">
        <v>118</v>
      </c>
      <c r="E1060" s="296" t="s">
        <v>2041</v>
      </c>
      <c r="F1060" s="294"/>
    </row>
    <row r="1061" spans="1:6" ht="24" customHeight="1">
      <c r="A1061" s="294">
        <v>1059</v>
      </c>
      <c r="B1061" s="318" t="s">
        <v>3971</v>
      </c>
      <c r="C1061" s="316">
        <v>89.71</v>
      </c>
      <c r="D1061" s="294" t="s">
        <v>118</v>
      </c>
      <c r="E1061" s="296" t="s">
        <v>2041</v>
      </c>
      <c r="F1061" s="294"/>
    </row>
    <row r="1062" spans="1:6" ht="24" customHeight="1">
      <c r="A1062" s="294">
        <v>1060</v>
      </c>
      <c r="B1062" s="318" t="s">
        <v>3972</v>
      </c>
      <c r="C1062" s="316">
        <v>89.71</v>
      </c>
      <c r="D1062" s="294" t="s">
        <v>118</v>
      </c>
      <c r="E1062" s="296" t="s">
        <v>2041</v>
      </c>
      <c r="F1062" s="294"/>
    </row>
    <row r="1063" spans="1:6" ht="24" customHeight="1">
      <c r="A1063" s="294">
        <v>1061</v>
      </c>
      <c r="B1063" s="318" t="s">
        <v>3973</v>
      </c>
      <c r="C1063" s="316">
        <v>90.06</v>
      </c>
      <c r="D1063" s="294" t="s">
        <v>118</v>
      </c>
      <c r="E1063" s="294" t="s">
        <v>2045</v>
      </c>
      <c r="F1063" s="294"/>
    </row>
    <row r="1064" spans="1:6" ht="24" customHeight="1">
      <c r="A1064" s="294">
        <v>1062</v>
      </c>
      <c r="B1064" s="318" t="s">
        <v>3974</v>
      </c>
      <c r="C1064" s="316">
        <v>89.71</v>
      </c>
      <c r="D1064" s="294" t="s">
        <v>118</v>
      </c>
      <c r="E1064" s="296" t="s">
        <v>2041</v>
      </c>
      <c r="F1064" s="294"/>
    </row>
    <row r="1065" spans="1:6" ht="24" customHeight="1">
      <c r="A1065" s="294">
        <v>1063</v>
      </c>
      <c r="B1065" s="318" t="s">
        <v>3975</v>
      </c>
      <c r="C1065" s="316">
        <v>88.57</v>
      </c>
      <c r="D1065" s="294" t="s">
        <v>118</v>
      </c>
      <c r="E1065" s="296" t="s">
        <v>2045</v>
      </c>
      <c r="F1065" s="294"/>
    </row>
    <row r="1066" spans="1:6" ht="24" customHeight="1">
      <c r="A1066" s="294">
        <v>1064</v>
      </c>
      <c r="B1066" s="318" t="s">
        <v>3976</v>
      </c>
      <c r="C1066" s="316">
        <v>88.57</v>
      </c>
      <c r="D1066" s="294" t="s">
        <v>118</v>
      </c>
      <c r="E1066" s="296" t="s">
        <v>2045</v>
      </c>
      <c r="F1066" s="294"/>
    </row>
    <row r="1067" spans="1:6" ht="24" customHeight="1">
      <c r="A1067" s="294">
        <v>1065</v>
      </c>
      <c r="B1067" s="318" t="s">
        <v>3977</v>
      </c>
      <c r="C1067" s="316">
        <v>89.71</v>
      </c>
      <c r="D1067" s="294" t="s">
        <v>118</v>
      </c>
      <c r="E1067" s="296" t="s">
        <v>2041</v>
      </c>
      <c r="F1067" s="294"/>
    </row>
    <row r="1068" spans="1:6" ht="24" customHeight="1">
      <c r="A1068" s="294">
        <v>1066</v>
      </c>
      <c r="B1068" s="318" t="s">
        <v>3978</v>
      </c>
      <c r="C1068" s="316">
        <v>88.57</v>
      </c>
      <c r="D1068" s="294" t="s">
        <v>118</v>
      </c>
      <c r="E1068" s="296" t="s">
        <v>2045</v>
      </c>
      <c r="F1068" s="294"/>
    </row>
    <row r="1069" spans="1:6" ht="24" customHeight="1">
      <c r="A1069" s="294">
        <v>1067</v>
      </c>
      <c r="B1069" s="318" t="s">
        <v>3979</v>
      </c>
      <c r="C1069" s="316">
        <v>88.57</v>
      </c>
      <c r="D1069" s="294" t="s">
        <v>118</v>
      </c>
      <c r="E1069" s="296" t="s">
        <v>2045</v>
      </c>
      <c r="F1069" s="294"/>
    </row>
    <row r="1070" spans="1:6" ht="24" customHeight="1">
      <c r="A1070" s="294">
        <v>1068</v>
      </c>
      <c r="B1070" s="318" t="s">
        <v>3980</v>
      </c>
      <c r="C1070" s="316">
        <v>89.71</v>
      </c>
      <c r="D1070" s="294" t="s">
        <v>118</v>
      </c>
      <c r="E1070" s="296" t="s">
        <v>2041</v>
      </c>
      <c r="F1070" s="294"/>
    </row>
    <row r="1071" spans="1:6" ht="24" customHeight="1">
      <c r="A1071" s="294">
        <v>1069</v>
      </c>
      <c r="B1071" s="318" t="s">
        <v>3981</v>
      </c>
      <c r="C1071" s="316">
        <v>88.57</v>
      </c>
      <c r="D1071" s="294" t="s">
        <v>118</v>
      </c>
      <c r="E1071" s="296" t="s">
        <v>2045</v>
      </c>
      <c r="F1071" s="294"/>
    </row>
    <row r="1072" spans="1:6" ht="24" customHeight="1">
      <c r="A1072" s="294">
        <v>1070</v>
      </c>
      <c r="B1072" s="318" t="s">
        <v>3982</v>
      </c>
      <c r="C1072" s="316">
        <v>89.71</v>
      </c>
      <c r="D1072" s="294" t="s">
        <v>118</v>
      </c>
      <c r="E1072" s="296" t="s">
        <v>2041</v>
      </c>
      <c r="F1072" s="294"/>
    </row>
    <row r="1073" spans="1:6" ht="24" customHeight="1">
      <c r="A1073" s="294">
        <v>1071</v>
      </c>
      <c r="B1073" s="318" t="s">
        <v>3983</v>
      </c>
      <c r="C1073" s="316">
        <v>90.06</v>
      </c>
      <c r="D1073" s="294" t="s">
        <v>118</v>
      </c>
      <c r="E1073" s="294" t="s">
        <v>2045</v>
      </c>
      <c r="F1073" s="294"/>
    </row>
    <row r="1074" spans="1:6" ht="24" customHeight="1">
      <c r="A1074" s="294">
        <v>1072</v>
      </c>
      <c r="B1074" s="318" t="s">
        <v>3984</v>
      </c>
      <c r="C1074" s="316">
        <v>89.71</v>
      </c>
      <c r="D1074" s="294" t="s">
        <v>118</v>
      </c>
      <c r="E1074" s="296" t="s">
        <v>2041</v>
      </c>
      <c r="F1074" s="294"/>
    </row>
    <row r="1075" spans="1:6" ht="24" customHeight="1">
      <c r="A1075" s="294">
        <v>1073</v>
      </c>
      <c r="B1075" s="318" t="s">
        <v>3985</v>
      </c>
      <c r="C1075" s="316">
        <v>89.71</v>
      </c>
      <c r="D1075" s="294" t="s">
        <v>118</v>
      </c>
      <c r="E1075" s="296" t="s">
        <v>2041</v>
      </c>
      <c r="F1075" s="294"/>
    </row>
    <row r="1076" spans="1:6" ht="24" customHeight="1">
      <c r="A1076" s="294">
        <v>1074</v>
      </c>
      <c r="B1076" s="318" t="s">
        <v>3986</v>
      </c>
      <c r="C1076" s="316">
        <v>89.71</v>
      </c>
      <c r="D1076" s="294" t="s">
        <v>118</v>
      </c>
      <c r="E1076" s="296" t="s">
        <v>2041</v>
      </c>
      <c r="F1076" s="294"/>
    </row>
    <row r="1077" spans="1:6" ht="24" customHeight="1">
      <c r="A1077" s="294">
        <v>1075</v>
      </c>
      <c r="B1077" s="318" t="s">
        <v>3987</v>
      </c>
      <c r="C1077" s="316">
        <v>90.06</v>
      </c>
      <c r="D1077" s="294" t="s">
        <v>118</v>
      </c>
      <c r="E1077" s="294" t="s">
        <v>2045</v>
      </c>
      <c r="F1077" s="294"/>
    </row>
    <row r="1078" spans="1:6" ht="24" customHeight="1">
      <c r="A1078" s="294">
        <v>1076</v>
      </c>
      <c r="B1078" s="318" t="s">
        <v>3988</v>
      </c>
      <c r="C1078" s="316">
        <v>89.71</v>
      </c>
      <c r="D1078" s="294" t="s">
        <v>118</v>
      </c>
      <c r="E1078" s="296" t="s">
        <v>2041</v>
      </c>
      <c r="F1078" s="294"/>
    </row>
    <row r="1079" spans="1:6" ht="24" customHeight="1">
      <c r="A1079" s="294">
        <v>1077</v>
      </c>
      <c r="B1079" s="318" t="s">
        <v>2466</v>
      </c>
      <c r="C1079" s="316">
        <v>90.36</v>
      </c>
      <c r="D1079" s="294" t="s">
        <v>118</v>
      </c>
      <c r="E1079" s="296" t="s">
        <v>2041</v>
      </c>
      <c r="F1079" s="294"/>
    </row>
    <row r="1080" spans="1:6" ht="24" customHeight="1">
      <c r="A1080" s="294">
        <v>1078</v>
      </c>
      <c r="B1080" s="318" t="s">
        <v>2314</v>
      </c>
      <c r="C1080" s="316">
        <v>89.58</v>
      </c>
      <c r="D1080" s="294" t="s">
        <v>118</v>
      </c>
      <c r="E1080" s="294" t="s">
        <v>2045</v>
      </c>
      <c r="F1080" s="294"/>
    </row>
    <row r="1081" spans="1:6" ht="24" customHeight="1">
      <c r="A1081" s="294">
        <v>1079</v>
      </c>
      <c r="B1081" s="318" t="s">
        <v>3989</v>
      </c>
      <c r="C1081" s="316">
        <v>88.52</v>
      </c>
      <c r="D1081" s="294" t="s">
        <v>118</v>
      </c>
      <c r="E1081" s="296" t="s">
        <v>2045</v>
      </c>
      <c r="F1081" s="294"/>
    </row>
    <row r="1082" spans="1:6" ht="24" customHeight="1">
      <c r="A1082" s="294">
        <v>1080</v>
      </c>
      <c r="B1082" s="317" t="s">
        <v>2310</v>
      </c>
      <c r="C1082" s="316">
        <v>89.58</v>
      </c>
      <c r="D1082" s="294" t="s">
        <v>118</v>
      </c>
      <c r="E1082" s="294" t="s">
        <v>2045</v>
      </c>
      <c r="F1082" s="294"/>
    </row>
    <row r="1083" spans="1:6" ht="24" customHeight="1">
      <c r="A1083" s="294">
        <v>1081</v>
      </c>
      <c r="B1083" s="308" t="s">
        <v>2605</v>
      </c>
      <c r="C1083" s="316">
        <v>89.08</v>
      </c>
      <c r="D1083" s="294" t="s">
        <v>118</v>
      </c>
      <c r="E1083" s="294" t="s">
        <v>2045</v>
      </c>
      <c r="F1083" s="294"/>
    </row>
    <row r="1084" spans="1:6" ht="24" customHeight="1">
      <c r="A1084" s="294">
        <v>1082</v>
      </c>
      <c r="B1084" s="308" t="s">
        <v>3990</v>
      </c>
      <c r="C1084" s="316">
        <v>89.16</v>
      </c>
      <c r="D1084" s="294" t="s">
        <v>118</v>
      </c>
      <c r="E1084" s="296" t="s">
        <v>2041</v>
      </c>
      <c r="F1084" s="294"/>
    </row>
    <row r="1085" spans="1:6" ht="24" customHeight="1">
      <c r="A1085" s="294">
        <v>1083</v>
      </c>
      <c r="B1085" s="308" t="s">
        <v>3991</v>
      </c>
      <c r="C1085" s="316">
        <v>89.31</v>
      </c>
      <c r="D1085" s="294" t="s">
        <v>118</v>
      </c>
      <c r="E1085" s="296" t="s">
        <v>2041</v>
      </c>
      <c r="F1085" s="294"/>
    </row>
    <row r="1086" spans="1:6" ht="24" customHeight="1">
      <c r="A1086" s="294">
        <v>1084</v>
      </c>
      <c r="B1086" s="308" t="s">
        <v>3992</v>
      </c>
      <c r="C1086" s="316">
        <v>89.14</v>
      </c>
      <c r="D1086" s="294" t="s">
        <v>118</v>
      </c>
      <c r="E1086" s="296" t="s">
        <v>2045</v>
      </c>
      <c r="F1086" s="294"/>
    </row>
    <row r="1087" spans="1:6" ht="24" customHeight="1">
      <c r="A1087" s="294">
        <v>1085</v>
      </c>
      <c r="B1087" s="308" t="s">
        <v>2597</v>
      </c>
      <c r="C1087" s="316">
        <v>89.31</v>
      </c>
      <c r="D1087" s="294" t="s">
        <v>118</v>
      </c>
      <c r="E1087" s="296" t="s">
        <v>2041</v>
      </c>
      <c r="F1087" s="294"/>
    </row>
    <row r="1088" spans="1:6" ht="24" customHeight="1">
      <c r="A1088" s="294">
        <v>1086</v>
      </c>
      <c r="B1088" s="308" t="s">
        <v>3993</v>
      </c>
      <c r="C1088" s="316">
        <v>89.16</v>
      </c>
      <c r="D1088" s="294" t="s">
        <v>118</v>
      </c>
      <c r="E1088" s="296" t="s">
        <v>2041</v>
      </c>
      <c r="F1088" s="294"/>
    </row>
    <row r="1089" spans="1:6" ht="24" customHeight="1">
      <c r="A1089" s="294">
        <v>1087</v>
      </c>
      <c r="B1089" s="308" t="s">
        <v>2609</v>
      </c>
      <c r="C1089" s="316">
        <v>89.08</v>
      </c>
      <c r="D1089" s="294" t="s">
        <v>118</v>
      </c>
      <c r="E1089" s="294" t="s">
        <v>2045</v>
      </c>
      <c r="F1089" s="294"/>
    </row>
    <row r="1090" spans="1:6" ht="24" customHeight="1">
      <c r="A1090" s="294">
        <v>1088</v>
      </c>
      <c r="B1090" s="308" t="s">
        <v>2683</v>
      </c>
      <c r="C1090" s="316">
        <v>89.77</v>
      </c>
      <c r="D1090" s="294" t="s">
        <v>118</v>
      </c>
      <c r="E1090" s="296" t="s">
        <v>2041</v>
      </c>
      <c r="F1090" s="294"/>
    </row>
    <row r="1091" spans="1:6" ht="24" customHeight="1">
      <c r="A1091" s="294">
        <v>1089</v>
      </c>
      <c r="B1091" s="308" t="s">
        <v>2603</v>
      </c>
      <c r="C1091" s="316">
        <v>89.08</v>
      </c>
      <c r="D1091" s="294" t="s">
        <v>118</v>
      </c>
      <c r="E1091" s="294" t="s">
        <v>2045</v>
      </c>
      <c r="F1091" s="294"/>
    </row>
    <row r="1092" spans="1:6" ht="24" customHeight="1">
      <c r="A1092" s="294">
        <v>1090</v>
      </c>
      <c r="B1092" s="308" t="s">
        <v>3994</v>
      </c>
      <c r="C1092" s="316">
        <v>89.16</v>
      </c>
      <c r="D1092" s="294" t="s">
        <v>118</v>
      </c>
      <c r="E1092" s="296" t="s">
        <v>2041</v>
      </c>
      <c r="F1092" s="294"/>
    </row>
    <row r="1093" spans="1:6" ht="24" customHeight="1">
      <c r="A1093" s="294">
        <v>1091</v>
      </c>
      <c r="B1093" s="308" t="s">
        <v>3995</v>
      </c>
      <c r="C1093" s="316">
        <v>89.14</v>
      </c>
      <c r="D1093" s="294" t="s">
        <v>118</v>
      </c>
      <c r="E1093" s="296" t="s">
        <v>2045</v>
      </c>
      <c r="F1093" s="294"/>
    </row>
    <row r="1094" spans="1:6" ht="24" customHeight="1">
      <c r="A1094" s="294">
        <v>1092</v>
      </c>
      <c r="B1094" s="308" t="s">
        <v>3996</v>
      </c>
      <c r="C1094" s="316">
        <v>89.08</v>
      </c>
      <c r="D1094" s="294" t="s">
        <v>118</v>
      </c>
      <c r="E1094" s="294" t="s">
        <v>2045</v>
      </c>
      <c r="F1094" s="294"/>
    </row>
    <row r="1095" spans="1:6" ht="24" customHeight="1">
      <c r="A1095" s="294">
        <v>1093</v>
      </c>
      <c r="B1095" s="308" t="s">
        <v>3997</v>
      </c>
      <c r="C1095" s="316">
        <v>89.16</v>
      </c>
      <c r="D1095" s="294" t="s">
        <v>118</v>
      </c>
      <c r="E1095" s="296" t="s">
        <v>2041</v>
      </c>
      <c r="F1095" s="294"/>
    </row>
    <row r="1096" spans="1:6" ht="24" customHeight="1">
      <c r="A1096" s="294">
        <v>1094</v>
      </c>
      <c r="B1096" s="308" t="s">
        <v>3998</v>
      </c>
      <c r="C1096" s="316">
        <v>89.14</v>
      </c>
      <c r="D1096" s="294" t="s">
        <v>118</v>
      </c>
      <c r="E1096" s="296" t="s">
        <v>2045</v>
      </c>
      <c r="F1096" s="294"/>
    </row>
    <row r="1097" spans="1:6" ht="24" customHeight="1">
      <c r="A1097" s="294">
        <v>1095</v>
      </c>
      <c r="B1097" s="308" t="s">
        <v>2601</v>
      </c>
      <c r="C1097" s="316">
        <v>89.08</v>
      </c>
      <c r="D1097" s="294" t="s">
        <v>118</v>
      </c>
      <c r="E1097" s="294" t="s">
        <v>2045</v>
      </c>
      <c r="F1097" s="294"/>
    </row>
    <row r="1098" spans="1:6" ht="24" customHeight="1">
      <c r="A1098" s="294">
        <v>1096</v>
      </c>
      <c r="B1098" s="308" t="s">
        <v>3999</v>
      </c>
      <c r="C1098" s="316">
        <v>89.16</v>
      </c>
      <c r="D1098" s="294" t="s">
        <v>118</v>
      </c>
      <c r="E1098" s="296" t="s">
        <v>2041</v>
      </c>
      <c r="F1098" s="294"/>
    </row>
    <row r="1099" spans="1:6" ht="24" customHeight="1">
      <c r="A1099" s="294">
        <v>1097</v>
      </c>
      <c r="B1099" s="308" t="s">
        <v>4000</v>
      </c>
      <c r="C1099" s="316">
        <v>89.16</v>
      </c>
      <c r="D1099" s="294" t="s">
        <v>118</v>
      </c>
      <c r="E1099" s="296" t="s">
        <v>2041</v>
      </c>
      <c r="F1099" s="294"/>
    </row>
    <row r="1100" spans="1:6" ht="24" customHeight="1">
      <c r="A1100" s="294">
        <v>1098</v>
      </c>
      <c r="B1100" s="308" t="s">
        <v>4001</v>
      </c>
      <c r="C1100" s="316">
        <v>89.14</v>
      </c>
      <c r="D1100" s="294" t="s">
        <v>118</v>
      </c>
      <c r="E1100" s="296" t="s">
        <v>2045</v>
      </c>
      <c r="F1100" s="294"/>
    </row>
    <row r="1101" spans="1:6" ht="24" customHeight="1">
      <c r="A1101" s="294">
        <v>1099</v>
      </c>
      <c r="B1101" s="308" t="s">
        <v>4002</v>
      </c>
      <c r="C1101" s="316">
        <v>89.31</v>
      </c>
      <c r="D1101" s="294" t="s">
        <v>118</v>
      </c>
      <c r="E1101" s="296" t="s">
        <v>2041</v>
      </c>
      <c r="F1101" s="294"/>
    </row>
    <row r="1102" spans="1:6" ht="24" customHeight="1">
      <c r="A1102" s="294">
        <v>1100</v>
      </c>
      <c r="B1102" s="308" t="s">
        <v>4003</v>
      </c>
      <c r="C1102" s="316">
        <v>89.14</v>
      </c>
      <c r="D1102" s="294" t="s">
        <v>118</v>
      </c>
      <c r="E1102" s="296" t="s">
        <v>2045</v>
      </c>
      <c r="F1102" s="294"/>
    </row>
    <row r="1103" spans="1:6" ht="24" customHeight="1">
      <c r="A1103" s="294">
        <v>1101</v>
      </c>
      <c r="B1103" s="308" t="s">
        <v>4004</v>
      </c>
      <c r="C1103" s="316">
        <v>89.16</v>
      </c>
      <c r="D1103" s="294" t="s">
        <v>118</v>
      </c>
      <c r="E1103" s="296" t="s">
        <v>2041</v>
      </c>
      <c r="F1103" s="294"/>
    </row>
    <row r="1104" spans="1:6" ht="24" customHeight="1">
      <c r="A1104" s="294">
        <v>1102</v>
      </c>
      <c r="B1104" s="308" t="s">
        <v>4005</v>
      </c>
      <c r="C1104" s="316">
        <v>89.16</v>
      </c>
      <c r="D1104" s="294" t="s">
        <v>118</v>
      </c>
      <c r="E1104" s="296" t="s">
        <v>2041</v>
      </c>
      <c r="F1104" s="294"/>
    </row>
    <row r="1105" spans="1:6" ht="24" customHeight="1">
      <c r="A1105" s="294">
        <v>1103</v>
      </c>
      <c r="B1105" s="308" t="s">
        <v>4006</v>
      </c>
      <c r="C1105" s="316">
        <v>89.31</v>
      </c>
      <c r="D1105" s="294" t="s">
        <v>118</v>
      </c>
      <c r="E1105" s="296" t="s">
        <v>2041</v>
      </c>
      <c r="F1105" s="294"/>
    </row>
    <row r="1106" spans="1:6" ht="24" customHeight="1">
      <c r="A1106" s="294">
        <v>1104</v>
      </c>
      <c r="B1106" s="308" t="s">
        <v>4007</v>
      </c>
      <c r="C1106" s="316">
        <v>89.08</v>
      </c>
      <c r="D1106" s="294" t="s">
        <v>118</v>
      </c>
      <c r="E1106" s="294" t="s">
        <v>2045</v>
      </c>
      <c r="F1106" s="294"/>
    </row>
    <row r="1107" spans="1:6" ht="24" customHeight="1">
      <c r="A1107" s="294">
        <v>1105</v>
      </c>
      <c r="B1107" s="308" t="s">
        <v>4008</v>
      </c>
      <c r="C1107" s="316">
        <v>89.08</v>
      </c>
      <c r="D1107" s="294" t="s">
        <v>118</v>
      </c>
      <c r="E1107" s="294" t="s">
        <v>2045</v>
      </c>
      <c r="F1107" s="294"/>
    </row>
    <row r="1108" spans="1:6" ht="24" customHeight="1">
      <c r="A1108" s="294">
        <v>1106</v>
      </c>
      <c r="B1108" s="308" t="s">
        <v>4009</v>
      </c>
      <c r="C1108" s="316">
        <v>89.08</v>
      </c>
      <c r="D1108" s="294" t="s">
        <v>118</v>
      </c>
      <c r="E1108" s="294" t="s">
        <v>2045</v>
      </c>
      <c r="F1108" s="294"/>
    </row>
    <row r="1109" spans="1:6" ht="24" customHeight="1">
      <c r="A1109" s="294">
        <v>1107</v>
      </c>
      <c r="B1109" s="308" t="s">
        <v>4010</v>
      </c>
      <c r="C1109" s="316">
        <v>89.16</v>
      </c>
      <c r="D1109" s="294" t="s">
        <v>118</v>
      </c>
      <c r="E1109" s="296" t="s">
        <v>2041</v>
      </c>
      <c r="F1109" s="294"/>
    </row>
    <row r="1110" spans="1:6" ht="24" customHeight="1">
      <c r="A1110" s="294">
        <v>1108</v>
      </c>
      <c r="B1110" s="308" t="s">
        <v>2435</v>
      </c>
      <c r="C1110" s="316">
        <v>90.36</v>
      </c>
      <c r="D1110" s="294" t="s">
        <v>118</v>
      </c>
      <c r="E1110" s="296" t="s">
        <v>2041</v>
      </c>
      <c r="F1110" s="294"/>
    </row>
    <row r="1111" spans="1:6" ht="24" customHeight="1">
      <c r="A1111" s="294">
        <v>1109</v>
      </c>
      <c r="B1111" s="308" t="s">
        <v>4011</v>
      </c>
      <c r="C1111" s="316">
        <v>89.98</v>
      </c>
      <c r="D1111" s="294" t="s">
        <v>118</v>
      </c>
      <c r="E1111" s="296" t="s">
        <v>2041</v>
      </c>
      <c r="F1111" s="294"/>
    </row>
    <row r="1112" spans="1:6" ht="24" customHeight="1">
      <c r="A1112" s="294">
        <v>1110</v>
      </c>
      <c r="B1112" s="308" t="s">
        <v>4012</v>
      </c>
      <c r="C1112" s="316">
        <v>89.14</v>
      </c>
      <c r="D1112" s="294" t="s">
        <v>118</v>
      </c>
      <c r="E1112" s="296" t="s">
        <v>2045</v>
      </c>
      <c r="F1112" s="294"/>
    </row>
    <row r="1113" spans="1:6" ht="24" customHeight="1">
      <c r="A1113" s="294">
        <v>1111</v>
      </c>
      <c r="B1113" s="308" t="s">
        <v>2588</v>
      </c>
      <c r="C1113" s="316">
        <v>89.31</v>
      </c>
      <c r="D1113" s="294" t="s">
        <v>118</v>
      </c>
      <c r="E1113" s="296" t="s">
        <v>2041</v>
      </c>
      <c r="F1113" s="294"/>
    </row>
    <row r="1114" spans="1:6" ht="24" customHeight="1">
      <c r="A1114" s="294">
        <v>1112</v>
      </c>
      <c r="B1114" s="308" t="s">
        <v>4013</v>
      </c>
      <c r="C1114" s="316">
        <v>89.14</v>
      </c>
      <c r="D1114" s="294" t="s">
        <v>118</v>
      </c>
      <c r="E1114" s="296" t="s">
        <v>2045</v>
      </c>
      <c r="F1114" s="294"/>
    </row>
    <row r="1115" spans="1:6" ht="24" customHeight="1">
      <c r="A1115" s="294">
        <v>1113</v>
      </c>
      <c r="B1115" s="308" t="s">
        <v>2599</v>
      </c>
      <c r="C1115" s="316">
        <v>89.31</v>
      </c>
      <c r="D1115" s="294" t="s">
        <v>118</v>
      </c>
      <c r="E1115" s="296" t="s">
        <v>2041</v>
      </c>
      <c r="F1115" s="294"/>
    </row>
    <row r="1116" spans="1:6" ht="24" customHeight="1">
      <c r="A1116" s="294">
        <v>1114</v>
      </c>
      <c r="B1116" s="308" t="s">
        <v>4014</v>
      </c>
      <c r="C1116" s="316">
        <v>89.16</v>
      </c>
      <c r="D1116" s="294" t="s">
        <v>118</v>
      </c>
      <c r="E1116" s="296" t="s">
        <v>2041</v>
      </c>
      <c r="F1116" s="294"/>
    </row>
    <row r="1117" spans="1:6" ht="24" customHeight="1">
      <c r="A1117" s="294">
        <v>1115</v>
      </c>
      <c r="B1117" s="308" t="s">
        <v>2598</v>
      </c>
      <c r="C1117" s="316">
        <v>89.31</v>
      </c>
      <c r="D1117" s="294" t="s">
        <v>118</v>
      </c>
      <c r="E1117" s="296" t="s">
        <v>2041</v>
      </c>
      <c r="F1117" s="294"/>
    </row>
    <row r="1118" spans="1:6" ht="24" customHeight="1">
      <c r="A1118" s="294">
        <v>1116</v>
      </c>
      <c r="B1118" s="308" t="s">
        <v>4015</v>
      </c>
      <c r="C1118" s="316">
        <v>89.08</v>
      </c>
      <c r="D1118" s="294" t="s">
        <v>118</v>
      </c>
      <c r="E1118" s="294" t="s">
        <v>2045</v>
      </c>
      <c r="F1118" s="294"/>
    </row>
    <row r="1119" spans="1:6" ht="24" customHeight="1">
      <c r="A1119" s="294">
        <v>1117</v>
      </c>
      <c r="B1119" s="308" t="s">
        <v>4016</v>
      </c>
      <c r="C1119" s="316">
        <v>89.14</v>
      </c>
      <c r="D1119" s="294" t="s">
        <v>118</v>
      </c>
      <c r="E1119" s="296" t="s">
        <v>2045</v>
      </c>
      <c r="F1119" s="294"/>
    </row>
    <row r="1120" spans="1:6" ht="24" customHeight="1">
      <c r="A1120" s="294">
        <v>1118</v>
      </c>
      <c r="B1120" s="308" t="s">
        <v>2589</v>
      </c>
      <c r="C1120" s="316">
        <v>89.31</v>
      </c>
      <c r="D1120" s="294" t="s">
        <v>118</v>
      </c>
      <c r="E1120" s="296" t="s">
        <v>2041</v>
      </c>
      <c r="F1120" s="294"/>
    </row>
    <row r="1121" spans="1:6" ht="24" customHeight="1">
      <c r="A1121" s="294">
        <v>1119</v>
      </c>
      <c r="B1121" s="308" t="s">
        <v>2608</v>
      </c>
      <c r="C1121" s="316">
        <v>89.08</v>
      </c>
      <c r="D1121" s="294" t="s">
        <v>118</v>
      </c>
      <c r="E1121" s="294" t="s">
        <v>2045</v>
      </c>
      <c r="F1121" s="294"/>
    </row>
    <row r="1122" spans="1:6" ht="24" customHeight="1">
      <c r="A1122" s="294">
        <v>1120</v>
      </c>
      <c r="B1122" s="308" t="s">
        <v>4017</v>
      </c>
      <c r="C1122" s="316">
        <v>89.14</v>
      </c>
      <c r="D1122" s="294" t="s">
        <v>118</v>
      </c>
      <c r="E1122" s="296" t="s">
        <v>2045</v>
      </c>
      <c r="F1122" s="294"/>
    </row>
    <row r="1123" spans="1:6" ht="24" customHeight="1">
      <c r="A1123" s="294">
        <v>1121</v>
      </c>
      <c r="B1123" s="308" t="s">
        <v>4018</v>
      </c>
      <c r="C1123" s="316">
        <v>89.14</v>
      </c>
      <c r="D1123" s="294" t="s">
        <v>118</v>
      </c>
      <c r="E1123" s="296" t="s">
        <v>2045</v>
      </c>
      <c r="F1123" s="294"/>
    </row>
    <row r="1124" spans="1:6" ht="24" customHeight="1">
      <c r="A1124" s="294">
        <v>1122</v>
      </c>
      <c r="B1124" s="308" t="s">
        <v>4019</v>
      </c>
      <c r="C1124" s="316">
        <v>89.14</v>
      </c>
      <c r="D1124" s="294" t="s">
        <v>118</v>
      </c>
      <c r="E1124" s="296" t="s">
        <v>2045</v>
      </c>
      <c r="F1124" s="294"/>
    </row>
    <row r="1125" spans="1:6" ht="24" customHeight="1">
      <c r="A1125" s="294">
        <v>1123</v>
      </c>
      <c r="B1125" s="308" t="s">
        <v>4020</v>
      </c>
      <c r="C1125" s="316">
        <v>89.31</v>
      </c>
      <c r="D1125" s="294" t="s">
        <v>118</v>
      </c>
      <c r="E1125" s="296" t="s">
        <v>2041</v>
      </c>
      <c r="F1125" s="294"/>
    </row>
    <row r="1126" spans="1:6" ht="24" customHeight="1">
      <c r="A1126" s="294">
        <v>1124</v>
      </c>
      <c r="B1126" s="308" t="s">
        <v>4021</v>
      </c>
      <c r="C1126" s="316">
        <v>89.31</v>
      </c>
      <c r="D1126" s="294" t="s">
        <v>118</v>
      </c>
      <c r="E1126" s="296" t="s">
        <v>2041</v>
      </c>
      <c r="F1126" s="294"/>
    </row>
    <row r="1127" spans="1:6" ht="24" customHeight="1">
      <c r="A1127" s="294">
        <v>1125</v>
      </c>
      <c r="B1127" s="308" t="s">
        <v>4022</v>
      </c>
      <c r="C1127" s="316">
        <v>89.16</v>
      </c>
      <c r="D1127" s="294" t="s">
        <v>118</v>
      </c>
      <c r="E1127" s="296" t="s">
        <v>2041</v>
      </c>
      <c r="F1127" s="294"/>
    </row>
    <row r="1128" spans="1:6" ht="24" customHeight="1">
      <c r="A1128" s="294">
        <v>1126</v>
      </c>
      <c r="B1128" s="308" t="s">
        <v>2607</v>
      </c>
      <c r="C1128" s="316">
        <v>89.08</v>
      </c>
      <c r="D1128" s="294" t="s">
        <v>118</v>
      </c>
      <c r="E1128" s="294" t="s">
        <v>2045</v>
      </c>
      <c r="F1128" s="294"/>
    </row>
    <row r="1129" spans="1:6" ht="24" customHeight="1">
      <c r="A1129" s="294">
        <v>1127</v>
      </c>
      <c r="B1129" s="308" t="s">
        <v>2587</v>
      </c>
      <c r="C1129" s="316">
        <v>89.31</v>
      </c>
      <c r="D1129" s="294" t="s">
        <v>118</v>
      </c>
      <c r="E1129" s="296" t="s">
        <v>2041</v>
      </c>
      <c r="F1129" s="294"/>
    </row>
    <row r="1130" spans="1:6" ht="24" customHeight="1">
      <c r="A1130" s="294">
        <v>1128</v>
      </c>
      <c r="B1130" s="308" t="s">
        <v>4023</v>
      </c>
      <c r="C1130" s="316">
        <v>89.08</v>
      </c>
      <c r="D1130" s="294" t="s">
        <v>118</v>
      </c>
      <c r="E1130" s="294" t="s">
        <v>2045</v>
      </c>
      <c r="F1130" s="294"/>
    </row>
    <row r="1131" spans="1:6" ht="24" customHeight="1">
      <c r="A1131" s="294">
        <v>1129</v>
      </c>
      <c r="B1131" s="308" t="s">
        <v>4024</v>
      </c>
      <c r="C1131" s="316">
        <v>89.31</v>
      </c>
      <c r="D1131" s="294" t="s">
        <v>118</v>
      </c>
      <c r="E1131" s="296" t="s">
        <v>2041</v>
      </c>
      <c r="F1131" s="294"/>
    </row>
    <row r="1132" spans="1:6" ht="24" customHeight="1">
      <c r="A1132" s="294">
        <v>1130</v>
      </c>
      <c r="B1132" s="308" t="s">
        <v>4025</v>
      </c>
      <c r="C1132" s="316">
        <v>89.14</v>
      </c>
      <c r="D1132" s="294" t="s">
        <v>118</v>
      </c>
      <c r="E1132" s="296" t="s">
        <v>2045</v>
      </c>
      <c r="F1132" s="294"/>
    </row>
    <row r="1133" spans="1:6" ht="24" customHeight="1">
      <c r="A1133" s="294">
        <v>1131</v>
      </c>
      <c r="B1133" s="308" t="s">
        <v>4026</v>
      </c>
      <c r="C1133" s="316">
        <v>89.16</v>
      </c>
      <c r="D1133" s="294" t="s">
        <v>118</v>
      </c>
      <c r="E1133" s="296" t="s">
        <v>2041</v>
      </c>
      <c r="F1133" s="294"/>
    </row>
    <row r="1134" spans="1:6" ht="24" customHeight="1">
      <c r="A1134" s="294">
        <v>1132</v>
      </c>
      <c r="B1134" s="308" t="s">
        <v>2610</v>
      </c>
      <c r="C1134" s="316">
        <v>89.08</v>
      </c>
      <c r="D1134" s="294" t="s">
        <v>118</v>
      </c>
      <c r="E1134" s="294" t="s">
        <v>2045</v>
      </c>
      <c r="F1134" s="294"/>
    </row>
    <row r="1135" spans="1:6" ht="24" customHeight="1">
      <c r="A1135" s="294">
        <v>1133</v>
      </c>
      <c r="B1135" s="308" t="s">
        <v>4027</v>
      </c>
      <c r="C1135" s="316">
        <v>89.16</v>
      </c>
      <c r="D1135" s="294" t="s">
        <v>118</v>
      </c>
      <c r="E1135" s="296" t="s">
        <v>2041</v>
      </c>
      <c r="F1135" s="294"/>
    </row>
    <row r="1136" spans="1:6" ht="24" customHeight="1">
      <c r="A1136" s="294">
        <v>1134</v>
      </c>
      <c r="B1136" s="308" t="s">
        <v>2602</v>
      </c>
      <c r="C1136" s="316">
        <v>89.08</v>
      </c>
      <c r="D1136" s="294" t="s">
        <v>118</v>
      </c>
      <c r="E1136" s="294" t="s">
        <v>2045</v>
      </c>
      <c r="F1136" s="294"/>
    </row>
    <row r="1137" spans="1:6" ht="24" customHeight="1">
      <c r="A1137" s="294">
        <v>1135</v>
      </c>
      <c r="B1137" s="308" t="s">
        <v>4028</v>
      </c>
      <c r="C1137" s="316">
        <v>89.16</v>
      </c>
      <c r="D1137" s="294" t="s">
        <v>118</v>
      </c>
      <c r="E1137" s="296" t="s">
        <v>2041</v>
      </c>
      <c r="F1137" s="294"/>
    </row>
    <row r="1138" spans="1:6" ht="24" customHeight="1">
      <c r="A1138" s="294">
        <v>1136</v>
      </c>
      <c r="B1138" s="308" t="s">
        <v>2596</v>
      </c>
      <c r="C1138" s="316">
        <v>89.31</v>
      </c>
      <c r="D1138" s="294" t="s">
        <v>118</v>
      </c>
      <c r="E1138" s="296" t="s">
        <v>2041</v>
      </c>
      <c r="F1138" s="294"/>
    </row>
    <row r="1139" spans="1:6" ht="24" customHeight="1">
      <c r="A1139" s="294">
        <v>1137</v>
      </c>
      <c r="B1139" s="308" t="s">
        <v>4029</v>
      </c>
      <c r="C1139" s="316">
        <v>90.37</v>
      </c>
      <c r="D1139" s="294" t="s">
        <v>118</v>
      </c>
      <c r="E1139" s="296" t="s">
        <v>2045</v>
      </c>
      <c r="F1139" s="294"/>
    </row>
    <row r="1140" spans="1:6" ht="24" customHeight="1">
      <c r="A1140" s="294">
        <v>1138</v>
      </c>
      <c r="B1140" s="308" t="s">
        <v>917</v>
      </c>
      <c r="C1140" s="316">
        <v>89.16</v>
      </c>
      <c r="D1140" s="294" t="s">
        <v>118</v>
      </c>
      <c r="E1140" s="296" t="s">
        <v>2041</v>
      </c>
      <c r="F1140" s="294"/>
    </row>
    <row r="1141" spans="1:6" ht="24" customHeight="1">
      <c r="A1141" s="294">
        <v>1139</v>
      </c>
      <c r="B1141" s="308" t="s">
        <v>1010</v>
      </c>
      <c r="C1141" s="316">
        <v>89.14</v>
      </c>
      <c r="D1141" s="294" t="s">
        <v>118</v>
      </c>
      <c r="E1141" s="296" t="s">
        <v>2045</v>
      </c>
      <c r="F1141" s="294"/>
    </row>
    <row r="1142" spans="1:6" ht="24" customHeight="1">
      <c r="A1142" s="294">
        <v>1140</v>
      </c>
      <c r="B1142" s="308" t="s">
        <v>970</v>
      </c>
      <c r="C1142" s="316">
        <v>89.31</v>
      </c>
      <c r="D1142" s="294" t="s">
        <v>118</v>
      </c>
      <c r="E1142" s="296" t="s">
        <v>2041</v>
      </c>
      <c r="F1142" s="294"/>
    </row>
    <row r="1143" spans="1:6" ht="24" customHeight="1">
      <c r="A1143" s="294">
        <v>1141</v>
      </c>
      <c r="B1143" s="308" t="s">
        <v>1104</v>
      </c>
      <c r="C1143" s="316">
        <v>89.08</v>
      </c>
      <c r="D1143" s="294" t="s">
        <v>118</v>
      </c>
      <c r="E1143" s="294" t="s">
        <v>2045</v>
      </c>
      <c r="F1143" s="294"/>
    </row>
    <row r="1144" spans="1:6" ht="24" customHeight="1">
      <c r="A1144" s="294">
        <v>1142</v>
      </c>
      <c r="B1144" s="308" t="s">
        <v>4030</v>
      </c>
      <c r="C1144" s="316">
        <v>90.34</v>
      </c>
      <c r="D1144" s="294" t="s">
        <v>118</v>
      </c>
      <c r="E1144" s="296" t="s">
        <v>2041</v>
      </c>
      <c r="F1144" s="294"/>
    </row>
    <row r="1145" spans="1:6" ht="24" customHeight="1">
      <c r="A1145" s="294">
        <v>1143</v>
      </c>
      <c r="B1145" s="308" t="s">
        <v>4031</v>
      </c>
      <c r="C1145" s="316">
        <v>89.08</v>
      </c>
      <c r="D1145" s="294" t="s">
        <v>118</v>
      </c>
      <c r="E1145" s="294" t="s">
        <v>2045</v>
      </c>
      <c r="F1145" s="294"/>
    </row>
    <row r="1146" spans="1:6" ht="24" customHeight="1">
      <c r="A1146" s="294">
        <v>1144</v>
      </c>
      <c r="B1146" s="308" t="s">
        <v>860</v>
      </c>
      <c r="C1146" s="316">
        <v>89.16</v>
      </c>
      <c r="D1146" s="294" t="s">
        <v>118</v>
      </c>
      <c r="E1146" s="296" t="s">
        <v>2041</v>
      </c>
      <c r="F1146" s="294"/>
    </row>
    <row r="1147" spans="1:6" ht="24" customHeight="1">
      <c r="A1147" s="294">
        <v>1145</v>
      </c>
      <c r="B1147" s="308" t="s">
        <v>4032</v>
      </c>
      <c r="C1147" s="316">
        <v>90.32</v>
      </c>
      <c r="D1147" s="294" t="s">
        <v>118</v>
      </c>
      <c r="E1147" s="294" t="s">
        <v>2045</v>
      </c>
      <c r="F1147" s="294"/>
    </row>
    <row r="1148" spans="1:6" ht="24" customHeight="1">
      <c r="A1148" s="294">
        <v>1146</v>
      </c>
      <c r="B1148" s="308" t="s">
        <v>4033</v>
      </c>
      <c r="C1148" s="316">
        <v>89.16</v>
      </c>
      <c r="D1148" s="294" t="s">
        <v>118</v>
      </c>
      <c r="E1148" s="296" t="s">
        <v>2041</v>
      </c>
      <c r="F1148" s="294"/>
    </row>
    <row r="1149" spans="1:6" ht="24" customHeight="1">
      <c r="A1149" s="294">
        <v>1147</v>
      </c>
      <c r="B1149" s="308" t="s">
        <v>4034</v>
      </c>
      <c r="C1149" s="316">
        <v>90.73</v>
      </c>
      <c r="D1149" s="294" t="s">
        <v>118</v>
      </c>
      <c r="E1149" s="296" t="s">
        <v>2041</v>
      </c>
      <c r="F1149" s="294"/>
    </row>
    <row r="1150" spans="1:6" ht="24" customHeight="1">
      <c r="A1150" s="294">
        <v>1148</v>
      </c>
      <c r="B1150" s="308" t="s">
        <v>1085</v>
      </c>
      <c r="C1150" s="316">
        <v>89.08</v>
      </c>
      <c r="D1150" s="294" t="s">
        <v>118</v>
      </c>
      <c r="E1150" s="294" t="s">
        <v>2045</v>
      </c>
      <c r="F1150" s="294"/>
    </row>
    <row r="1151" spans="1:6" ht="24" customHeight="1">
      <c r="A1151" s="294">
        <v>1149</v>
      </c>
      <c r="B1151" s="308" t="s">
        <v>4035</v>
      </c>
      <c r="C1151" s="316">
        <v>90.1</v>
      </c>
      <c r="D1151" s="294" t="s">
        <v>118</v>
      </c>
      <c r="E1151" s="296" t="s">
        <v>2041</v>
      </c>
      <c r="F1151" s="294"/>
    </row>
    <row r="1152" spans="1:6" ht="24" customHeight="1">
      <c r="A1152" s="294">
        <v>1150</v>
      </c>
      <c r="B1152" s="308" t="s">
        <v>4036</v>
      </c>
      <c r="C1152" s="316">
        <v>90.4</v>
      </c>
      <c r="D1152" s="294" t="s">
        <v>118</v>
      </c>
      <c r="E1152" s="296" t="s">
        <v>2045</v>
      </c>
      <c r="F1152" s="294"/>
    </row>
    <row r="1153" spans="1:6" ht="24" customHeight="1">
      <c r="A1153" s="294">
        <v>1151</v>
      </c>
      <c r="B1153" s="308" t="s">
        <v>4037</v>
      </c>
      <c r="C1153" s="316">
        <v>90.4</v>
      </c>
      <c r="D1153" s="294" t="s">
        <v>118</v>
      </c>
      <c r="E1153" s="296" t="s">
        <v>2045</v>
      </c>
      <c r="F1153" s="294"/>
    </row>
    <row r="1154" spans="1:6" ht="24" customHeight="1">
      <c r="A1154" s="294">
        <v>1152</v>
      </c>
      <c r="B1154" s="308" t="s">
        <v>4038</v>
      </c>
      <c r="C1154" s="316">
        <v>90.34</v>
      </c>
      <c r="D1154" s="294" t="s">
        <v>118</v>
      </c>
      <c r="E1154" s="296" t="s">
        <v>2041</v>
      </c>
      <c r="F1154" s="294"/>
    </row>
    <row r="1155" spans="1:6" ht="24" customHeight="1">
      <c r="A1155" s="294">
        <v>1153</v>
      </c>
      <c r="B1155" s="308" t="s">
        <v>4039</v>
      </c>
      <c r="C1155" s="316">
        <v>90.32</v>
      </c>
      <c r="D1155" s="294" t="s">
        <v>118</v>
      </c>
      <c r="E1155" s="294" t="s">
        <v>2045</v>
      </c>
      <c r="F1155" s="294"/>
    </row>
    <row r="1156" spans="1:6" ht="24" customHeight="1">
      <c r="A1156" s="294">
        <v>1154</v>
      </c>
      <c r="B1156" s="308" t="s">
        <v>4040</v>
      </c>
      <c r="C1156" s="316">
        <v>89.16</v>
      </c>
      <c r="D1156" s="294" t="s">
        <v>118</v>
      </c>
      <c r="E1156" s="296" t="s">
        <v>2041</v>
      </c>
      <c r="F1156" s="294"/>
    </row>
    <row r="1157" spans="1:6" ht="24" customHeight="1">
      <c r="A1157" s="294">
        <v>1155</v>
      </c>
      <c r="B1157" s="308" t="s">
        <v>4041</v>
      </c>
      <c r="C1157" s="316">
        <v>89.16</v>
      </c>
      <c r="D1157" s="294" t="s">
        <v>118</v>
      </c>
      <c r="E1157" s="296" t="s">
        <v>2041</v>
      </c>
      <c r="F1157" s="294"/>
    </row>
    <row r="1158" spans="1:6" ht="24" customHeight="1">
      <c r="A1158" s="294">
        <v>1156</v>
      </c>
      <c r="B1158" s="308" t="s">
        <v>2282</v>
      </c>
      <c r="C1158" s="316">
        <v>90.34</v>
      </c>
      <c r="D1158" s="294" t="s">
        <v>118</v>
      </c>
      <c r="E1158" s="296" t="s">
        <v>2041</v>
      </c>
      <c r="F1158" s="294"/>
    </row>
    <row r="1159" spans="1:6" ht="24" customHeight="1">
      <c r="A1159" s="294">
        <v>1157</v>
      </c>
      <c r="B1159" s="308" t="s">
        <v>4042</v>
      </c>
      <c r="C1159" s="316">
        <v>89.08</v>
      </c>
      <c r="D1159" s="294" t="s">
        <v>118</v>
      </c>
      <c r="E1159" s="294" t="s">
        <v>2045</v>
      </c>
      <c r="F1159" s="294"/>
    </row>
    <row r="1160" spans="1:6" ht="24" customHeight="1">
      <c r="A1160" s="294">
        <v>1158</v>
      </c>
      <c r="B1160" s="308" t="s">
        <v>879</v>
      </c>
      <c r="C1160" s="316">
        <v>89.16</v>
      </c>
      <c r="D1160" s="294" t="s">
        <v>118</v>
      </c>
      <c r="E1160" s="296" t="s">
        <v>2041</v>
      </c>
      <c r="F1160" s="294"/>
    </row>
    <row r="1161" spans="1:6" ht="24" customHeight="1">
      <c r="A1161" s="294">
        <v>1159</v>
      </c>
      <c r="B1161" s="308" t="s">
        <v>1122</v>
      </c>
      <c r="C1161" s="316">
        <v>89.31</v>
      </c>
      <c r="D1161" s="294" t="s">
        <v>118</v>
      </c>
      <c r="E1161" s="296" t="s">
        <v>2041</v>
      </c>
      <c r="F1161" s="294"/>
    </row>
    <row r="1162" spans="1:6" ht="24" customHeight="1">
      <c r="A1162" s="294">
        <v>1160</v>
      </c>
      <c r="B1162" s="308" t="s">
        <v>4043</v>
      </c>
      <c r="C1162" s="316">
        <v>89.14</v>
      </c>
      <c r="D1162" s="294" t="s">
        <v>118</v>
      </c>
      <c r="E1162" s="296" t="s">
        <v>2045</v>
      </c>
      <c r="F1162" s="294"/>
    </row>
    <row r="1163" spans="1:6" ht="24" customHeight="1">
      <c r="A1163" s="294">
        <v>1161</v>
      </c>
      <c r="B1163" s="308" t="s">
        <v>4044</v>
      </c>
      <c r="C1163" s="316">
        <v>89.43</v>
      </c>
      <c r="D1163" s="294" t="s">
        <v>118</v>
      </c>
      <c r="E1163" s="296" t="s">
        <v>2041</v>
      </c>
      <c r="F1163" s="294"/>
    </row>
    <row r="1164" spans="1:6" ht="24" customHeight="1">
      <c r="A1164" s="294">
        <v>1162</v>
      </c>
      <c r="B1164" s="308" t="s">
        <v>875</v>
      </c>
      <c r="C1164" s="316">
        <v>89.31</v>
      </c>
      <c r="D1164" s="294" t="s">
        <v>118</v>
      </c>
      <c r="E1164" s="296" t="s">
        <v>2041</v>
      </c>
      <c r="F1164" s="294"/>
    </row>
    <row r="1165" spans="1:6" ht="24" customHeight="1">
      <c r="A1165" s="294">
        <v>1163</v>
      </c>
      <c r="B1165" s="308" t="s">
        <v>4045</v>
      </c>
      <c r="C1165" s="316">
        <v>90.32</v>
      </c>
      <c r="D1165" s="294" t="s">
        <v>118</v>
      </c>
      <c r="E1165" s="294" t="s">
        <v>2045</v>
      </c>
      <c r="F1165" s="294"/>
    </row>
    <row r="1166" spans="1:6" ht="24" customHeight="1">
      <c r="A1166" s="294">
        <v>1164</v>
      </c>
      <c r="B1166" s="308" t="s">
        <v>4046</v>
      </c>
      <c r="C1166" s="316">
        <v>89.58</v>
      </c>
      <c r="D1166" s="294" t="s">
        <v>118</v>
      </c>
      <c r="E1166" s="296" t="s">
        <v>2045</v>
      </c>
      <c r="F1166" s="294"/>
    </row>
    <row r="1167" spans="1:6" ht="24" customHeight="1">
      <c r="A1167" s="294">
        <v>1165</v>
      </c>
      <c r="B1167" s="308" t="s">
        <v>4047</v>
      </c>
      <c r="C1167" s="316">
        <v>89.16</v>
      </c>
      <c r="D1167" s="294" t="s">
        <v>118</v>
      </c>
      <c r="E1167" s="296" t="s">
        <v>2041</v>
      </c>
      <c r="F1167" s="294"/>
    </row>
    <row r="1168" spans="1:6" ht="24" customHeight="1">
      <c r="A1168" s="294">
        <v>1166</v>
      </c>
      <c r="B1168" s="308" t="s">
        <v>4048</v>
      </c>
      <c r="C1168" s="316">
        <v>89.31</v>
      </c>
      <c r="D1168" s="294" t="s">
        <v>118</v>
      </c>
      <c r="E1168" s="296" t="s">
        <v>2041</v>
      </c>
      <c r="F1168" s="294"/>
    </row>
    <row r="1169" spans="1:6" ht="24" customHeight="1">
      <c r="A1169" s="294">
        <v>1167</v>
      </c>
      <c r="B1169" s="308" t="s">
        <v>2873</v>
      </c>
      <c r="C1169" s="316">
        <v>89.14</v>
      </c>
      <c r="D1169" s="294" t="s">
        <v>118</v>
      </c>
      <c r="E1169" s="296" t="s">
        <v>2045</v>
      </c>
      <c r="F1169" s="294"/>
    </row>
    <row r="1170" spans="1:6" ht="24" customHeight="1">
      <c r="A1170" s="294">
        <v>1168</v>
      </c>
      <c r="B1170" s="308" t="s">
        <v>4049</v>
      </c>
      <c r="C1170" s="316">
        <v>89.14</v>
      </c>
      <c r="D1170" s="294" t="s">
        <v>118</v>
      </c>
      <c r="E1170" s="296" t="s">
        <v>2045</v>
      </c>
      <c r="F1170" s="294"/>
    </row>
    <row r="1171" spans="1:6" ht="24" customHeight="1">
      <c r="A1171" s="294">
        <v>1169</v>
      </c>
      <c r="B1171" s="308" t="s">
        <v>2877</v>
      </c>
      <c r="C1171" s="316">
        <v>89.14</v>
      </c>
      <c r="D1171" s="294" t="s">
        <v>118</v>
      </c>
      <c r="E1171" s="296" t="s">
        <v>2045</v>
      </c>
      <c r="F1171" s="294"/>
    </row>
    <row r="1172" spans="1:6" ht="24" customHeight="1">
      <c r="A1172" s="294">
        <v>1170</v>
      </c>
      <c r="B1172" s="308" t="s">
        <v>4050</v>
      </c>
      <c r="C1172" s="316">
        <v>90.32</v>
      </c>
      <c r="D1172" s="294" t="s">
        <v>118</v>
      </c>
      <c r="E1172" s="294" t="s">
        <v>2045</v>
      </c>
      <c r="F1172" s="294"/>
    </row>
    <row r="1173" spans="1:6" ht="24" customHeight="1">
      <c r="A1173" s="294">
        <v>1171</v>
      </c>
      <c r="B1173" s="308" t="s">
        <v>4051</v>
      </c>
      <c r="C1173" s="316">
        <v>89.14</v>
      </c>
      <c r="D1173" s="294" t="s">
        <v>118</v>
      </c>
      <c r="E1173" s="296" t="s">
        <v>2045</v>
      </c>
      <c r="F1173" s="294"/>
    </row>
    <row r="1174" spans="1:6" ht="24" customHeight="1">
      <c r="A1174" s="294">
        <v>1172</v>
      </c>
      <c r="B1174" s="308" t="s">
        <v>4052</v>
      </c>
      <c r="C1174" s="316">
        <v>90.1</v>
      </c>
      <c r="D1174" s="294" t="s">
        <v>118</v>
      </c>
      <c r="E1174" s="296" t="s">
        <v>2041</v>
      </c>
      <c r="F1174" s="294"/>
    </row>
    <row r="1175" spans="1:6" ht="24" customHeight="1">
      <c r="A1175" s="294">
        <v>1173</v>
      </c>
      <c r="B1175" s="308" t="s">
        <v>971</v>
      </c>
      <c r="C1175" s="316">
        <v>89.08</v>
      </c>
      <c r="D1175" s="294" t="s">
        <v>118</v>
      </c>
      <c r="E1175" s="294" t="s">
        <v>2045</v>
      </c>
      <c r="F1175" s="294"/>
    </row>
    <row r="1176" spans="1:6" ht="24" customHeight="1">
      <c r="A1176" s="294">
        <v>1174</v>
      </c>
      <c r="B1176" s="308" t="s">
        <v>1012</v>
      </c>
      <c r="C1176" s="316">
        <v>89.16</v>
      </c>
      <c r="D1176" s="294" t="s">
        <v>118</v>
      </c>
      <c r="E1176" s="296" t="s">
        <v>2041</v>
      </c>
      <c r="F1176" s="294"/>
    </row>
    <row r="1177" spans="1:6" ht="24" customHeight="1">
      <c r="A1177" s="294">
        <v>1175</v>
      </c>
      <c r="B1177" s="308" t="s">
        <v>990</v>
      </c>
      <c r="C1177" s="316">
        <v>89.08</v>
      </c>
      <c r="D1177" s="294" t="s">
        <v>118</v>
      </c>
      <c r="E1177" s="294" t="s">
        <v>2045</v>
      </c>
      <c r="F1177" s="294"/>
    </row>
    <row r="1178" spans="1:6" ht="24" customHeight="1">
      <c r="A1178" s="294">
        <v>1176</v>
      </c>
      <c r="B1178" s="308" t="s">
        <v>4053</v>
      </c>
      <c r="C1178" s="316">
        <v>90.4</v>
      </c>
      <c r="D1178" s="294" t="s">
        <v>118</v>
      </c>
      <c r="E1178" s="296" t="s">
        <v>2045</v>
      </c>
      <c r="F1178" s="294"/>
    </row>
    <row r="1179" spans="1:6" ht="24" customHeight="1">
      <c r="A1179" s="294">
        <v>1177</v>
      </c>
      <c r="B1179" s="308" t="s">
        <v>972</v>
      </c>
      <c r="C1179" s="316">
        <v>89.14</v>
      </c>
      <c r="D1179" s="294" t="s">
        <v>118</v>
      </c>
      <c r="E1179" s="296" t="s">
        <v>2045</v>
      </c>
      <c r="F1179" s="294"/>
    </row>
    <row r="1180" spans="1:6" ht="24" customHeight="1">
      <c r="A1180" s="294">
        <v>1178</v>
      </c>
      <c r="B1180" s="308" t="s">
        <v>4054</v>
      </c>
      <c r="C1180" s="316">
        <v>90.58</v>
      </c>
      <c r="D1180" s="294" t="s">
        <v>118</v>
      </c>
      <c r="E1180" s="296" t="s">
        <v>2041</v>
      </c>
      <c r="F1180" s="294"/>
    </row>
    <row r="1181" spans="1:6" ht="24" customHeight="1">
      <c r="A1181" s="294">
        <v>1179</v>
      </c>
      <c r="B1181" s="308" t="s">
        <v>1027</v>
      </c>
      <c r="C1181" s="316">
        <v>89.31</v>
      </c>
      <c r="D1181" s="294" t="s">
        <v>118</v>
      </c>
      <c r="E1181" s="296" t="s">
        <v>2041</v>
      </c>
      <c r="F1181" s="294"/>
    </row>
    <row r="1182" spans="1:6" ht="24" customHeight="1">
      <c r="A1182" s="294">
        <v>1180</v>
      </c>
      <c r="B1182" s="308" t="s">
        <v>4055</v>
      </c>
      <c r="C1182" s="316">
        <v>89.31</v>
      </c>
      <c r="D1182" s="294" t="s">
        <v>118</v>
      </c>
      <c r="E1182" s="296" t="s">
        <v>2041</v>
      </c>
      <c r="F1182" s="294"/>
    </row>
    <row r="1183" spans="1:6" ht="24" customHeight="1">
      <c r="A1183" s="294">
        <v>1181</v>
      </c>
      <c r="B1183" s="308" t="s">
        <v>1048</v>
      </c>
      <c r="C1183" s="316">
        <v>89.14</v>
      </c>
      <c r="D1183" s="294" t="s">
        <v>118</v>
      </c>
      <c r="E1183" s="296" t="s">
        <v>2045</v>
      </c>
      <c r="F1183" s="294"/>
    </row>
    <row r="1184" spans="1:6" ht="24" customHeight="1">
      <c r="A1184" s="294">
        <v>1182</v>
      </c>
      <c r="B1184" s="308" t="s">
        <v>1107</v>
      </c>
      <c r="C1184" s="316">
        <v>89.16</v>
      </c>
      <c r="D1184" s="294" t="s">
        <v>118</v>
      </c>
      <c r="E1184" s="296" t="s">
        <v>2041</v>
      </c>
      <c r="F1184" s="294"/>
    </row>
    <row r="1185" spans="1:6" ht="24" customHeight="1">
      <c r="A1185" s="294">
        <v>1183</v>
      </c>
      <c r="B1185" s="308" t="s">
        <v>1103</v>
      </c>
      <c r="C1185" s="316">
        <v>89.31</v>
      </c>
      <c r="D1185" s="294" t="s">
        <v>118</v>
      </c>
      <c r="E1185" s="296" t="s">
        <v>2041</v>
      </c>
      <c r="F1185" s="294"/>
    </row>
    <row r="1186" spans="1:6" ht="24" customHeight="1">
      <c r="A1186" s="294">
        <v>1184</v>
      </c>
      <c r="B1186" s="308" t="s">
        <v>4056</v>
      </c>
      <c r="C1186" s="316">
        <v>89.97</v>
      </c>
      <c r="D1186" s="294" t="s">
        <v>118</v>
      </c>
      <c r="E1186" s="296" t="s">
        <v>2041</v>
      </c>
      <c r="F1186" s="294"/>
    </row>
    <row r="1187" spans="1:6" ht="24" customHeight="1">
      <c r="A1187" s="294">
        <v>1185</v>
      </c>
      <c r="B1187" s="308" t="s">
        <v>4057</v>
      </c>
      <c r="C1187" s="316">
        <v>89.14</v>
      </c>
      <c r="D1187" s="294" t="s">
        <v>118</v>
      </c>
      <c r="E1187" s="296" t="s">
        <v>2045</v>
      </c>
      <c r="F1187" s="294"/>
    </row>
    <row r="1188" spans="1:6" ht="24" customHeight="1">
      <c r="A1188" s="294">
        <v>1186</v>
      </c>
      <c r="B1188" s="308" t="s">
        <v>856</v>
      </c>
      <c r="C1188" s="316">
        <v>89.31</v>
      </c>
      <c r="D1188" s="294" t="s">
        <v>118</v>
      </c>
      <c r="E1188" s="296" t="s">
        <v>2041</v>
      </c>
      <c r="F1188" s="294"/>
    </row>
    <row r="1189" spans="1:6" ht="24" customHeight="1">
      <c r="A1189" s="294">
        <v>1187</v>
      </c>
      <c r="B1189" s="308" t="s">
        <v>4058</v>
      </c>
      <c r="C1189" s="316">
        <v>90.1</v>
      </c>
      <c r="D1189" s="294" t="s">
        <v>118</v>
      </c>
      <c r="E1189" s="296" t="s">
        <v>2041</v>
      </c>
      <c r="F1189" s="294"/>
    </row>
    <row r="1190" spans="1:6" ht="24" customHeight="1">
      <c r="A1190" s="294">
        <v>1188</v>
      </c>
      <c r="B1190" s="308" t="s">
        <v>993</v>
      </c>
      <c r="C1190" s="316">
        <v>89.16</v>
      </c>
      <c r="D1190" s="294" t="s">
        <v>118</v>
      </c>
      <c r="E1190" s="296" t="s">
        <v>2041</v>
      </c>
      <c r="F1190" s="294"/>
    </row>
    <row r="1191" spans="1:6" ht="24" customHeight="1">
      <c r="A1191" s="294">
        <v>1189</v>
      </c>
      <c r="B1191" s="308" t="s">
        <v>876</v>
      </c>
      <c r="C1191" s="316">
        <v>89.08</v>
      </c>
      <c r="D1191" s="294" t="s">
        <v>118</v>
      </c>
      <c r="E1191" s="294" t="s">
        <v>2045</v>
      </c>
      <c r="F1191" s="294"/>
    </row>
    <row r="1192" spans="1:6" ht="24" customHeight="1">
      <c r="A1192" s="294">
        <v>1190</v>
      </c>
      <c r="B1192" s="308" t="s">
        <v>4059</v>
      </c>
      <c r="C1192" s="316">
        <v>89.14</v>
      </c>
      <c r="D1192" s="294" t="s">
        <v>118</v>
      </c>
      <c r="E1192" s="296" t="s">
        <v>2045</v>
      </c>
      <c r="F1192" s="294"/>
    </row>
    <row r="1193" spans="1:6" ht="24" customHeight="1">
      <c r="A1193" s="294">
        <v>1191</v>
      </c>
      <c r="B1193" s="308" t="s">
        <v>4060</v>
      </c>
      <c r="C1193" s="316">
        <v>90.58</v>
      </c>
      <c r="D1193" s="294" t="s">
        <v>118</v>
      </c>
      <c r="E1193" s="296" t="s">
        <v>2041</v>
      </c>
      <c r="F1193" s="294"/>
    </row>
    <row r="1194" spans="1:6" ht="24" customHeight="1">
      <c r="A1194" s="294">
        <v>1192</v>
      </c>
      <c r="B1194" s="308" t="s">
        <v>4061</v>
      </c>
      <c r="C1194" s="316">
        <v>89.08</v>
      </c>
      <c r="D1194" s="294" t="s">
        <v>118</v>
      </c>
      <c r="E1194" s="294" t="s">
        <v>2045</v>
      </c>
      <c r="F1194" s="294"/>
    </row>
    <row r="1195" spans="1:6" ht="24" customHeight="1">
      <c r="A1195" s="294">
        <v>1193</v>
      </c>
      <c r="B1195" s="308" t="s">
        <v>4062</v>
      </c>
      <c r="C1195" s="316">
        <v>89.08</v>
      </c>
      <c r="D1195" s="294" t="s">
        <v>118</v>
      </c>
      <c r="E1195" s="294" t="s">
        <v>2045</v>
      </c>
      <c r="F1195" s="294"/>
    </row>
    <row r="1196" spans="1:6" ht="24" customHeight="1">
      <c r="A1196" s="294">
        <v>1194</v>
      </c>
      <c r="B1196" s="308" t="s">
        <v>2871</v>
      </c>
      <c r="C1196" s="316">
        <v>89.31</v>
      </c>
      <c r="D1196" s="294" t="s">
        <v>118</v>
      </c>
      <c r="E1196" s="296" t="s">
        <v>2041</v>
      </c>
      <c r="F1196" s="294"/>
    </row>
    <row r="1197" spans="1:6" ht="24" customHeight="1">
      <c r="A1197" s="294">
        <v>1195</v>
      </c>
      <c r="B1197" s="308" t="s">
        <v>4063</v>
      </c>
      <c r="C1197" s="316">
        <v>89.31</v>
      </c>
      <c r="D1197" s="294" t="s">
        <v>118</v>
      </c>
      <c r="E1197" s="296" t="s">
        <v>2041</v>
      </c>
      <c r="F1197" s="294"/>
    </row>
    <row r="1198" spans="1:6" ht="24" customHeight="1">
      <c r="A1198" s="294">
        <v>1196</v>
      </c>
      <c r="B1198" s="308" t="s">
        <v>1009</v>
      </c>
      <c r="C1198" s="316">
        <v>89.08</v>
      </c>
      <c r="D1198" s="294" t="s">
        <v>118</v>
      </c>
      <c r="E1198" s="294" t="s">
        <v>2045</v>
      </c>
      <c r="F1198" s="294"/>
    </row>
    <row r="1199" spans="1:6" ht="24" customHeight="1">
      <c r="A1199" s="294">
        <v>1197</v>
      </c>
      <c r="B1199" s="308" t="s">
        <v>4064</v>
      </c>
      <c r="C1199" s="316">
        <v>90.4</v>
      </c>
      <c r="D1199" s="294" t="s">
        <v>118</v>
      </c>
      <c r="E1199" s="296" t="s">
        <v>2045</v>
      </c>
      <c r="F1199" s="294"/>
    </row>
    <row r="1200" spans="1:6" ht="24" customHeight="1">
      <c r="A1200" s="294">
        <v>1198</v>
      </c>
      <c r="B1200" s="308" t="s">
        <v>4065</v>
      </c>
      <c r="C1200" s="316">
        <v>89.16</v>
      </c>
      <c r="D1200" s="294" t="s">
        <v>118</v>
      </c>
      <c r="E1200" s="296" t="s">
        <v>2041</v>
      </c>
      <c r="F1200" s="294"/>
    </row>
    <row r="1201" spans="1:6" ht="24" customHeight="1">
      <c r="A1201" s="294">
        <v>1199</v>
      </c>
      <c r="B1201" s="308" t="s">
        <v>974</v>
      </c>
      <c r="C1201" s="316">
        <v>89.16</v>
      </c>
      <c r="D1201" s="294" t="s">
        <v>118</v>
      </c>
      <c r="E1201" s="296" t="s">
        <v>2041</v>
      </c>
      <c r="F1201" s="294"/>
    </row>
    <row r="1202" spans="1:6" ht="24" customHeight="1">
      <c r="A1202" s="294">
        <v>1200</v>
      </c>
      <c r="B1202" s="308" t="s">
        <v>4066</v>
      </c>
      <c r="C1202" s="316">
        <v>89.31</v>
      </c>
      <c r="D1202" s="294" t="s">
        <v>118</v>
      </c>
      <c r="E1202" s="296" t="s">
        <v>2041</v>
      </c>
      <c r="F1202" s="294"/>
    </row>
    <row r="1203" spans="1:6" ht="24" customHeight="1">
      <c r="A1203" s="294">
        <v>1201</v>
      </c>
      <c r="B1203" s="308" t="s">
        <v>4067</v>
      </c>
      <c r="C1203" s="316">
        <v>90.4</v>
      </c>
      <c r="D1203" s="294" t="s">
        <v>118</v>
      </c>
      <c r="E1203" s="296" t="s">
        <v>2045</v>
      </c>
      <c r="F1203" s="294"/>
    </row>
    <row r="1204" spans="1:6" ht="24" customHeight="1">
      <c r="A1204" s="294">
        <v>1202</v>
      </c>
      <c r="B1204" s="308" t="s">
        <v>4068</v>
      </c>
      <c r="C1204" s="316">
        <v>89.58</v>
      </c>
      <c r="D1204" s="294" t="s">
        <v>118</v>
      </c>
      <c r="E1204" s="296" t="s">
        <v>2045</v>
      </c>
      <c r="F1204" s="294"/>
    </row>
    <row r="1205" spans="1:6" ht="24" customHeight="1">
      <c r="A1205" s="294">
        <v>1203</v>
      </c>
      <c r="B1205" s="308" t="s">
        <v>955</v>
      </c>
      <c r="C1205" s="316">
        <v>89.16</v>
      </c>
      <c r="D1205" s="294" t="s">
        <v>118</v>
      </c>
      <c r="E1205" s="296" t="s">
        <v>2041</v>
      </c>
      <c r="F1205" s="294"/>
    </row>
    <row r="1206" spans="1:6" ht="24" customHeight="1">
      <c r="A1206" s="294">
        <v>1204</v>
      </c>
      <c r="B1206" s="308" t="s">
        <v>4069</v>
      </c>
      <c r="C1206" s="316">
        <v>90.4</v>
      </c>
      <c r="D1206" s="294" t="s">
        <v>118</v>
      </c>
      <c r="E1206" s="296" t="s">
        <v>2045</v>
      </c>
      <c r="F1206" s="294"/>
    </row>
    <row r="1207" spans="1:6" ht="24" customHeight="1">
      <c r="A1207" s="294">
        <v>1205</v>
      </c>
      <c r="B1207" s="308" t="s">
        <v>4070</v>
      </c>
      <c r="C1207" s="316">
        <v>90.31</v>
      </c>
      <c r="D1207" s="294" t="s">
        <v>118</v>
      </c>
      <c r="E1207" s="294" t="s">
        <v>2045</v>
      </c>
      <c r="F1207" s="294"/>
    </row>
    <row r="1208" spans="1:6" ht="24" customHeight="1">
      <c r="A1208" s="294">
        <v>1206</v>
      </c>
      <c r="B1208" s="308" t="s">
        <v>4071</v>
      </c>
      <c r="C1208" s="316">
        <v>89.31</v>
      </c>
      <c r="D1208" s="294" t="s">
        <v>118</v>
      </c>
      <c r="E1208" s="296" t="s">
        <v>2041</v>
      </c>
      <c r="F1208" s="294"/>
    </row>
    <row r="1209" spans="1:6" ht="24" customHeight="1">
      <c r="A1209" s="294">
        <v>1207</v>
      </c>
      <c r="B1209" s="308" t="s">
        <v>932</v>
      </c>
      <c r="C1209" s="316">
        <v>89.31</v>
      </c>
      <c r="D1209" s="294" t="s">
        <v>118</v>
      </c>
      <c r="E1209" s="296" t="s">
        <v>2041</v>
      </c>
      <c r="F1209" s="294"/>
    </row>
    <row r="1210" spans="1:6" ht="24" customHeight="1">
      <c r="A1210" s="294">
        <v>1208</v>
      </c>
      <c r="B1210" s="308" t="s">
        <v>2876</v>
      </c>
      <c r="C1210" s="316">
        <v>89.08</v>
      </c>
      <c r="D1210" s="294" t="s">
        <v>118</v>
      </c>
      <c r="E1210" s="294" t="s">
        <v>2045</v>
      </c>
      <c r="F1210" s="294"/>
    </row>
    <row r="1211" spans="1:6" ht="24" customHeight="1">
      <c r="A1211" s="294">
        <v>1209</v>
      </c>
      <c r="B1211" s="308" t="s">
        <v>934</v>
      </c>
      <c r="C1211" s="316">
        <v>89.14</v>
      </c>
      <c r="D1211" s="294" t="s">
        <v>118</v>
      </c>
      <c r="E1211" s="296" t="s">
        <v>2045</v>
      </c>
      <c r="F1211" s="294"/>
    </row>
    <row r="1212" spans="1:6" ht="24" customHeight="1">
      <c r="A1212" s="294">
        <v>1210</v>
      </c>
      <c r="B1212" s="308" t="s">
        <v>1086</v>
      </c>
      <c r="C1212" s="316">
        <v>89.14</v>
      </c>
      <c r="D1212" s="294" t="s">
        <v>118</v>
      </c>
      <c r="E1212" s="296" t="s">
        <v>2045</v>
      </c>
      <c r="F1212" s="294"/>
    </row>
    <row r="1213" spans="1:6" ht="24" customHeight="1">
      <c r="A1213" s="294">
        <v>1211</v>
      </c>
      <c r="B1213" s="308" t="s">
        <v>2528</v>
      </c>
      <c r="C1213" s="316">
        <v>90.02</v>
      </c>
      <c r="D1213" s="294" t="s">
        <v>118</v>
      </c>
      <c r="E1213" s="294" t="s">
        <v>2045</v>
      </c>
      <c r="F1213" s="294"/>
    </row>
    <row r="1214" spans="1:6" ht="24" customHeight="1">
      <c r="A1214" s="294">
        <v>1212</v>
      </c>
      <c r="B1214" s="308" t="s">
        <v>4072</v>
      </c>
      <c r="C1214" s="316">
        <v>90.73</v>
      </c>
      <c r="D1214" s="294" t="s">
        <v>118</v>
      </c>
      <c r="E1214" s="296" t="s">
        <v>2041</v>
      </c>
      <c r="F1214" s="294"/>
    </row>
    <row r="1215" spans="1:6" ht="24" customHeight="1">
      <c r="A1215" s="294">
        <v>1213</v>
      </c>
      <c r="B1215" s="308" t="s">
        <v>1066</v>
      </c>
      <c r="C1215" s="316">
        <v>89.08</v>
      </c>
      <c r="D1215" s="294" t="s">
        <v>118</v>
      </c>
      <c r="E1215" s="294" t="s">
        <v>2045</v>
      </c>
      <c r="F1215" s="294"/>
    </row>
    <row r="1216" spans="1:6" ht="24" customHeight="1">
      <c r="A1216" s="294">
        <v>1214</v>
      </c>
      <c r="B1216" s="308" t="s">
        <v>1084</v>
      </c>
      <c r="C1216" s="316">
        <v>89.31</v>
      </c>
      <c r="D1216" s="294" t="s">
        <v>118</v>
      </c>
      <c r="E1216" s="296" t="s">
        <v>2041</v>
      </c>
      <c r="F1216" s="294"/>
    </row>
    <row r="1217" spans="1:6" ht="24" customHeight="1">
      <c r="A1217" s="294">
        <v>1215</v>
      </c>
      <c r="B1217" s="308" t="s">
        <v>4073</v>
      </c>
      <c r="C1217" s="316">
        <v>89.16</v>
      </c>
      <c r="D1217" s="294" t="s">
        <v>118</v>
      </c>
      <c r="E1217" s="296" t="s">
        <v>2041</v>
      </c>
      <c r="F1217" s="294"/>
    </row>
    <row r="1218" spans="1:6" ht="24" customHeight="1">
      <c r="A1218" s="294">
        <v>1216</v>
      </c>
      <c r="B1218" s="308" t="s">
        <v>4074</v>
      </c>
      <c r="C1218" s="316">
        <v>89.97</v>
      </c>
      <c r="D1218" s="294" t="s">
        <v>118</v>
      </c>
      <c r="E1218" s="296" t="s">
        <v>2041</v>
      </c>
      <c r="F1218" s="294"/>
    </row>
    <row r="1219" spans="1:6" ht="24" customHeight="1">
      <c r="A1219" s="294">
        <v>1217</v>
      </c>
      <c r="B1219" s="308" t="s">
        <v>1088</v>
      </c>
      <c r="C1219" s="316">
        <v>89.16</v>
      </c>
      <c r="D1219" s="294" t="s">
        <v>118</v>
      </c>
      <c r="E1219" s="296" t="s">
        <v>2041</v>
      </c>
      <c r="F1219" s="294"/>
    </row>
    <row r="1220" spans="1:6" ht="24" customHeight="1">
      <c r="A1220" s="294">
        <v>1218</v>
      </c>
      <c r="B1220" s="308" t="s">
        <v>933</v>
      </c>
      <c r="C1220" s="316">
        <v>89.08</v>
      </c>
      <c r="D1220" s="294" t="s">
        <v>118</v>
      </c>
      <c r="E1220" s="294" t="s">
        <v>2045</v>
      </c>
      <c r="F1220" s="294"/>
    </row>
    <row r="1221" spans="1:6" ht="24" customHeight="1">
      <c r="A1221" s="294">
        <v>1219</v>
      </c>
      <c r="B1221" s="308" t="s">
        <v>894</v>
      </c>
      <c r="C1221" s="316">
        <v>89.31</v>
      </c>
      <c r="D1221" s="294" t="s">
        <v>118</v>
      </c>
      <c r="E1221" s="296" t="s">
        <v>2041</v>
      </c>
      <c r="F1221" s="294"/>
    </row>
    <row r="1222" spans="1:6" ht="24" customHeight="1">
      <c r="A1222" s="294">
        <v>1220</v>
      </c>
      <c r="B1222" s="308" t="s">
        <v>4075</v>
      </c>
      <c r="C1222" s="316">
        <v>90.34</v>
      </c>
      <c r="D1222" s="294" t="s">
        <v>118</v>
      </c>
      <c r="E1222" s="296" t="s">
        <v>2041</v>
      </c>
      <c r="F1222" s="294"/>
    </row>
    <row r="1223" spans="1:6" ht="24" customHeight="1">
      <c r="A1223" s="294">
        <v>1221</v>
      </c>
      <c r="B1223" s="308" t="s">
        <v>4076</v>
      </c>
      <c r="C1223" s="316">
        <v>90.73</v>
      </c>
      <c r="D1223" s="294" t="s">
        <v>118</v>
      </c>
      <c r="E1223" s="296" t="s">
        <v>2041</v>
      </c>
      <c r="F1223" s="294"/>
    </row>
    <row r="1224" spans="1:6" ht="24" customHeight="1">
      <c r="A1224" s="294">
        <v>1222</v>
      </c>
      <c r="B1224" s="308" t="s">
        <v>4077</v>
      </c>
      <c r="C1224" s="316">
        <v>89.76</v>
      </c>
      <c r="D1224" s="294" t="s">
        <v>118</v>
      </c>
      <c r="E1224" s="296" t="s">
        <v>2045</v>
      </c>
      <c r="F1224" s="294"/>
    </row>
    <row r="1225" spans="1:6" ht="24" customHeight="1">
      <c r="A1225" s="294">
        <v>1223</v>
      </c>
      <c r="B1225" s="308" t="s">
        <v>4078</v>
      </c>
      <c r="C1225" s="316">
        <v>89.97</v>
      </c>
      <c r="D1225" s="294" t="s">
        <v>118</v>
      </c>
      <c r="E1225" s="296" t="s">
        <v>2041</v>
      </c>
      <c r="F1225" s="294"/>
    </row>
    <row r="1226" spans="1:6" ht="24" customHeight="1">
      <c r="A1226" s="294">
        <v>1224</v>
      </c>
      <c r="B1226" s="308" t="s">
        <v>4079</v>
      </c>
      <c r="C1226" s="316">
        <v>89.16</v>
      </c>
      <c r="D1226" s="294" t="s">
        <v>118</v>
      </c>
      <c r="E1226" s="296" t="s">
        <v>2041</v>
      </c>
      <c r="F1226" s="294"/>
    </row>
    <row r="1227" spans="1:6" ht="24" customHeight="1">
      <c r="A1227" s="294">
        <v>1225</v>
      </c>
      <c r="B1227" s="308" t="s">
        <v>4080</v>
      </c>
      <c r="C1227" s="316">
        <v>90.73</v>
      </c>
      <c r="D1227" s="294" t="s">
        <v>118</v>
      </c>
      <c r="E1227" s="296" t="s">
        <v>2041</v>
      </c>
      <c r="F1227" s="294"/>
    </row>
    <row r="1228" spans="1:6" ht="24" customHeight="1">
      <c r="A1228" s="294">
        <v>1226</v>
      </c>
      <c r="B1228" s="308" t="s">
        <v>4081</v>
      </c>
      <c r="C1228" s="316">
        <v>90.56</v>
      </c>
      <c r="D1228" s="294" t="s">
        <v>118</v>
      </c>
      <c r="E1228" s="296" t="s">
        <v>2041</v>
      </c>
      <c r="F1228" s="294"/>
    </row>
    <row r="1229" spans="1:6" ht="24" customHeight="1">
      <c r="A1229" s="294">
        <v>1227</v>
      </c>
      <c r="B1229" s="308" t="s">
        <v>4082</v>
      </c>
      <c r="C1229" s="316">
        <v>89.08</v>
      </c>
      <c r="D1229" s="294" t="s">
        <v>118</v>
      </c>
      <c r="E1229" s="294" t="s">
        <v>2045</v>
      </c>
      <c r="F1229" s="294"/>
    </row>
    <row r="1230" spans="1:6" ht="24" customHeight="1">
      <c r="A1230" s="294">
        <v>1228</v>
      </c>
      <c r="B1230" s="308" t="s">
        <v>951</v>
      </c>
      <c r="C1230" s="316">
        <v>89.31</v>
      </c>
      <c r="D1230" s="294" t="s">
        <v>118</v>
      </c>
      <c r="E1230" s="296" t="s">
        <v>2041</v>
      </c>
      <c r="F1230" s="294"/>
    </row>
    <row r="1231" spans="1:6" ht="24" customHeight="1">
      <c r="A1231" s="294">
        <v>1229</v>
      </c>
      <c r="B1231" s="308" t="s">
        <v>4083</v>
      </c>
      <c r="C1231" s="316">
        <v>90.1</v>
      </c>
      <c r="D1231" s="294" t="s">
        <v>118</v>
      </c>
      <c r="E1231" s="296" t="s">
        <v>2041</v>
      </c>
      <c r="F1231" s="294"/>
    </row>
    <row r="1232" spans="1:6" ht="24" customHeight="1">
      <c r="A1232" s="294">
        <v>1230</v>
      </c>
      <c r="B1232" s="308" t="s">
        <v>4084</v>
      </c>
      <c r="C1232" s="316">
        <v>90.4</v>
      </c>
      <c r="D1232" s="294" t="s">
        <v>118</v>
      </c>
      <c r="E1232" s="296" t="s">
        <v>2045</v>
      </c>
      <c r="F1232" s="294"/>
    </row>
    <row r="1233" spans="1:6" ht="24" customHeight="1">
      <c r="A1233" s="294">
        <v>1231</v>
      </c>
      <c r="B1233" s="308" t="s">
        <v>4085</v>
      </c>
      <c r="C1233" s="316">
        <v>90.1</v>
      </c>
      <c r="D1233" s="294" t="s">
        <v>118</v>
      </c>
      <c r="E1233" s="296" t="s">
        <v>2041</v>
      </c>
      <c r="F1233" s="294"/>
    </row>
    <row r="1234" spans="1:6" ht="24" customHeight="1">
      <c r="A1234" s="294">
        <v>1232</v>
      </c>
      <c r="B1234" s="308" t="s">
        <v>1028</v>
      </c>
      <c r="C1234" s="316">
        <v>89.08</v>
      </c>
      <c r="D1234" s="294" t="s">
        <v>118</v>
      </c>
      <c r="E1234" s="294" t="s">
        <v>2045</v>
      </c>
      <c r="F1234" s="294"/>
    </row>
    <row r="1235" spans="1:6" ht="24" customHeight="1">
      <c r="A1235" s="294">
        <v>1233</v>
      </c>
      <c r="B1235" s="308" t="s">
        <v>2527</v>
      </c>
      <c r="C1235" s="316">
        <v>90.02</v>
      </c>
      <c r="D1235" s="294" t="s">
        <v>118</v>
      </c>
      <c r="E1235" s="294" t="s">
        <v>2045</v>
      </c>
      <c r="F1235" s="294"/>
    </row>
    <row r="1236" spans="1:6" ht="24" customHeight="1">
      <c r="A1236" s="294">
        <v>1234</v>
      </c>
      <c r="B1236" s="308" t="s">
        <v>4086</v>
      </c>
      <c r="C1236" s="316">
        <v>90.34</v>
      </c>
      <c r="D1236" s="294" t="s">
        <v>118</v>
      </c>
      <c r="E1236" s="296" t="s">
        <v>2041</v>
      </c>
      <c r="F1236" s="294"/>
    </row>
    <row r="1237" spans="1:6" ht="24" customHeight="1">
      <c r="A1237" s="294">
        <v>1235</v>
      </c>
      <c r="B1237" s="308" t="s">
        <v>4087</v>
      </c>
      <c r="C1237" s="316">
        <v>90.4</v>
      </c>
      <c r="D1237" s="294" t="s">
        <v>118</v>
      </c>
      <c r="E1237" s="296" t="s">
        <v>2045</v>
      </c>
      <c r="F1237" s="294"/>
    </row>
    <row r="1238" spans="1:6" ht="24" customHeight="1">
      <c r="A1238" s="294">
        <v>1236</v>
      </c>
      <c r="B1238" s="308" t="s">
        <v>2283</v>
      </c>
      <c r="C1238" s="316">
        <v>90.34</v>
      </c>
      <c r="D1238" s="294" t="s">
        <v>118</v>
      </c>
      <c r="E1238" s="296" t="s">
        <v>2041</v>
      </c>
      <c r="F1238" s="294"/>
    </row>
    <row r="1239" spans="1:6" ht="24" customHeight="1">
      <c r="A1239" s="294">
        <v>1237</v>
      </c>
      <c r="B1239" s="308" t="s">
        <v>4088</v>
      </c>
      <c r="C1239" s="316">
        <v>89.14</v>
      </c>
      <c r="D1239" s="294" t="s">
        <v>118</v>
      </c>
      <c r="E1239" s="296" t="s">
        <v>2045</v>
      </c>
      <c r="F1239" s="294"/>
    </row>
    <row r="1240" spans="1:6" ht="24" customHeight="1">
      <c r="A1240" s="294">
        <v>1238</v>
      </c>
      <c r="B1240" s="308" t="s">
        <v>4089</v>
      </c>
      <c r="C1240" s="316">
        <v>90.73</v>
      </c>
      <c r="D1240" s="294" t="s">
        <v>118</v>
      </c>
      <c r="E1240" s="296" t="s">
        <v>2041</v>
      </c>
      <c r="F1240" s="294"/>
    </row>
    <row r="1241" spans="1:6" ht="24" customHeight="1">
      <c r="A1241" s="294">
        <v>1239</v>
      </c>
      <c r="B1241" s="308" t="s">
        <v>1029</v>
      </c>
      <c r="C1241" s="316">
        <v>89.14</v>
      </c>
      <c r="D1241" s="294" t="s">
        <v>118</v>
      </c>
      <c r="E1241" s="296" t="s">
        <v>2045</v>
      </c>
      <c r="F1241" s="294"/>
    </row>
    <row r="1242" spans="1:6" ht="24" customHeight="1">
      <c r="A1242" s="294">
        <v>1240</v>
      </c>
      <c r="B1242" s="308" t="s">
        <v>4090</v>
      </c>
      <c r="C1242" s="316">
        <v>89.52</v>
      </c>
      <c r="D1242" s="294" t="s">
        <v>118</v>
      </c>
      <c r="E1242" s="294" t="s">
        <v>2045</v>
      </c>
      <c r="F1242" s="294"/>
    </row>
    <row r="1243" spans="1:6" ht="24" customHeight="1">
      <c r="A1243" s="294">
        <v>1241</v>
      </c>
      <c r="B1243" s="308" t="s">
        <v>4091</v>
      </c>
      <c r="C1243" s="316">
        <v>90.32</v>
      </c>
      <c r="D1243" s="294" t="s">
        <v>118</v>
      </c>
      <c r="E1243" s="294" t="s">
        <v>2045</v>
      </c>
      <c r="F1243" s="294"/>
    </row>
    <row r="1244" spans="1:6" ht="24" customHeight="1">
      <c r="A1244" s="294">
        <v>1242</v>
      </c>
      <c r="B1244" s="308" t="s">
        <v>858</v>
      </c>
      <c r="C1244" s="316">
        <v>89.14</v>
      </c>
      <c r="D1244" s="294" t="s">
        <v>118</v>
      </c>
      <c r="E1244" s="296" t="s">
        <v>2045</v>
      </c>
      <c r="F1244" s="294"/>
    </row>
    <row r="1245" spans="1:6" ht="24" customHeight="1">
      <c r="A1245" s="294">
        <v>1243</v>
      </c>
      <c r="B1245" s="308" t="s">
        <v>936</v>
      </c>
      <c r="C1245" s="316">
        <v>89.16</v>
      </c>
      <c r="D1245" s="294" t="s">
        <v>118</v>
      </c>
      <c r="E1245" s="296" t="s">
        <v>2041</v>
      </c>
      <c r="F1245" s="294"/>
    </row>
    <row r="1246" spans="1:6" ht="24" customHeight="1">
      <c r="A1246" s="294">
        <v>1244</v>
      </c>
      <c r="B1246" s="308" t="s">
        <v>4092</v>
      </c>
      <c r="C1246" s="316">
        <v>89.14</v>
      </c>
      <c r="D1246" s="294" t="s">
        <v>118</v>
      </c>
      <c r="E1246" s="296" t="s">
        <v>2045</v>
      </c>
      <c r="F1246" s="294"/>
    </row>
    <row r="1247" spans="1:6" ht="24" customHeight="1">
      <c r="A1247" s="294">
        <v>1245</v>
      </c>
      <c r="B1247" s="308" t="s">
        <v>4093</v>
      </c>
      <c r="C1247" s="316">
        <v>90.1</v>
      </c>
      <c r="D1247" s="294" t="s">
        <v>118</v>
      </c>
      <c r="E1247" s="296" t="s">
        <v>2041</v>
      </c>
      <c r="F1247" s="294"/>
    </row>
    <row r="1248" spans="1:6" ht="24" customHeight="1">
      <c r="A1248" s="294">
        <v>1246</v>
      </c>
      <c r="B1248" s="308" t="s">
        <v>4094</v>
      </c>
      <c r="C1248" s="316">
        <v>89.31</v>
      </c>
      <c r="D1248" s="294" t="s">
        <v>118</v>
      </c>
      <c r="E1248" s="296" t="s">
        <v>2041</v>
      </c>
      <c r="F1248" s="294"/>
    </row>
    <row r="1249" spans="1:6" ht="24" customHeight="1">
      <c r="A1249" s="294">
        <v>1247</v>
      </c>
      <c r="B1249" s="308" t="s">
        <v>877</v>
      </c>
      <c r="C1249" s="316">
        <v>89.14</v>
      </c>
      <c r="D1249" s="294" t="s">
        <v>118</v>
      </c>
      <c r="E1249" s="296" t="s">
        <v>2045</v>
      </c>
      <c r="F1249" s="294"/>
    </row>
    <row r="1250" spans="1:6" ht="24" customHeight="1">
      <c r="A1250" s="294">
        <v>1248</v>
      </c>
      <c r="B1250" s="317" t="s">
        <v>4095</v>
      </c>
      <c r="C1250" s="316">
        <v>90.32</v>
      </c>
      <c r="D1250" s="294" t="s">
        <v>118</v>
      </c>
      <c r="E1250" s="296" t="s">
        <v>2045</v>
      </c>
      <c r="F1250" s="294"/>
    </row>
    <row r="1251" spans="1:6" ht="24" customHeight="1">
      <c r="A1251" s="294">
        <v>1249</v>
      </c>
      <c r="B1251" s="320" t="s">
        <v>1246</v>
      </c>
      <c r="C1251" s="316">
        <v>90.66</v>
      </c>
      <c r="D1251" s="294" t="s">
        <v>118</v>
      </c>
      <c r="E1251" s="296" t="s">
        <v>2041</v>
      </c>
      <c r="F1251" s="294"/>
    </row>
    <row r="1252" spans="1:6" ht="24" customHeight="1">
      <c r="A1252" s="294">
        <v>1250</v>
      </c>
      <c r="B1252" s="321" t="s">
        <v>2510</v>
      </c>
      <c r="C1252" s="316">
        <v>88.73</v>
      </c>
      <c r="D1252" s="294" t="s">
        <v>118</v>
      </c>
      <c r="E1252" s="294" t="s">
        <v>2045</v>
      </c>
      <c r="F1252" s="294"/>
    </row>
    <row r="1253" spans="1:6" ht="24" customHeight="1">
      <c r="A1253" s="294">
        <v>1251</v>
      </c>
      <c r="B1253" s="317" t="s">
        <v>4096</v>
      </c>
      <c r="C1253" s="316">
        <v>89.14</v>
      </c>
      <c r="D1253" s="294" t="s">
        <v>118</v>
      </c>
      <c r="E1253" s="296" t="s">
        <v>2045</v>
      </c>
      <c r="F1253" s="294"/>
    </row>
    <row r="1254" spans="1:6" ht="24" customHeight="1">
      <c r="A1254" s="294">
        <v>1252</v>
      </c>
      <c r="B1254" s="317" t="s">
        <v>4097</v>
      </c>
      <c r="C1254" s="316">
        <v>89.31</v>
      </c>
      <c r="D1254" s="294" t="s">
        <v>118</v>
      </c>
      <c r="E1254" s="296" t="s">
        <v>2041</v>
      </c>
      <c r="F1254" s="294"/>
    </row>
    <row r="1255" spans="1:6" ht="24" customHeight="1">
      <c r="A1255" s="294">
        <v>1253</v>
      </c>
      <c r="B1255" s="317" t="s">
        <v>4098</v>
      </c>
      <c r="C1255" s="316">
        <v>89.6</v>
      </c>
      <c r="D1255" s="294" t="s">
        <v>118</v>
      </c>
      <c r="E1255" s="296" t="s">
        <v>2045</v>
      </c>
      <c r="F1255" s="294"/>
    </row>
    <row r="1256" spans="1:6" ht="24" customHeight="1">
      <c r="A1256" s="294">
        <v>1254</v>
      </c>
      <c r="B1256" s="317" t="s">
        <v>2389</v>
      </c>
      <c r="C1256" s="316">
        <v>89.98</v>
      </c>
      <c r="D1256" s="294" t="s">
        <v>118</v>
      </c>
      <c r="E1256" s="296" t="s">
        <v>2041</v>
      </c>
      <c r="F1256" s="294"/>
    </row>
    <row r="1257" spans="1:6" ht="24" customHeight="1">
      <c r="A1257" s="294">
        <v>1255</v>
      </c>
      <c r="B1257" s="317" t="s">
        <v>4099</v>
      </c>
      <c r="C1257" s="316">
        <v>89.16</v>
      </c>
      <c r="D1257" s="294" t="s">
        <v>118</v>
      </c>
      <c r="E1257" s="296" t="s">
        <v>2041</v>
      </c>
      <c r="F1257" s="294"/>
    </row>
    <row r="1258" spans="1:6" ht="24" customHeight="1">
      <c r="A1258" s="294">
        <v>1256</v>
      </c>
      <c r="B1258" s="317" t="s">
        <v>2434</v>
      </c>
      <c r="C1258" s="316">
        <v>90.36</v>
      </c>
      <c r="D1258" s="294" t="s">
        <v>118</v>
      </c>
      <c r="E1258" s="296" t="s">
        <v>2041</v>
      </c>
      <c r="F1258" s="294"/>
    </row>
    <row r="1259" spans="1:6" ht="24" customHeight="1">
      <c r="A1259" s="294">
        <v>1257</v>
      </c>
      <c r="B1259" s="317" t="s">
        <v>4100</v>
      </c>
      <c r="C1259" s="316">
        <v>89.14</v>
      </c>
      <c r="D1259" s="294" t="s">
        <v>118</v>
      </c>
      <c r="E1259" s="296" t="s">
        <v>2045</v>
      </c>
      <c r="F1259" s="294"/>
    </row>
    <row r="1260" spans="1:6" ht="24" customHeight="1">
      <c r="A1260" s="294">
        <v>1258</v>
      </c>
      <c r="B1260" s="317" t="s">
        <v>4101</v>
      </c>
      <c r="C1260" s="316">
        <v>89.14</v>
      </c>
      <c r="D1260" s="294" t="s">
        <v>118</v>
      </c>
      <c r="E1260" s="296" t="s">
        <v>2045</v>
      </c>
      <c r="F1260" s="294"/>
    </row>
    <row r="1261" spans="1:6" ht="24" customHeight="1">
      <c r="A1261" s="294">
        <v>1259</v>
      </c>
      <c r="B1261" s="317" t="s">
        <v>2429</v>
      </c>
      <c r="C1261" s="316">
        <v>89.6</v>
      </c>
      <c r="D1261" s="294" t="s">
        <v>118</v>
      </c>
      <c r="E1261" s="294" t="s">
        <v>2045</v>
      </c>
      <c r="F1261" s="294"/>
    </row>
    <row r="1262" spans="1:6" ht="24" customHeight="1">
      <c r="A1262" s="294">
        <v>1260</v>
      </c>
      <c r="B1262" s="317" t="s">
        <v>4102</v>
      </c>
      <c r="C1262" s="316">
        <v>89.14</v>
      </c>
      <c r="D1262" s="294" t="s">
        <v>118</v>
      </c>
      <c r="E1262" s="296" t="s">
        <v>2045</v>
      </c>
      <c r="F1262" s="294"/>
    </row>
    <row r="1263" spans="1:6" ht="24" customHeight="1">
      <c r="A1263" s="294">
        <v>1261</v>
      </c>
      <c r="B1263" s="317" t="s">
        <v>4103</v>
      </c>
      <c r="C1263" s="316">
        <v>89.14</v>
      </c>
      <c r="D1263" s="294" t="s">
        <v>118</v>
      </c>
      <c r="E1263" s="296" t="s">
        <v>2045</v>
      </c>
      <c r="F1263" s="294"/>
    </row>
    <row r="1264" spans="1:6" ht="24" customHeight="1">
      <c r="A1264" s="294">
        <v>1262</v>
      </c>
      <c r="B1264" s="317" t="s">
        <v>2604</v>
      </c>
      <c r="C1264" s="316">
        <v>89.08</v>
      </c>
      <c r="D1264" s="294" t="s">
        <v>118</v>
      </c>
      <c r="E1264" s="294" t="s">
        <v>2045</v>
      </c>
      <c r="F1264" s="294"/>
    </row>
    <row r="1265" spans="1:6" ht="24" customHeight="1">
      <c r="A1265" s="294">
        <v>1263</v>
      </c>
      <c r="B1265" s="317" t="s">
        <v>4104</v>
      </c>
      <c r="C1265" s="316">
        <v>89.16</v>
      </c>
      <c r="D1265" s="294" t="s">
        <v>118</v>
      </c>
      <c r="E1265" s="296" t="s">
        <v>2041</v>
      </c>
      <c r="F1265" s="294"/>
    </row>
    <row r="1266" spans="1:6" ht="24" customHeight="1">
      <c r="A1266" s="294">
        <v>1264</v>
      </c>
      <c r="B1266" s="317" t="s">
        <v>4105</v>
      </c>
      <c r="C1266" s="316">
        <v>89.31</v>
      </c>
      <c r="D1266" s="294" t="s">
        <v>118</v>
      </c>
      <c r="E1266" s="296" t="s">
        <v>2041</v>
      </c>
      <c r="F1266" s="294"/>
    </row>
    <row r="1267" spans="1:6" ht="24" customHeight="1">
      <c r="A1267" s="294">
        <v>1265</v>
      </c>
      <c r="B1267" s="317" t="s">
        <v>4106</v>
      </c>
      <c r="C1267" s="316">
        <v>89.14</v>
      </c>
      <c r="D1267" s="294" t="s">
        <v>118</v>
      </c>
      <c r="E1267" s="296" t="s">
        <v>2045</v>
      </c>
      <c r="F1267" s="294"/>
    </row>
    <row r="1268" spans="1:6" ht="24" customHeight="1">
      <c r="A1268" s="294">
        <v>1266</v>
      </c>
      <c r="B1268" s="317" t="s">
        <v>839</v>
      </c>
      <c r="C1268" s="316">
        <v>89.08</v>
      </c>
      <c r="D1268" s="294" t="s">
        <v>118</v>
      </c>
      <c r="E1268" s="294" t="s">
        <v>2045</v>
      </c>
      <c r="F1268" s="294"/>
    </row>
    <row r="1269" spans="1:6" ht="24" customHeight="1">
      <c r="A1269" s="294">
        <v>1267</v>
      </c>
      <c r="B1269" s="319" t="s">
        <v>842</v>
      </c>
      <c r="C1269" s="316">
        <v>88.94</v>
      </c>
      <c r="D1269" s="294" t="s">
        <v>118</v>
      </c>
      <c r="E1269" s="296" t="s">
        <v>2041</v>
      </c>
      <c r="F1269" s="294"/>
    </row>
    <row r="1270" spans="1:6" ht="24" customHeight="1">
      <c r="A1270" s="294">
        <v>1268</v>
      </c>
      <c r="B1270" s="317" t="s">
        <v>4107</v>
      </c>
      <c r="C1270" s="316">
        <v>89.14</v>
      </c>
      <c r="D1270" s="294" t="s">
        <v>118</v>
      </c>
      <c r="E1270" s="296" t="s">
        <v>2045</v>
      </c>
      <c r="F1270" s="294"/>
    </row>
    <row r="1271" spans="1:6" ht="24" customHeight="1">
      <c r="A1271" s="294">
        <v>1269</v>
      </c>
      <c r="B1271" s="317" t="s">
        <v>4108</v>
      </c>
      <c r="C1271" s="316">
        <v>89.43</v>
      </c>
      <c r="D1271" s="294" t="s">
        <v>118</v>
      </c>
      <c r="E1271" s="296" t="s">
        <v>2041</v>
      </c>
      <c r="F1271" s="294"/>
    </row>
    <row r="1272" spans="1:6" ht="24" customHeight="1">
      <c r="A1272" s="294">
        <v>1270</v>
      </c>
      <c r="B1272" s="317" t="s">
        <v>1509</v>
      </c>
      <c r="C1272" s="316">
        <v>89.71</v>
      </c>
      <c r="D1272" s="294" t="s">
        <v>118</v>
      </c>
      <c r="E1272" s="296" t="s">
        <v>2045</v>
      </c>
      <c r="F1272" s="294"/>
    </row>
    <row r="1273" spans="1:6" ht="24" customHeight="1">
      <c r="A1273" s="294">
        <v>1271</v>
      </c>
      <c r="B1273" s="317" t="s">
        <v>4109</v>
      </c>
      <c r="C1273" s="316">
        <v>89.23</v>
      </c>
      <c r="D1273" s="294" t="s">
        <v>118</v>
      </c>
      <c r="E1273" s="296" t="s">
        <v>2041</v>
      </c>
      <c r="F1273" s="294"/>
    </row>
    <row r="1274" spans="1:6" ht="24" customHeight="1">
      <c r="A1274" s="294">
        <v>1272</v>
      </c>
      <c r="B1274" s="317" t="s">
        <v>4110</v>
      </c>
      <c r="C1274" s="316">
        <v>90.37</v>
      </c>
      <c r="D1274" s="294" t="s">
        <v>118</v>
      </c>
      <c r="E1274" s="296" t="s">
        <v>2045</v>
      </c>
      <c r="F1274" s="294"/>
    </row>
    <row r="1275" spans="1:6" ht="24" customHeight="1">
      <c r="A1275" s="294">
        <v>1273</v>
      </c>
      <c r="B1275" s="317" t="s">
        <v>4111</v>
      </c>
      <c r="C1275" s="316">
        <v>90.32</v>
      </c>
      <c r="D1275" s="294" t="s">
        <v>118</v>
      </c>
      <c r="E1275" s="294" t="s">
        <v>2045</v>
      </c>
      <c r="F1275" s="294"/>
    </row>
    <row r="1276" spans="1:6" ht="24" customHeight="1">
      <c r="A1276" s="294">
        <v>1274</v>
      </c>
      <c r="B1276" s="317" t="s">
        <v>2096</v>
      </c>
      <c r="C1276" s="316">
        <v>90.04</v>
      </c>
      <c r="D1276" s="294" t="s">
        <v>118</v>
      </c>
      <c r="E1276" s="296" t="s">
        <v>2045</v>
      </c>
      <c r="F1276" s="294"/>
    </row>
    <row r="1277" spans="1:6" ht="24" customHeight="1">
      <c r="A1277" s="294">
        <v>1275</v>
      </c>
      <c r="B1277" s="317" t="s">
        <v>4112</v>
      </c>
      <c r="C1277" s="316">
        <v>89.98</v>
      </c>
      <c r="D1277" s="294" t="s">
        <v>118</v>
      </c>
      <c r="E1277" s="296" t="s">
        <v>2041</v>
      </c>
      <c r="F1277" s="294"/>
    </row>
    <row r="1278" spans="1:6" ht="24" customHeight="1">
      <c r="A1278" s="294">
        <v>1276</v>
      </c>
      <c r="B1278" s="317" t="s">
        <v>4113</v>
      </c>
      <c r="C1278" s="316">
        <v>89.6</v>
      </c>
      <c r="D1278" s="294" t="s">
        <v>118</v>
      </c>
      <c r="E1278" s="296" t="s">
        <v>2045</v>
      </c>
      <c r="F1278" s="294"/>
    </row>
    <row r="1279" spans="1:6" ht="24" customHeight="1">
      <c r="A1279" s="294">
        <v>1277</v>
      </c>
      <c r="B1279" s="317" t="s">
        <v>4114</v>
      </c>
      <c r="C1279" s="316">
        <v>89.98</v>
      </c>
      <c r="D1279" s="294" t="s">
        <v>118</v>
      </c>
      <c r="E1279" s="296" t="s">
        <v>2041</v>
      </c>
      <c r="F1279" s="294"/>
    </row>
    <row r="1280" spans="1:6" ht="24" customHeight="1">
      <c r="A1280" s="294">
        <v>1278</v>
      </c>
      <c r="B1280" s="317" t="s">
        <v>1124</v>
      </c>
      <c r="C1280" s="316">
        <v>89.14</v>
      </c>
      <c r="D1280" s="294" t="s">
        <v>118</v>
      </c>
      <c r="E1280" s="296" t="s">
        <v>2045</v>
      </c>
      <c r="F1280" s="294"/>
    </row>
    <row r="1281" spans="1:6" ht="24" customHeight="1">
      <c r="A1281" s="294">
        <v>1279</v>
      </c>
      <c r="B1281" s="317" t="s">
        <v>1126</v>
      </c>
      <c r="C1281" s="316">
        <v>89.16</v>
      </c>
      <c r="D1281" s="294" t="s">
        <v>118</v>
      </c>
      <c r="E1281" s="296" t="s">
        <v>2041</v>
      </c>
      <c r="F1281" s="294"/>
    </row>
    <row r="1282" spans="1:6" ht="24" customHeight="1">
      <c r="A1282" s="294">
        <v>1280</v>
      </c>
      <c r="B1282" s="317" t="s">
        <v>4115</v>
      </c>
      <c r="C1282" s="316">
        <v>90.34</v>
      </c>
      <c r="D1282" s="294" t="s">
        <v>118</v>
      </c>
      <c r="E1282" s="296" t="s">
        <v>2041</v>
      </c>
      <c r="F1282" s="294"/>
    </row>
    <row r="1283" spans="1:6" ht="24" customHeight="1">
      <c r="A1283" s="294">
        <v>1281</v>
      </c>
      <c r="B1283" s="317" t="s">
        <v>4116</v>
      </c>
      <c r="C1283" s="316">
        <v>89.58</v>
      </c>
      <c r="D1283" s="294" t="s">
        <v>118</v>
      </c>
      <c r="E1283" s="296" t="s">
        <v>2045</v>
      </c>
      <c r="F1283" s="294"/>
    </row>
    <row r="1284" spans="1:6" ht="24" customHeight="1">
      <c r="A1284" s="294">
        <v>1282</v>
      </c>
      <c r="B1284" s="317" t="s">
        <v>2872</v>
      </c>
      <c r="C1284" s="316">
        <v>89.08</v>
      </c>
      <c r="D1284" s="294" t="s">
        <v>118</v>
      </c>
      <c r="E1284" s="294" t="s">
        <v>2045</v>
      </c>
      <c r="F1284" s="294"/>
    </row>
    <row r="1285" spans="1:6" ht="24" customHeight="1">
      <c r="A1285" s="294">
        <v>1283</v>
      </c>
      <c r="B1285" s="317" t="s">
        <v>4117</v>
      </c>
      <c r="C1285" s="316">
        <v>89.58</v>
      </c>
      <c r="D1285" s="294" t="s">
        <v>118</v>
      </c>
      <c r="E1285" s="296" t="s">
        <v>2045</v>
      </c>
      <c r="F1285" s="294"/>
    </row>
    <row r="1286" spans="1:6" ht="24" customHeight="1">
      <c r="A1286" s="294">
        <v>1284</v>
      </c>
      <c r="B1286" s="317" t="s">
        <v>4118</v>
      </c>
      <c r="C1286" s="316">
        <v>89.31</v>
      </c>
      <c r="D1286" s="294" t="s">
        <v>118</v>
      </c>
      <c r="E1286" s="296" t="s">
        <v>2041</v>
      </c>
      <c r="F1286" s="294"/>
    </row>
    <row r="1287" spans="1:6" ht="24" customHeight="1">
      <c r="A1287" s="294">
        <v>1285</v>
      </c>
      <c r="B1287" s="317" t="s">
        <v>2339</v>
      </c>
      <c r="C1287" s="316">
        <v>89.42</v>
      </c>
      <c r="D1287" s="294" t="s">
        <v>118</v>
      </c>
      <c r="E1287" s="296" t="s">
        <v>2041</v>
      </c>
      <c r="F1287" s="294"/>
    </row>
    <row r="1288" spans="1:6" ht="24" customHeight="1">
      <c r="A1288" s="294">
        <v>1286</v>
      </c>
      <c r="B1288" s="317" t="s">
        <v>4119</v>
      </c>
      <c r="C1288" s="316">
        <v>88.72</v>
      </c>
      <c r="D1288" s="294" t="s">
        <v>118</v>
      </c>
      <c r="E1288" s="296" t="s">
        <v>2045</v>
      </c>
      <c r="F1288" s="294"/>
    </row>
    <row r="1289" spans="1:6" ht="24" customHeight="1">
      <c r="A1289" s="294">
        <v>1287</v>
      </c>
      <c r="B1289" s="317" t="s">
        <v>4120</v>
      </c>
      <c r="C1289" s="316">
        <v>90.21</v>
      </c>
      <c r="D1289" s="294" t="s">
        <v>118</v>
      </c>
      <c r="E1289" s="294" t="s">
        <v>2045</v>
      </c>
      <c r="F1289" s="294"/>
    </row>
    <row r="1290" spans="1:6" ht="24" customHeight="1">
      <c r="A1290" s="294">
        <v>1288</v>
      </c>
      <c r="B1290" s="317" t="s">
        <v>4121</v>
      </c>
      <c r="C1290" s="316">
        <v>89.42</v>
      </c>
      <c r="D1290" s="294" t="s">
        <v>118</v>
      </c>
      <c r="E1290" s="296" t="s">
        <v>2041</v>
      </c>
      <c r="F1290" s="294"/>
    </row>
    <row r="1291" spans="1:6" ht="24" customHeight="1">
      <c r="A1291" s="294">
        <v>1289</v>
      </c>
      <c r="B1291" s="317" t="s">
        <v>4122</v>
      </c>
      <c r="C1291" s="316">
        <v>89.12</v>
      </c>
      <c r="D1291" s="294" t="s">
        <v>118</v>
      </c>
      <c r="E1291" s="296" t="s">
        <v>2041</v>
      </c>
      <c r="F1291" s="294"/>
    </row>
    <row r="1292" spans="1:6" ht="24" customHeight="1">
      <c r="A1292" s="294">
        <v>1290</v>
      </c>
      <c r="B1292" s="317" t="s">
        <v>4123</v>
      </c>
      <c r="C1292" s="316">
        <v>88.52</v>
      </c>
      <c r="D1292" s="294" t="s">
        <v>118</v>
      </c>
      <c r="E1292" s="296" t="s">
        <v>2045</v>
      </c>
      <c r="F1292" s="294"/>
    </row>
    <row r="1293" spans="1:6" ht="24" customHeight="1">
      <c r="A1293" s="294">
        <v>1291</v>
      </c>
      <c r="B1293" s="317" t="s">
        <v>4124</v>
      </c>
      <c r="C1293" s="316">
        <v>88.52</v>
      </c>
      <c r="D1293" s="294" t="s">
        <v>118</v>
      </c>
      <c r="E1293" s="296" t="s">
        <v>2045</v>
      </c>
      <c r="F1293" s="294"/>
    </row>
    <row r="1294" spans="1:6" ht="24" customHeight="1">
      <c r="A1294" s="294">
        <v>1292</v>
      </c>
      <c r="B1294" s="317" t="s">
        <v>4125</v>
      </c>
      <c r="C1294" s="316">
        <v>89.29</v>
      </c>
      <c r="D1294" s="294" t="s">
        <v>118</v>
      </c>
      <c r="E1294" s="296" t="s">
        <v>2041</v>
      </c>
      <c r="F1294" s="294"/>
    </row>
    <row r="1295" spans="1:6" ht="24" customHeight="1">
      <c r="A1295" s="294">
        <v>1293</v>
      </c>
      <c r="B1295" s="317" t="s">
        <v>2768</v>
      </c>
      <c r="C1295" s="316">
        <v>89.87</v>
      </c>
      <c r="D1295" s="294" t="s">
        <v>118</v>
      </c>
      <c r="E1295" s="294" t="s">
        <v>2045</v>
      </c>
      <c r="F1295" s="294"/>
    </row>
    <row r="1296" spans="1:6" ht="24" customHeight="1">
      <c r="A1296" s="294">
        <v>1294</v>
      </c>
      <c r="B1296" s="317" t="s">
        <v>4126</v>
      </c>
      <c r="C1296" s="316">
        <v>89.43</v>
      </c>
      <c r="D1296" s="294" t="s">
        <v>118</v>
      </c>
      <c r="E1296" s="296" t="s">
        <v>2045</v>
      </c>
      <c r="F1296" s="294"/>
    </row>
    <row r="1297" spans="1:6" ht="24" customHeight="1">
      <c r="A1297" s="294">
        <v>1295</v>
      </c>
      <c r="B1297" s="317" t="s">
        <v>4127</v>
      </c>
      <c r="C1297" s="316">
        <v>89.83</v>
      </c>
      <c r="D1297" s="294" t="s">
        <v>118</v>
      </c>
      <c r="E1297" s="296" t="s">
        <v>2041</v>
      </c>
      <c r="F1297" s="294"/>
    </row>
    <row r="1298" spans="1:6" ht="24" customHeight="1">
      <c r="A1298" s="294">
        <v>1296</v>
      </c>
      <c r="B1298" s="317" t="s">
        <v>4128</v>
      </c>
      <c r="C1298" s="316">
        <v>89.83</v>
      </c>
      <c r="D1298" s="294" t="s">
        <v>118</v>
      </c>
      <c r="E1298" s="296" t="s">
        <v>2041</v>
      </c>
      <c r="F1298" s="294"/>
    </row>
    <row r="1299" spans="1:6" ht="24" customHeight="1">
      <c r="A1299" s="294">
        <v>1297</v>
      </c>
      <c r="B1299" s="317" t="s">
        <v>2771</v>
      </c>
      <c r="C1299" s="316">
        <v>89.87</v>
      </c>
      <c r="D1299" s="294" t="s">
        <v>118</v>
      </c>
      <c r="E1299" s="294" t="s">
        <v>2045</v>
      </c>
      <c r="F1299" s="294"/>
    </row>
    <row r="1300" spans="1:6" ht="24" customHeight="1">
      <c r="A1300" s="294">
        <v>1298</v>
      </c>
      <c r="B1300" s="317" t="s">
        <v>4129</v>
      </c>
      <c r="C1300" s="316">
        <v>89.83</v>
      </c>
      <c r="D1300" s="294" t="s">
        <v>118</v>
      </c>
      <c r="E1300" s="296" t="s">
        <v>2041</v>
      </c>
      <c r="F1300" s="294"/>
    </row>
    <row r="1301" spans="1:6" ht="24" customHeight="1">
      <c r="A1301" s="294">
        <v>1299</v>
      </c>
      <c r="B1301" s="317" t="s">
        <v>2966</v>
      </c>
      <c r="C1301" s="316">
        <v>89.87</v>
      </c>
      <c r="D1301" s="294" t="s">
        <v>118</v>
      </c>
      <c r="E1301" s="294" t="s">
        <v>2045</v>
      </c>
      <c r="F1301" s="294"/>
    </row>
    <row r="1302" spans="1:6" ht="24" customHeight="1">
      <c r="A1302" s="294">
        <v>1300</v>
      </c>
      <c r="B1302" s="317" t="s">
        <v>2967</v>
      </c>
      <c r="C1302" s="316">
        <v>89.87</v>
      </c>
      <c r="D1302" s="294" t="s">
        <v>118</v>
      </c>
      <c r="E1302" s="294" t="s">
        <v>2045</v>
      </c>
      <c r="F1302" s="294"/>
    </row>
    <row r="1303" spans="1:6" ht="24" customHeight="1">
      <c r="A1303" s="294">
        <v>1301</v>
      </c>
      <c r="B1303" s="317" t="s">
        <v>4130</v>
      </c>
      <c r="C1303" s="316">
        <v>89.83</v>
      </c>
      <c r="D1303" s="294" t="s">
        <v>118</v>
      </c>
      <c r="E1303" s="296" t="s">
        <v>2041</v>
      </c>
      <c r="F1303" s="294"/>
    </row>
    <row r="1304" spans="1:6" ht="24" customHeight="1">
      <c r="A1304" s="294">
        <v>1302</v>
      </c>
      <c r="B1304" s="317" t="s">
        <v>2760</v>
      </c>
      <c r="C1304" s="316">
        <v>89.83</v>
      </c>
      <c r="D1304" s="294" t="s">
        <v>118</v>
      </c>
      <c r="E1304" s="296" t="s">
        <v>2041</v>
      </c>
      <c r="F1304" s="294"/>
    </row>
    <row r="1305" spans="1:6" ht="24" customHeight="1">
      <c r="A1305" s="294">
        <v>1303</v>
      </c>
      <c r="B1305" s="317" t="s">
        <v>2963</v>
      </c>
      <c r="C1305" s="316">
        <v>89.87</v>
      </c>
      <c r="D1305" s="294" t="s">
        <v>118</v>
      </c>
      <c r="E1305" s="294" t="s">
        <v>2045</v>
      </c>
      <c r="F1305" s="294"/>
    </row>
    <row r="1306" spans="1:6" ht="24" customHeight="1">
      <c r="A1306" s="294">
        <v>1304</v>
      </c>
      <c r="B1306" s="317" t="s">
        <v>2762</v>
      </c>
      <c r="C1306" s="316">
        <v>89.83</v>
      </c>
      <c r="D1306" s="294" t="s">
        <v>118</v>
      </c>
      <c r="E1306" s="296" t="s">
        <v>2041</v>
      </c>
      <c r="F1306" s="294"/>
    </row>
    <row r="1307" spans="1:6" ht="24" customHeight="1">
      <c r="A1307" s="294">
        <v>1305</v>
      </c>
      <c r="B1307" s="317" t="s">
        <v>4131</v>
      </c>
      <c r="C1307" s="316">
        <v>89.43</v>
      </c>
      <c r="D1307" s="294" t="s">
        <v>118</v>
      </c>
      <c r="E1307" s="296" t="s">
        <v>2045</v>
      </c>
      <c r="F1307" s="294"/>
    </row>
    <row r="1308" spans="1:6" ht="24" customHeight="1">
      <c r="A1308" s="294">
        <v>1306</v>
      </c>
      <c r="B1308" s="317" t="s">
        <v>4132</v>
      </c>
      <c r="C1308" s="316">
        <v>89.43</v>
      </c>
      <c r="D1308" s="294" t="s">
        <v>118</v>
      </c>
      <c r="E1308" s="296" t="s">
        <v>2045</v>
      </c>
      <c r="F1308" s="294"/>
    </row>
    <row r="1309" spans="1:6" ht="24" customHeight="1">
      <c r="A1309" s="294">
        <v>1307</v>
      </c>
      <c r="B1309" s="317" t="s">
        <v>4133</v>
      </c>
      <c r="C1309" s="316">
        <v>89.87</v>
      </c>
      <c r="D1309" s="294" t="s">
        <v>118</v>
      </c>
      <c r="E1309" s="294" t="s">
        <v>2045</v>
      </c>
      <c r="F1309" s="294"/>
    </row>
    <row r="1310" spans="1:6" ht="24" customHeight="1">
      <c r="A1310" s="294">
        <v>1308</v>
      </c>
      <c r="B1310" s="317" t="s">
        <v>4134</v>
      </c>
      <c r="C1310" s="316">
        <v>89.83</v>
      </c>
      <c r="D1310" s="294" t="s">
        <v>118</v>
      </c>
      <c r="E1310" s="296" t="s">
        <v>2041</v>
      </c>
      <c r="F1310" s="294"/>
    </row>
    <row r="1311" spans="1:6" ht="24" customHeight="1">
      <c r="A1311" s="294">
        <v>1309</v>
      </c>
      <c r="B1311" s="317" t="s">
        <v>4135</v>
      </c>
      <c r="C1311" s="316">
        <v>89.87</v>
      </c>
      <c r="D1311" s="294" t="s">
        <v>118</v>
      </c>
      <c r="E1311" s="294" t="s">
        <v>2045</v>
      </c>
      <c r="F1311" s="294"/>
    </row>
    <row r="1312" spans="1:6" ht="24" customHeight="1">
      <c r="A1312" s="294">
        <v>1310</v>
      </c>
      <c r="B1312" s="317" t="s">
        <v>4136</v>
      </c>
      <c r="C1312" s="316">
        <v>89.87</v>
      </c>
      <c r="D1312" s="294" t="s">
        <v>118</v>
      </c>
      <c r="E1312" s="294" t="s">
        <v>2045</v>
      </c>
      <c r="F1312" s="294"/>
    </row>
    <row r="1313" spans="1:6" ht="24" customHeight="1">
      <c r="A1313" s="294">
        <v>1311</v>
      </c>
      <c r="B1313" s="317" t="s">
        <v>4137</v>
      </c>
      <c r="C1313" s="316">
        <v>89.83</v>
      </c>
      <c r="D1313" s="294" t="s">
        <v>118</v>
      </c>
      <c r="E1313" s="296" t="s">
        <v>2041</v>
      </c>
      <c r="F1313" s="294"/>
    </row>
    <row r="1314" spans="1:6" ht="24" customHeight="1">
      <c r="A1314" s="294">
        <v>1312</v>
      </c>
      <c r="B1314" s="317" t="s">
        <v>4138</v>
      </c>
      <c r="C1314" s="316">
        <v>89.87</v>
      </c>
      <c r="D1314" s="294" t="s">
        <v>118</v>
      </c>
      <c r="E1314" s="294" t="s">
        <v>2045</v>
      </c>
      <c r="F1314" s="294"/>
    </row>
    <row r="1315" spans="1:6" ht="24" customHeight="1">
      <c r="A1315" s="294">
        <v>1313</v>
      </c>
      <c r="B1315" s="317" t="s">
        <v>4139</v>
      </c>
      <c r="C1315" s="316">
        <v>89.83</v>
      </c>
      <c r="D1315" s="294" t="s">
        <v>118</v>
      </c>
      <c r="E1315" s="296" t="s">
        <v>2041</v>
      </c>
      <c r="F1315" s="294"/>
    </row>
    <row r="1316" spans="1:6" ht="24" customHeight="1">
      <c r="A1316" s="294">
        <v>1314</v>
      </c>
      <c r="B1316" s="317" t="s">
        <v>4140</v>
      </c>
      <c r="C1316" s="316">
        <v>89.43</v>
      </c>
      <c r="D1316" s="294" t="s">
        <v>118</v>
      </c>
      <c r="E1316" s="296" t="s">
        <v>2045</v>
      </c>
      <c r="F1316" s="294"/>
    </row>
    <row r="1317" spans="1:6" ht="24" customHeight="1">
      <c r="A1317" s="294">
        <v>1315</v>
      </c>
      <c r="B1317" s="317" t="s">
        <v>4141</v>
      </c>
      <c r="C1317" s="316">
        <v>89.43</v>
      </c>
      <c r="D1317" s="294" t="s">
        <v>118</v>
      </c>
      <c r="E1317" s="296" t="s">
        <v>2045</v>
      </c>
      <c r="F1317" s="294"/>
    </row>
    <row r="1318" spans="1:6" ht="24" customHeight="1">
      <c r="A1318" s="294">
        <v>1316</v>
      </c>
      <c r="B1318" s="317" t="s">
        <v>4142</v>
      </c>
      <c r="C1318" s="316">
        <v>89.83</v>
      </c>
      <c r="D1318" s="294" t="s">
        <v>118</v>
      </c>
      <c r="E1318" s="296" t="s">
        <v>2041</v>
      </c>
      <c r="F1318" s="294"/>
    </row>
    <row r="1319" spans="1:6" ht="24" customHeight="1">
      <c r="A1319" s="294">
        <v>1317</v>
      </c>
      <c r="B1319" s="317" t="s">
        <v>4143</v>
      </c>
      <c r="C1319" s="316">
        <v>89.43</v>
      </c>
      <c r="D1319" s="294" t="s">
        <v>118</v>
      </c>
      <c r="E1319" s="296" t="s">
        <v>2045</v>
      </c>
      <c r="F1319" s="294"/>
    </row>
    <row r="1320" spans="1:6" ht="24" customHeight="1">
      <c r="A1320" s="294">
        <v>1318</v>
      </c>
      <c r="B1320" s="317" t="s">
        <v>4144</v>
      </c>
      <c r="C1320" s="316">
        <v>89.43</v>
      </c>
      <c r="D1320" s="294" t="s">
        <v>118</v>
      </c>
      <c r="E1320" s="296" t="s">
        <v>2045</v>
      </c>
      <c r="F1320" s="294"/>
    </row>
    <row r="1321" spans="1:6" ht="24" customHeight="1">
      <c r="A1321" s="294">
        <v>1319</v>
      </c>
      <c r="B1321" s="317" t="s">
        <v>4145</v>
      </c>
      <c r="C1321" s="316">
        <v>89.83</v>
      </c>
      <c r="D1321" s="294" t="s">
        <v>118</v>
      </c>
      <c r="E1321" s="296" t="s">
        <v>2041</v>
      </c>
      <c r="F1321" s="294"/>
    </row>
    <row r="1322" spans="1:6" ht="24" customHeight="1">
      <c r="A1322" s="294">
        <v>1320</v>
      </c>
      <c r="B1322" s="317" t="s">
        <v>4146</v>
      </c>
      <c r="C1322" s="316">
        <v>89.87</v>
      </c>
      <c r="D1322" s="294" t="s">
        <v>118</v>
      </c>
      <c r="E1322" s="294" t="s">
        <v>2045</v>
      </c>
      <c r="F1322" s="294"/>
    </row>
    <row r="1323" spans="1:6" ht="24" customHeight="1">
      <c r="A1323" s="294">
        <v>1321</v>
      </c>
      <c r="B1323" s="317" t="s">
        <v>4147</v>
      </c>
      <c r="C1323" s="316">
        <v>89.08</v>
      </c>
      <c r="D1323" s="294" t="s">
        <v>118</v>
      </c>
      <c r="E1323" s="294" t="s">
        <v>2045</v>
      </c>
      <c r="F1323" s="294"/>
    </row>
    <row r="1324" spans="1:6" ht="24" customHeight="1">
      <c r="A1324" s="294">
        <v>1322</v>
      </c>
      <c r="B1324" s="317" t="s">
        <v>4148</v>
      </c>
      <c r="C1324" s="316">
        <v>89.16</v>
      </c>
      <c r="D1324" s="294" t="s">
        <v>118</v>
      </c>
      <c r="E1324" s="296" t="s">
        <v>2041</v>
      </c>
      <c r="F1324" s="294"/>
    </row>
    <row r="1325" spans="1:6" ht="24" customHeight="1">
      <c r="A1325" s="294">
        <v>1323</v>
      </c>
      <c r="B1325" s="317" t="s">
        <v>4149</v>
      </c>
      <c r="C1325" s="316">
        <v>89.94</v>
      </c>
      <c r="D1325" s="294" t="s">
        <v>118</v>
      </c>
      <c r="E1325" s="296" t="s">
        <v>2041</v>
      </c>
      <c r="F1325" s="294"/>
    </row>
    <row r="1326" spans="1:6" ht="24" customHeight="1">
      <c r="A1326" s="294">
        <v>1324</v>
      </c>
      <c r="B1326" s="317" t="s">
        <v>4150</v>
      </c>
      <c r="C1326" s="316">
        <v>89.94</v>
      </c>
      <c r="D1326" s="294" t="s">
        <v>118</v>
      </c>
      <c r="E1326" s="296" t="s">
        <v>2041</v>
      </c>
      <c r="F1326" s="294"/>
    </row>
    <row r="1327" spans="1:6" ht="24" customHeight="1">
      <c r="A1327" s="294">
        <v>1325</v>
      </c>
      <c r="B1327" s="317" t="s">
        <v>1508</v>
      </c>
      <c r="C1327" s="316">
        <v>89.76</v>
      </c>
      <c r="D1327" s="294" t="s">
        <v>118</v>
      </c>
      <c r="E1327" s="294" t="s">
        <v>2045</v>
      </c>
      <c r="F1327" s="294"/>
    </row>
    <row r="1328" spans="1:6" ht="24" customHeight="1">
      <c r="A1328" s="294">
        <v>1326</v>
      </c>
      <c r="B1328" s="317" t="s">
        <v>4151</v>
      </c>
      <c r="C1328" s="316">
        <v>90.4</v>
      </c>
      <c r="D1328" s="294" t="s">
        <v>118</v>
      </c>
      <c r="E1328" s="294" t="s">
        <v>2045</v>
      </c>
      <c r="F1328" s="294"/>
    </row>
    <row r="1329" spans="1:6" ht="24" customHeight="1">
      <c r="A1329" s="294">
        <v>1327</v>
      </c>
      <c r="B1329" s="317" t="s">
        <v>4152</v>
      </c>
      <c r="C1329" s="316">
        <v>89.99</v>
      </c>
      <c r="D1329" s="294" t="s">
        <v>118</v>
      </c>
      <c r="E1329" s="296" t="s">
        <v>2041</v>
      </c>
      <c r="F1329" s="294"/>
    </row>
    <row r="1330" spans="1:6" ht="24" customHeight="1">
      <c r="A1330" s="294">
        <v>1328</v>
      </c>
      <c r="B1330" s="317" t="s">
        <v>4153</v>
      </c>
      <c r="C1330" s="316">
        <v>89.99</v>
      </c>
      <c r="D1330" s="294" t="s">
        <v>118</v>
      </c>
      <c r="E1330" s="296" t="s">
        <v>2041</v>
      </c>
      <c r="F1330" s="294"/>
    </row>
    <row r="1331" spans="1:6" ht="24" customHeight="1">
      <c r="A1331" s="294">
        <v>1329</v>
      </c>
      <c r="B1331" s="317" t="s">
        <v>2321</v>
      </c>
      <c r="C1331" s="316">
        <v>89.58</v>
      </c>
      <c r="D1331" s="294" t="s">
        <v>118</v>
      </c>
      <c r="E1331" s="294" t="s">
        <v>2045</v>
      </c>
      <c r="F1331" s="294"/>
    </row>
    <row r="1332" spans="1:6" ht="24" customHeight="1">
      <c r="A1332" s="294">
        <v>1330</v>
      </c>
      <c r="B1332" s="317" t="s">
        <v>4154</v>
      </c>
      <c r="C1332" s="316">
        <v>90.34</v>
      </c>
      <c r="D1332" s="294" t="s">
        <v>118</v>
      </c>
      <c r="E1332" s="296" t="s">
        <v>2041</v>
      </c>
      <c r="F1332" s="294"/>
    </row>
    <row r="1333" spans="1:6" ht="24" customHeight="1">
      <c r="A1333" s="294">
        <v>1331</v>
      </c>
      <c r="B1333" s="317" t="s">
        <v>2197</v>
      </c>
      <c r="C1333" s="316">
        <v>88.73</v>
      </c>
      <c r="D1333" s="294" t="s">
        <v>118</v>
      </c>
      <c r="E1333" s="294" t="s">
        <v>2045</v>
      </c>
      <c r="F1333" s="294"/>
    </row>
    <row r="1334" spans="1:6" ht="24" customHeight="1">
      <c r="A1334" s="294">
        <v>1332</v>
      </c>
      <c r="B1334" s="317" t="s">
        <v>4155</v>
      </c>
      <c r="C1334" s="316">
        <v>90.01</v>
      </c>
      <c r="D1334" s="294" t="s">
        <v>118</v>
      </c>
      <c r="E1334" s="294" t="s">
        <v>2045</v>
      </c>
      <c r="F1334" s="294"/>
    </row>
    <row r="1335" spans="1:6" ht="24" customHeight="1">
      <c r="A1335" s="294">
        <v>1333</v>
      </c>
      <c r="B1335" s="317" t="s">
        <v>4156</v>
      </c>
      <c r="C1335" s="316">
        <v>89.71</v>
      </c>
      <c r="D1335" s="294" t="s">
        <v>118</v>
      </c>
      <c r="E1335" s="296" t="s">
        <v>2041</v>
      </c>
      <c r="F1335" s="294"/>
    </row>
    <row r="1336" spans="1:6" ht="24" customHeight="1">
      <c r="A1336" s="294">
        <v>1334</v>
      </c>
      <c r="B1336" s="317" t="s">
        <v>4157</v>
      </c>
      <c r="C1336" s="316">
        <v>89.43</v>
      </c>
      <c r="D1336" s="294" t="s">
        <v>118</v>
      </c>
      <c r="E1336" s="296" t="s">
        <v>2045</v>
      </c>
      <c r="F1336" s="294"/>
    </row>
    <row r="1337" spans="1:6" ht="24" customHeight="1">
      <c r="A1337" s="294">
        <v>1335</v>
      </c>
      <c r="B1337" s="317" t="s">
        <v>2965</v>
      </c>
      <c r="C1337" s="316">
        <v>89.87</v>
      </c>
      <c r="D1337" s="294" t="s">
        <v>118</v>
      </c>
      <c r="E1337" s="294" t="s">
        <v>2045</v>
      </c>
      <c r="F1337" s="294"/>
    </row>
    <row r="1338" spans="1:6" ht="24" customHeight="1">
      <c r="A1338" s="294">
        <v>1336</v>
      </c>
      <c r="B1338" s="317" t="s">
        <v>4158</v>
      </c>
      <c r="C1338" s="316">
        <v>89.43</v>
      </c>
      <c r="D1338" s="294" t="s">
        <v>118</v>
      </c>
      <c r="E1338" s="296" t="s">
        <v>2045</v>
      </c>
      <c r="F1338" s="294"/>
    </row>
    <row r="1339" spans="1:6" ht="24" customHeight="1">
      <c r="A1339" s="294">
        <v>1337</v>
      </c>
      <c r="B1339" s="317" t="s">
        <v>4159</v>
      </c>
      <c r="C1339" s="316">
        <v>89.83</v>
      </c>
      <c r="D1339" s="294" t="s">
        <v>118</v>
      </c>
      <c r="E1339" s="296" t="s">
        <v>2041</v>
      </c>
      <c r="F1339" s="294"/>
    </row>
    <row r="1340" spans="1:6" ht="24" customHeight="1">
      <c r="A1340" s="294">
        <v>1338</v>
      </c>
      <c r="B1340" s="317" t="s">
        <v>4160</v>
      </c>
      <c r="C1340" s="316">
        <v>89.43</v>
      </c>
      <c r="D1340" s="294" t="s">
        <v>118</v>
      </c>
      <c r="E1340" s="296" t="s">
        <v>2045</v>
      </c>
      <c r="F1340" s="294"/>
    </row>
    <row r="1341" spans="1:6" ht="24" customHeight="1">
      <c r="A1341" s="294">
        <v>1339</v>
      </c>
      <c r="B1341" s="317" t="s">
        <v>4161</v>
      </c>
      <c r="C1341" s="316">
        <v>89.83</v>
      </c>
      <c r="D1341" s="294" t="s">
        <v>118</v>
      </c>
      <c r="E1341" s="296" t="s">
        <v>2041</v>
      </c>
      <c r="F1341" s="294"/>
    </row>
    <row r="1342" spans="1:6" ht="24" customHeight="1">
      <c r="A1342" s="294">
        <v>1340</v>
      </c>
      <c r="B1342" s="317" t="s">
        <v>4162</v>
      </c>
      <c r="C1342" s="316">
        <v>89.87</v>
      </c>
      <c r="D1342" s="294" t="s">
        <v>118</v>
      </c>
      <c r="E1342" s="294" t="s">
        <v>2045</v>
      </c>
      <c r="F1342" s="294"/>
    </row>
    <row r="1343" spans="1:6" ht="24" customHeight="1">
      <c r="A1343" s="294">
        <v>1341</v>
      </c>
      <c r="B1343" s="317" t="s">
        <v>4163</v>
      </c>
      <c r="C1343" s="316">
        <v>89.83</v>
      </c>
      <c r="D1343" s="294" t="s">
        <v>118</v>
      </c>
      <c r="E1343" s="296" t="s">
        <v>2041</v>
      </c>
      <c r="F1343" s="294"/>
    </row>
    <row r="1344" spans="1:6" ht="24" customHeight="1">
      <c r="A1344" s="294">
        <v>1342</v>
      </c>
      <c r="B1344" s="317" t="s">
        <v>4164</v>
      </c>
      <c r="C1344" s="316">
        <v>89.43</v>
      </c>
      <c r="D1344" s="294" t="s">
        <v>118</v>
      </c>
      <c r="E1344" s="296" t="s">
        <v>2045</v>
      </c>
      <c r="F1344" s="294"/>
    </row>
    <row r="1345" spans="1:6" ht="24" customHeight="1">
      <c r="A1345" s="294">
        <v>1343</v>
      </c>
      <c r="B1345" s="317" t="s">
        <v>4165</v>
      </c>
      <c r="C1345" s="316">
        <v>89.83</v>
      </c>
      <c r="D1345" s="294" t="s">
        <v>118</v>
      </c>
      <c r="E1345" s="296" t="s">
        <v>2041</v>
      </c>
      <c r="F1345" s="294"/>
    </row>
    <row r="1346" spans="1:6" ht="24" customHeight="1">
      <c r="A1346" s="294">
        <v>1344</v>
      </c>
      <c r="B1346" s="317" t="s">
        <v>4166</v>
      </c>
      <c r="C1346" s="316">
        <v>89.83</v>
      </c>
      <c r="D1346" s="294" t="s">
        <v>118</v>
      </c>
      <c r="E1346" s="296" t="s">
        <v>2041</v>
      </c>
      <c r="F1346" s="294"/>
    </row>
    <row r="1347" spans="1:6" ht="24" customHeight="1">
      <c r="A1347" s="294">
        <v>1345</v>
      </c>
      <c r="B1347" s="317" t="s">
        <v>4167</v>
      </c>
      <c r="C1347" s="316">
        <v>90.06</v>
      </c>
      <c r="D1347" s="294" t="s">
        <v>118</v>
      </c>
      <c r="E1347" s="294" t="s">
        <v>2045</v>
      </c>
      <c r="F1347" s="294"/>
    </row>
    <row r="1348" spans="1:6" ht="24" customHeight="1">
      <c r="A1348" s="294">
        <v>1346</v>
      </c>
      <c r="B1348" s="317" t="s">
        <v>4168</v>
      </c>
      <c r="C1348" s="316">
        <v>89.71</v>
      </c>
      <c r="D1348" s="294" t="s">
        <v>118</v>
      </c>
      <c r="E1348" s="296" t="s">
        <v>2041</v>
      </c>
      <c r="F1348" s="294"/>
    </row>
    <row r="1349" spans="1:6" ht="24" customHeight="1">
      <c r="A1349" s="294">
        <v>1347</v>
      </c>
      <c r="B1349" s="317" t="s">
        <v>4169</v>
      </c>
      <c r="C1349" s="316">
        <v>88.57</v>
      </c>
      <c r="D1349" s="294" t="s">
        <v>118</v>
      </c>
      <c r="E1349" s="296" t="s">
        <v>2045</v>
      </c>
      <c r="F1349" s="294"/>
    </row>
    <row r="1350" spans="1:6" ht="24" customHeight="1">
      <c r="A1350" s="294">
        <v>1348</v>
      </c>
      <c r="B1350" s="317" t="s">
        <v>2659</v>
      </c>
      <c r="C1350" s="316">
        <v>89.83</v>
      </c>
      <c r="D1350" s="294" t="s">
        <v>118</v>
      </c>
      <c r="E1350" s="296" t="s">
        <v>2041</v>
      </c>
      <c r="F1350" s="294"/>
    </row>
    <row r="1351" spans="1:6" ht="24" customHeight="1">
      <c r="A1351" s="294">
        <v>1349</v>
      </c>
      <c r="B1351" s="317" t="s">
        <v>2658</v>
      </c>
      <c r="C1351" s="316">
        <v>89.83</v>
      </c>
      <c r="D1351" s="294" t="s">
        <v>118</v>
      </c>
      <c r="E1351" s="296" t="s">
        <v>2041</v>
      </c>
      <c r="F1351" s="294"/>
    </row>
    <row r="1352" spans="1:6" ht="24" customHeight="1">
      <c r="A1352" s="294">
        <v>1350</v>
      </c>
      <c r="B1352" s="317" t="s">
        <v>1511</v>
      </c>
      <c r="C1352" s="316">
        <v>90.2</v>
      </c>
      <c r="D1352" s="294" t="s">
        <v>118</v>
      </c>
      <c r="E1352" s="296" t="s">
        <v>2041</v>
      </c>
      <c r="F1352" s="294"/>
    </row>
    <row r="1353" spans="1:6" ht="24" customHeight="1">
      <c r="A1353" s="294">
        <v>1351</v>
      </c>
      <c r="B1353" s="317" t="s">
        <v>4170</v>
      </c>
      <c r="C1353" s="316">
        <v>90.31</v>
      </c>
      <c r="D1353" s="294" t="s">
        <v>118</v>
      </c>
      <c r="E1353" s="294" t="s">
        <v>2045</v>
      </c>
      <c r="F1353" s="294"/>
    </row>
    <row r="1354" spans="1:6" ht="24" customHeight="1">
      <c r="A1354" s="294">
        <v>1352</v>
      </c>
      <c r="B1354" s="317" t="s">
        <v>4171</v>
      </c>
      <c r="C1354" s="316">
        <v>90.4</v>
      </c>
      <c r="D1354" s="294" t="s">
        <v>118</v>
      </c>
      <c r="E1354" s="296" t="s">
        <v>2045</v>
      </c>
      <c r="F1354" s="294"/>
    </row>
    <row r="1355" spans="1:6" ht="24" customHeight="1">
      <c r="A1355" s="294">
        <v>1353</v>
      </c>
      <c r="B1355" s="317" t="s">
        <v>4172</v>
      </c>
      <c r="C1355" s="316">
        <v>89.16</v>
      </c>
      <c r="D1355" s="294" t="s">
        <v>118</v>
      </c>
      <c r="E1355" s="296" t="s">
        <v>2041</v>
      </c>
      <c r="F1355" s="294"/>
    </row>
    <row r="1356" spans="1:6" ht="24" customHeight="1">
      <c r="A1356" s="294">
        <v>1354</v>
      </c>
      <c r="B1356" s="317" t="s">
        <v>4173</v>
      </c>
      <c r="C1356" s="316">
        <v>89.6</v>
      </c>
      <c r="D1356" s="294" t="s">
        <v>118</v>
      </c>
      <c r="E1356" s="296" t="s">
        <v>2045</v>
      </c>
      <c r="F1356" s="294"/>
    </row>
    <row r="1357" spans="1:6" ht="24" customHeight="1">
      <c r="A1357" s="294">
        <v>1355</v>
      </c>
      <c r="B1357" s="317" t="s">
        <v>4174</v>
      </c>
      <c r="C1357" s="316">
        <v>90.02</v>
      </c>
      <c r="D1357" s="294" t="s">
        <v>118</v>
      </c>
      <c r="E1357" s="296" t="s">
        <v>2045</v>
      </c>
      <c r="F1357" s="294"/>
    </row>
    <row r="1358" spans="1:6" ht="24" customHeight="1">
      <c r="A1358" s="294">
        <v>1356</v>
      </c>
      <c r="B1358" s="317" t="s">
        <v>4175</v>
      </c>
      <c r="C1358" s="316">
        <v>90.02</v>
      </c>
      <c r="D1358" s="294" t="s">
        <v>118</v>
      </c>
      <c r="E1358" s="294" t="s">
        <v>2045</v>
      </c>
      <c r="F1358" s="294"/>
    </row>
    <row r="1359" spans="1:6" ht="24" customHeight="1">
      <c r="A1359" s="294">
        <v>1357</v>
      </c>
      <c r="B1359" s="317" t="s">
        <v>2614</v>
      </c>
      <c r="C1359" s="316">
        <v>89.08</v>
      </c>
      <c r="D1359" s="294" t="s">
        <v>118</v>
      </c>
      <c r="E1359" s="294" t="s">
        <v>2045</v>
      </c>
      <c r="F1359" s="294"/>
    </row>
    <row r="1360" spans="1:6" ht="24" customHeight="1">
      <c r="A1360" s="294">
        <v>1358</v>
      </c>
      <c r="B1360" s="317" t="s">
        <v>2766</v>
      </c>
      <c r="C1360" s="316">
        <v>89.92</v>
      </c>
      <c r="D1360" s="294" t="s">
        <v>118</v>
      </c>
      <c r="E1360" s="294" t="s">
        <v>2045</v>
      </c>
      <c r="F1360" s="294"/>
    </row>
    <row r="1361" spans="1:6" ht="24" customHeight="1">
      <c r="A1361" s="294">
        <v>1359</v>
      </c>
      <c r="B1361" s="317" t="s">
        <v>4176</v>
      </c>
      <c r="C1361" s="316">
        <v>89.83</v>
      </c>
      <c r="D1361" s="294" t="s">
        <v>118</v>
      </c>
      <c r="E1361" s="296" t="s">
        <v>2041</v>
      </c>
      <c r="F1361" s="294"/>
    </row>
    <row r="1362" spans="1:6" ht="24" customHeight="1">
      <c r="A1362" s="294">
        <v>1360</v>
      </c>
      <c r="B1362" s="317" t="s">
        <v>4177</v>
      </c>
      <c r="C1362" s="316">
        <v>89.83</v>
      </c>
      <c r="D1362" s="294" t="s">
        <v>118</v>
      </c>
      <c r="E1362" s="296" t="s">
        <v>2041</v>
      </c>
      <c r="F1362" s="294"/>
    </row>
    <row r="1363" spans="1:6" ht="24" customHeight="1">
      <c r="A1363" s="294">
        <v>1361</v>
      </c>
      <c r="B1363" s="317" t="s">
        <v>4178</v>
      </c>
      <c r="C1363" s="316">
        <v>89.83</v>
      </c>
      <c r="D1363" s="294" t="s">
        <v>118</v>
      </c>
      <c r="E1363" s="296" t="s">
        <v>2041</v>
      </c>
      <c r="F1363" s="294"/>
    </row>
    <row r="1364" spans="1:6" ht="24" customHeight="1">
      <c r="A1364" s="294">
        <v>1362</v>
      </c>
      <c r="B1364" s="317" t="s">
        <v>4179</v>
      </c>
      <c r="C1364" s="316">
        <v>90.34</v>
      </c>
      <c r="D1364" s="294" t="s">
        <v>118</v>
      </c>
      <c r="E1364" s="296" t="s">
        <v>2041</v>
      </c>
      <c r="F1364" s="294"/>
    </row>
    <row r="1365" spans="1:6" ht="24" customHeight="1">
      <c r="A1365" s="294">
        <v>1363</v>
      </c>
      <c r="B1365" s="317" t="s">
        <v>4180</v>
      </c>
      <c r="C1365" s="316">
        <v>90.34</v>
      </c>
      <c r="D1365" s="294" t="s">
        <v>118</v>
      </c>
      <c r="E1365" s="296" t="s">
        <v>2041</v>
      </c>
      <c r="F1365" s="294"/>
    </row>
    <row r="1366" spans="1:6" ht="24" customHeight="1">
      <c r="A1366" s="294">
        <v>1364</v>
      </c>
      <c r="B1366" s="317" t="s">
        <v>4181</v>
      </c>
      <c r="C1366" s="316">
        <v>90.34</v>
      </c>
      <c r="D1366" s="294" t="s">
        <v>118</v>
      </c>
      <c r="E1366" s="296" t="s">
        <v>2041</v>
      </c>
      <c r="F1366" s="294"/>
    </row>
    <row r="1367" spans="1:6" ht="24" customHeight="1">
      <c r="A1367" s="294">
        <v>1365</v>
      </c>
      <c r="B1367" s="317" t="s">
        <v>4182</v>
      </c>
      <c r="C1367" s="316">
        <v>90.34</v>
      </c>
      <c r="D1367" s="294" t="s">
        <v>118</v>
      </c>
      <c r="E1367" s="296" t="s">
        <v>2041</v>
      </c>
      <c r="F1367" s="294"/>
    </row>
    <row r="1368" spans="1:6" ht="24" customHeight="1">
      <c r="A1368" s="294">
        <v>1366</v>
      </c>
      <c r="B1368" s="317" t="s">
        <v>2479</v>
      </c>
      <c r="C1368" s="316">
        <v>90.04</v>
      </c>
      <c r="D1368" s="294" t="s">
        <v>118</v>
      </c>
      <c r="E1368" s="296" t="s">
        <v>2045</v>
      </c>
      <c r="F1368" s="294"/>
    </row>
    <row r="1369" spans="1:6" ht="24" customHeight="1">
      <c r="A1369" s="294">
        <v>1367</v>
      </c>
      <c r="B1369" s="317" t="s">
        <v>2376</v>
      </c>
      <c r="C1369" s="316">
        <v>89.6</v>
      </c>
      <c r="D1369" s="294" t="s">
        <v>118</v>
      </c>
      <c r="E1369" s="294" t="s">
        <v>2045</v>
      </c>
      <c r="F1369" s="294"/>
    </row>
    <row r="1370" spans="1:6" ht="24" customHeight="1">
      <c r="A1370" s="294">
        <v>1368</v>
      </c>
      <c r="B1370" s="317" t="s">
        <v>4183</v>
      </c>
      <c r="C1370" s="316">
        <v>89.6</v>
      </c>
      <c r="D1370" s="294" t="s">
        <v>118</v>
      </c>
      <c r="E1370" s="296" t="s">
        <v>2045</v>
      </c>
      <c r="F1370" s="294"/>
    </row>
    <row r="1371" spans="1:6" ht="24" customHeight="1">
      <c r="A1371" s="294">
        <v>1369</v>
      </c>
      <c r="B1371" s="317" t="s">
        <v>4184</v>
      </c>
      <c r="C1371" s="316">
        <v>89.6</v>
      </c>
      <c r="D1371" s="294" t="s">
        <v>118</v>
      </c>
      <c r="E1371" s="296" t="s">
        <v>2045</v>
      </c>
      <c r="F1371" s="294"/>
    </row>
    <row r="1372" spans="1:6" ht="24" customHeight="1">
      <c r="A1372" s="294">
        <v>1370</v>
      </c>
      <c r="B1372" s="317" t="s">
        <v>4185</v>
      </c>
      <c r="C1372" s="316">
        <v>90.04</v>
      </c>
      <c r="D1372" s="294" t="s">
        <v>118</v>
      </c>
      <c r="E1372" s="294" t="s">
        <v>2045</v>
      </c>
      <c r="F1372" s="294"/>
    </row>
    <row r="1373" spans="1:6" ht="24" customHeight="1">
      <c r="A1373" s="294">
        <v>1371</v>
      </c>
      <c r="B1373" s="317" t="s">
        <v>4186</v>
      </c>
      <c r="C1373" s="316">
        <v>90.04</v>
      </c>
      <c r="D1373" s="294" t="s">
        <v>118</v>
      </c>
      <c r="E1373" s="294" t="s">
        <v>2045</v>
      </c>
      <c r="F1373" s="294"/>
    </row>
    <row r="1374" spans="1:6" ht="24" customHeight="1">
      <c r="A1374" s="294">
        <v>1372</v>
      </c>
      <c r="B1374" s="317" t="s">
        <v>4187</v>
      </c>
      <c r="C1374" s="316">
        <v>89.6</v>
      </c>
      <c r="D1374" s="294" t="s">
        <v>118</v>
      </c>
      <c r="E1374" s="296" t="s">
        <v>2045</v>
      </c>
      <c r="F1374" s="294"/>
    </row>
    <row r="1375" spans="1:6" ht="24" customHeight="1">
      <c r="A1375" s="294">
        <v>1373</v>
      </c>
      <c r="B1375" s="317" t="s">
        <v>4188</v>
      </c>
      <c r="C1375" s="316">
        <v>89.98</v>
      </c>
      <c r="D1375" s="294" t="s">
        <v>118</v>
      </c>
      <c r="E1375" s="296" t="s">
        <v>2041</v>
      </c>
      <c r="F1375" s="294"/>
    </row>
    <row r="1376" spans="1:6" ht="24" customHeight="1">
      <c r="A1376" s="294">
        <v>1374</v>
      </c>
      <c r="B1376" s="317" t="s">
        <v>4189</v>
      </c>
      <c r="C1376" s="316">
        <v>90.36</v>
      </c>
      <c r="D1376" s="294" t="s">
        <v>118</v>
      </c>
      <c r="E1376" s="296" t="s">
        <v>2041</v>
      </c>
      <c r="F1376" s="294"/>
    </row>
    <row r="1377" spans="1:6" ht="24" customHeight="1">
      <c r="A1377" s="294">
        <v>1375</v>
      </c>
      <c r="B1377" s="317" t="s">
        <v>4190</v>
      </c>
      <c r="C1377" s="316">
        <v>89.6</v>
      </c>
      <c r="D1377" s="294" t="s">
        <v>118</v>
      </c>
      <c r="E1377" s="296" t="s">
        <v>2045</v>
      </c>
      <c r="F1377" s="294"/>
    </row>
    <row r="1378" spans="1:6" ht="24" customHeight="1">
      <c r="A1378" s="294">
        <v>1376</v>
      </c>
      <c r="B1378" s="317" t="s">
        <v>2319</v>
      </c>
      <c r="C1378" s="316">
        <v>89.58</v>
      </c>
      <c r="D1378" s="294" t="s">
        <v>118</v>
      </c>
      <c r="E1378" s="294" t="s">
        <v>2045</v>
      </c>
      <c r="F1378" s="294"/>
    </row>
    <row r="1379" spans="1:6" ht="24" customHeight="1">
      <c r="A1379" s="294">
        <v>1377</v>
      </c>
      <c r="B1379" s="317" t="s">
        <v>4191</v>
      </c>
      <c r="C1379" s="316">
        <v>90.02</v>
      </c>
      <c r="D1379" s="294" t="s">
        <v>118</v>
      </c>
      <c r="E1379" s="296" t="s">
        <v>2045</v>
      </c>
      <c r="F1379" s="294"/>
    </row>
    <row r="1380" spans="1:6" ht="24" customHeight="1">
      <c r="A1380" s="294">
        <v>1378</v>
      </c>
      <c r="B1380" s="317" t="s">
        <v>4192</v>
      </c>
      <c r="C1380" s="316">
        <v>90.34</v>
      </c>
      <c r="D1380" s="294" t="s">
        <v>118</v>
      </c>
      <c r="E1380" s="296" t="s">
        <v>2041</v>
      </c>
      <c r="F1380" s="294"/>
    </row>
    <row r="1381" spans="1:6" ht="24" customHeight="1">
      <c r="A1381" s="294">
        <v>1379</v>
      </c>
      <c r="B1381" s="317" t="s">
        <v>2304</v>
      </c>
      <c r="C1381" s="316">
        <v>89.97</v>
      </c>
      <c r="D1381" s="294" t="s">
        <v>118</v>
      </c>
      <c r="E1381" s="296" t="s">
        <v>2041</v>
      </c>
      <c r="F1381" s="294"/>
    </row>
    <row r="1382" spans="1:6" ht="24" customHeight="1">
      <c r="A1382" s="294">
        <v>1380</v>
      </c>
      <c r="B1382" s="317" t="s">
        <v>2318</v>
      </c>
      <c r="C1382" s="316">
        <v>89.58</v>
      </c>
      <c r="D1382" s="294" t="s">
        <v>118</v>
      </c>
      <c r="E1382" s="294" t="s">
        <v>2045</v>
      </c>
      <c r="F1382" s="294"/>
    </row>
    <row r="1383" spans="1:6" ht="24" customHeight="1">
      <c r="A1383" s="294">
        <v>1381</v>
      </c>
      <c r="B1383" s="317" t="s">
        <v>4193</v>
      </c>
      <c r="C1383" s="316">
        <v>90.02</v>
      </c>
      <c r="D1383" s="294" t="s">
        <v>118</v>
      </c>
      <c r="E1383" s="296" t="s">
        <v>2045</v>
      </c>
      <c r="F1383" s="294"/>
    </row>
    <row r="1384" spans="1:6" ht="24" customHeight="1">
      <c r="A1384" s="294">
        <v>1382</v>
      </c>
      <c r="B1384" s="317" t="s">
        <v>2656</v>
      </c>
      <c r="C1384" s="316">
        <v>90.04</v>
      </c>
      <c r="D1384" s="294" t="s">
        <v>118</v>
      </c>
      <c r="E1384" s="296" t="s">
        <v>2045</v>
      </c>
      <c r="F1384" s="294"/>
    </row>
    <row r="1385" spans="1:6" ht="24" customHeight="1">
      <c r="A1385" s="294">
        <v>1383</v>
      </c>
      <c r="B1385" s="317" t="s">
        <v>4194</v>
      </c>
      <c r="C1385" s="316">
        <v>89.71</v>
      </c>
      <c r="D1385" s="294" t="s">
        <v>118</v>
      </c>
      <c r="E1385" s="296" t="s">
        <v>2041</v>
      </c>
      <c r="F1385" s="294"/>
    </row>
    <row r="1386" spans="1:6" ht="24" customHeight="1">
      <c r="A1386" s="294">
        <v>1384</v>
      </c>
      <c r="B1386" s="317" t="s">
        <v>4195</v>
      </c>
      <c r="C1386" s="316">
        <v>89.71</v>
      </c>
      <c r="D1386" s="294" t="s">
        <v>118</v>
      </c>
      <c r="E1386" s="296" t="s">
        <v>2041</v>
      </c>
      <c r="F1386" s="294"/>
    </row>
    <row r="1387" spans="1:6" ht="24" customHeight="1">
      <c r="A1387" s="294">
        <v>1385</v>
      </c>
      <c r="B1387" s="317" t="s">
        <v>4196</v>
      </c>
      <c r="C1387" s="316">
        <v>89.71</v>
      </c>
      <c r="D1387" s="294" t="s">
        <v>118</v>
      </c>
      <c r="E1387" s="296" t="s">
        <v>2041</v>
      </c>
      <c r="F1387" s="294"/>
    </row>
    <row r="1388" spans="1:6" ht="24" customHeight="1">
      <c r="A1388" s="294">
        <v>1386</v>
      </c>
      <c r="B1388" s="317" t="s">
        <v>4197</v>
      </c>
      <c r="C1388" s="316">
        <v>89.71</v>
      </c>
      <c r="D1388" s="294" t="s">
        <v>118</v>
      </c>
      <c r="E1388" s="296" t="s">
        <v>2041</v>
      </c>
      <c r="F1388" s="294"/>
    </row>
    <row r="1389" spans="1:6" ht="24" customHeight="1">
      <c r="A1389" s="294">
        <v>1387</v>
      </c>
      <c r="B1389" s="317" t="s">
        <v>4198</v>
      </c>
      <c r="C1389" s="316">
        <v>90.06</v>
      </c>
      <c r="D1389" s="294" t="s">
        <v>118</v>
      </c>
      <c r="E1389" s="294" t="s">
        <v>2045</v>
      </c>
      <c r="F1389" s="294"/>
    </row>
    <row r="1390" spans="1:6" ht="24" customHeight="1">
      <c r="A1390" s="294">
        <v>1388</v>
      </c>
      <c r="B1390" s="317" t="s">
        <v>4199</v>
      </c>
      <c r="C1390" s="316">
        <v>89.71</v>
      </c>
      <c r="D1390" s="294" t="s">
        <v>118</v>
      </c>
      <c r="E1390" s="296" t="s">
        <v>2041</v>
      </c>
      <c r="F1390" s="294"/>
    </row>
    <row r="1391" spans="1:6" ht="24" customHeight="1">
      <c r="A1391" s="294">
        <v>1389</v>
      </c>
      <c r="B1391" s="317" t="s">
        <v>4200</v>
      </c>
      <c r="C1391" s="316">
        <v>89.71</v>
      </c>
      <c r="D1391" s="294" t="s">
        <v>118</v>
      </c>
      <c r="E1391" s="296" t="s">
        <v>2041</v>
      </c>
      <c r="F1391" s="294"/>
    </row>
    <row r="1392" spans="1:6" ht="24" customHeight="1">
      <c r="A1392" s="294">
        <v>1390</v>
      </c>
      <c r="B1392" s="317" t="s">
        <v>4201</v>
      </c>
      <c r="C1392" s="316">
        <v>89.71</v>
      </c>
      <c r="D1392" s="294" t="s">
        <v>118</v>
      </c>
      <c r="E1392" s="296" t="s">
        <v>2041</v>
      </c>
      <c r="F1392" s="294"/>
    </row>
    <row r="1393" spans="1:6" ht="24" customHeight="1">
      <c r="A1393" s="294">
        <v>1391</v>
      </c>
      <c r="B1393" s="317" t="s">
        <v>4202</v>
      </c>
      <c r="C1393" s="316">
        <v>90.06</v>
      </c>
      <c r="D1393" s="294" t="s">
        <v>118</v>
      </c>
      <c r="E1393" s="294" t="s">
        <v>2045</v>
      </c>
      <c r="F1393" s="294"/>
    </row>
    <row r="1394" spans="1:6" ht="24" customHeight="1">
      <c r="A1394" s="294">
        <v>1392</v>
      </c>
      <c r="B1394" s="317" t="s">
        <v>4203</v>
      </c>
      <c r="C1394" s="316">
        <v>90.06</v>
      </c>
      <c r="D1394" s="294" t="s">
        <v>118</v>
      </c>
      <c r="E1394" s="294" t="s">
        <v>2045</v>
      </c>
      <c r="F1394" s="294"/>
    </row>
    <row r="1395" spans="1:6" ht="24" customHeight="1">
      <c r="A1395" s="294">
        <v>1393</v>
      </c>
      <c r="B1395" s="317" t="s">
        <v>4204</v>
      </c>
      <c r="C1395" s="316">
        <v>90.25</v>
      </c>
      <c r="D1395" s="294" t="s">
        <v>118</v>
      </c>
      <c r="E1395" s="296" t="s">
        <v>2045</v>
      </c>
      <c r="F1395" s="294"/>
    </row>
    <row r="1396" spans="1:6" ht="24" customHeight="1">
      <c r="A1396" s="294">
        <v>1394</v>
      </c>
      <c r="B1396" s="317" t="s">
        <v>4205</v>
      </c>
      <c r="C1396" s="316">
        <v>90.35</v>
      </c>
      <c r="D1396" s="294" t="s">
        <v>118</v>
      </c>
      <c r="E1396" s="294" t="s">
        <v>2045</v>
      </c>
      <c r="F1396" s="294"/>
    </row>
    <row r="1397" spans="1:6" ht="24" customHeight="1">
      <c r="A1397" s="294">
        <v>1395</v>
      </c>
      <c r="B1397" s="317" t="s">
        <v>1281</v>
      </c>
      <c r="C1397" s="316">
        <v>90.35</v>
      </c>
      <c r="D1397" s="294" t="s">
        <v>118</v>
      </c>
      <c r="E1397" s="294" t="s">
        <v>2045</v>
      </c>
      <c r="F1397" s="294"/>
    </row>
    <row r="1398" spans="1:6" ht="24" customHeight="1">
      <c r="A1398" s="294">
        <v>1396</v>
      </c>
      <c r="B1398" s="317" t="s">
        <v>4206</v>
      </c>
      <c r="C1398" s="316">
        <v>90.51</v>
      </c>
      <c r="D1398" s="294" t="s">
        <v>118</v>
      </c>
      <c r="E1398" s="296" t="s">
        <v>2041</v>
      </c>
      <c r="F1398" s="294"/>
    </row>
    <row r="1399" spans="1:6" ht="24" customHeight="1">
      <c r="A1399" s="294">
        <v>1397</v>
      </c>
      <c r="B1399" s="317" t="s">
        <v>4207</v>
      </c>
      <c r="C1399" s="316">
        <v>90.51</v>
      </c>
      <c r="D1399" s="294" t="s">
        <v>118</v>
      </c>
      <c r="E1399" s="296" t="s">
        <v>2041</v>
      </c>
      <c r="F1399" s="294"/>
    </row>
    <row r="1400" spans="1:6" ht="24" customHeight="1">
      <c r="A1400" s="294">
        <v>1398</v>
      </c>
      <c r="B1400" s="317" t="s">
        <v>4208</v>
      </c>
      <c r="C1400" s="316">
        <v>90.32</v>
      </c>
      <c r="D1400" s="294" t="s">
        <v>118</v>
      </c>
      <c r="E1400" s="296" t="s">
        <v>2045</v>
      </c>
      <c r="F1400" s="294"/>
    </row>
    <row r="1401" spans="1:6" ht="24" customHeight="1">
      <c r="A1401" s="294">
        <v>1399</v>
      </c>
      <c r="B1401" s="317" t="s">
        <v>4209</v>
      </c>
      <c r="C1401" s="316">
        <v>90.25</v>
      </c>
      <c r="D1401" s="294" t="s">
        <v>118</v>
      </c>
      <c r="E1401" s="294" t="s">
        <v>2045</v>
      </c>
      <c r="F1401" s="294"/>
    </row>
    <row r="1402" spans="1:6" ht="24" customHeight="1">
      <c r="A1402" s="294">
        <v>1400</v>
      </c>
      <c r="B1402" s="317" t="s">
        <v>2913</v>
      </c>
      <c r="C1402" s="316">
        <v>90.51</v>
      </c>
      <c r="D1402" s="294" t="s">
        <v>118</v>
      </c>
      <c r="E1402" s="296" t="s">
        <v>2041</v>
      </c>
      <c r="F1402" s="294"/>
    </row>
    <row r="1403" spans="1:6" ht="24" customHeight="1">
      <c r="A1403" s="294">
        <v>1401</v>
      </c>
      <c r="B1403" s="317" t="s">
        <v>2917</v>
      </c>
      <c r="C1403" s="316">
        <v>90.25</v>
      </c>
      <c r="D1403" s="294" t="s">
        <v>118</v>
      </c>
      <c r="E1403" s="294" t="s">
        <v>2045</v>
      </c>
      <c r="F1403" s="294"/>
    </row>
    <row r="1404" spans="1:6" ht="24" customHeight="1">
      <c r="A1404" s="294">
        <v>1402</v>
      </c>
      <c r="B1404" s="317" t="s">
        <v>4210</v>
      </c>
      <c r="C1404" s="316">
        <v>90.25</v>
      </c>
      <c r="D1404" s="294" t="s">
        <v>118</v>
      </c>
      <c r="E1404" s="294" t="s">
        <v>2045</v>
      </c>
      <c r="F1404" s="294"/>
    </row>
    <row r="1405" spans="1:6" ht="24" customHeight="1">
      <c r="A1405" s="294">
        <v>1403</v>
      </c>
      <c r="B1405" s="317" t="s">
        <v>4211</v>
      </c>
      <c r="C1405" s="316">
        <v>90.26</v>
      </c>
      <c r="D1405" s="294" t="s">
        <v>118</v>
      </c>
      <c r="E1405" s="294" t="s">
        <v>2045</v>
      </c>
      <c r="F1405" s="294"/>
    </row>
    <row r="1406" spans="1:6" ht="24" customHeight="1">
      <c r="A1406" s="294">
        <v>1404</v>
      </c>
      <c r="B1406" s="317" t="s">
        <v>2938</v>
      </c>
      <c r="C1406" s="316">
        <v>90.52</v>
      </c>
      <c r="D1406" s="294" t="s">
        <v>118</v>
      </c>
      <c r="E1406" s="296" t="s">
        <v>2041</v>
      </c>
      <c r="F1406" s="294"/>
    </row>
    <row r="1407" spans="1:6" ht="24" customHeight="1">
      <c r="A1407" s="294">
        <v>1405</v>
      </c>
      <c r="B1407" s="317" t="s">
        <v>4212</v>
      </c>
      <c r="C1407" s="316">
        <v>90.35</v>
      </c>
      <c r="D1407" s="294" t="s">
        <v>118</v>
      </c>
      <c r="E1407" s="296" t="s">
        <v>2045</v>
      </c>
      <c r="F1407" s="294"/>
    </row>
    <row r="1408" spans="1:6" ht="24" customHeight="1">
      <c r="A1408" s="294">
        <v>1406</v>
      </c>
      <c r="B1408" s="317" t="s">
        <v>4213</v>
      </c>
      <c r="C1408" s="316">
        <v>90.05</v>
      </c>
      <c r="D1408" s="294" t="s">
        <v>118</v>
      </c>
      <c r="E1408" s="296" t="s">
        <v>2041</v>
      </c>
      <c r="F1408" s="294"/>
    </row>
    <row r="1409" spans="1:6" ht="24" customHeight="1">
      <c r="A1409" s="294">
        <v>1407</v>
      </c>
      <c r="B1409" s="317" t="s">
        <v>1623</v>
      </c>
      <c r="C1409" s="316">
        <v>90.31</v>
      </c>
      <c r="D1409" s="294" t="s">
        <v>118</v>
      </c>
      <c r="E1409" s="296" t="s">
        <v>2045</v>
      </c>
      <c r="F1409" s="294"/>
    </row>
    <row r="1410" spans="1:6" ht="24" customHeight="1">
      <c r="A1410" s="294">
        <v>1408</v>
      </c>
      <c r="B1410" s="317" t="s">
        <v>4214</v>
      </c>
      <c r="C1410" s="316">
        <v>90.37</v>
      </c>
      <c r="D1410" s="294" t="s">
        <v>118</v>
      </c>
      <c r="E1410" s="296" t="s">
        <v>2045</v>
      </c>
      <c r="F1410" s="294"/>
    </row>
    <row r="1411" spans="1:6" ht="24" customHeight="1">
      <c r="A1411" s="294">
        <v>1409</v>
      </c>
      <c r="B1411" s="317" t="s">
        <v>4215</v>
      </c>
      <c r="C1411" s="316">
        <v>90.37</v>
      </c>
      <c r="D1411" s="294" t="s">
        <v>118</v>
      </c>
      <c r="E1411" s="296" t="s">
        <v>2045</v>
      </c>
      <c r="F1411" s="294"/>
    </row>
    <row r="1412" spans="1:6" ht="24" customHeight="1">
      <c r="A1412" s="294">
        <v>1410</v>
      </c>
      <c r="B1412" s="317" t="s">
        <v>4216</v>
      </c>
      <c r="C1412" s="316">
        <v>90.37</v>
      </c>
      <c r="D1412" s="294" t="s">
        <v>118</v>
      </c>
      <c r="E1412" s="296" t="s">
        <v>2045</v>
      </c>
      <c r="F1412" s="294"/>
    </row>
    <row r="1413" spans="1:6" ht="24" customHeight="1">
      <c r="A1413" s="294">
        <v>1411</v>
      </c>
      <c r="B1413" s="317" t="s">
        <v>4217</v>
      </c>
      <c r="C1413" s="316">
        <v>90.32</v>
      </c>
      <c r="D1413" s="294" t="s">
        <v>118</v>
      </c>
      <c r="E1413" s="294" t="s">
        <v>2045</v>
      </c>
      <c r="F1413" s="294"/>
    </row>
    <row r="1414" spans="1:6" ht="24" customHeight="1">
      <c r="A1414" s="294">
        <v>1412</v>
      </c>
      <c r="B1414" s="317" t="s">
        <v>4218</v>
      </c>
      <c r="C1414" s="316">
        <v>90.32</v>
      </c>
      <c r="D1414" s="294" t="s">
        <v>118</v>
      </c>
      <c r="E1414" s="294" t="s">
        <v>2045</v>
      </c>
      <c r="F1414" s="294"/>
    </row>
    <row r="1415" spans="1:6" ht="24" customHeight="1">
      <c r="A1415" s="294">
        <v>1413</v>
      </c>
      <c r="B1415" s="317" t="s">
        <v>4219</v>
      </c>
      <c r="C1415" s="316">
        <v>90.4</v>
      </c>
      <c r="D1415" s="294" t="s">
        <v>118</v>
      </c>
      <c r="E1415" s="296" t="s">
        <v>2045</v>
      </c>
      <c r="F1415" s="294"/>
    </row>
    <row r="1416" spans="1:6" ht="24" customHeight="1">
      <c r="A1416" s="294">
        <v>1414</v>
      </c>
      <c r="B1416" s="317" t="s">
        <v>4220</v>
      </c>
      <c r="C1416" s="316">
        <v>90.32</v>
      </c>
      <c r="D1416" s="294" t="s">
        <v>118</v>
      </c>
      <c r="E1416" s="294" t="s">
        <v>2045</v>
      </c>
      <c r="F1416" s="294"/>
    </row>
    <row r="1417" spans="1:6" ht="24" customHeight="1">
      <c r="A1417" s="294">
        <v>1415</v>
      </c>
      <c r="B1417" s="317" t="s">
        <v>4221</v>
      </c>
      <c r="C1417" s="316">
        <v>90.32</v>
      </c>
      <c r="D1417" s="294" t="s">
        <v>118</v>
      </c>
      <c r="E1417" s="294" t="s">
        <v>2045</v>
      </c>
      <c r="F1417" s="294"/>
    </row>
    <row r="1418" spans="1:6" ht="24" customHeight="1">
      <c r="A1418" s="294">
        <v>1416</v>
      </c>
      <c r="B1418" s="317" t="s">
        <v>4222</v>
      </c>
      <c r="C1418" s="316">
        <v>90.32</v>
      </c>
      <c r="D1418" s="294" t="s">
        <v>118</v>
      </c>
      <c r="E1418" s="294" t="s">
        <v>2045</v>
      </c>
      <c r="F1418" s="294"/>
    </row>
    <row r="1419" spans="1:6" ht="24" customHeight="1">
      <c r="A1419" s="294">
        <v>1417</v>
      </c>
      <c r="B1419" s="317" t="s">
        <v>2131</v>
      </c>
      <c r="C1419" s="316">
        <v>89.6</v>
      </c>
      <c r="D1419" s="294" t="s">
        <v>118</v>
      </c>
      <c r="E1419" s="294" t="s">
        <v>2045</v>
      </c>
      <c r="F1419" s="294"/>
    </row>
    <row r="1420" spans="1:6" ht="24" customHeight="1">
      <c r="A1420" s="294">
        <v>1418</v>
      </c>
      <c r="B1420" s="317" t="s">
        <v>1225</v>
      </c>
      <c r="C1420" s="316">
        <v>89.65</v>
      </c>
      <c r="D1420" s="294" t="s">
        <v>118</v>
      </c>
      <c r="E1420" s="296" t="s">
        <v>2045</v>
      </c>
      <c r="F1420" s="294"/>
    </row>
    <row r="1421" spans="1:6" ht="24" customHeight="1">
      <c r="A1421" s="294">
        <v>1419</v>
      </c>
      <c r="B1421" s="317" t="s">
        <v>4223</v>
      </c>
      <c r="C1421" s="316">
        <v>89.46</v>
      </c>
      <c r="D1421" s="294" t="s">
        <v>118</v>
      </c>
      <c r="E1421" s="294" t="s">
        <v>2045</v>
      </c>
      <c r="F1421" s="294"/>
    </row>
    <row r="1422" spans="1:6" ht="24" customHeight="1">
      <c r="A1422" s="294">
        <v>1420</v>
      </c>
      <c r="B1422" s="317" t="s">
        <v>4224</v>
      </c>
      <c r="C1422" s="316">
        <v>89.52</v>
      </c>
      <c r="D1422" s="294" t="s">
        <v>118</v>
      </c>
      <c r="E1422" s="296" t="s">
        <v>2045</v>
      </c>
      <c r="F1422" s="294"/>
    </row>
    <row r="1423" spans="1:6" ht="24" customHeight="1">
      <c r="A1423" s="294">
        <v>1421</v>
      </c>
      <c r="B1423" s="317" t="s">
        <v>4225</v>
      </c>
      <c r="C1423" s="316">
        <v>90.45</v>
      </c>
      <c r="D1423" s="294" t="s">
        <v>118</v>
      </c>
      <c r="E1423" s="296" t="s">
        <v>2041</v>
      </c>
      <c r="F1423" s="294"/>
    </row>
    <row r="1424" spans="1:6" ht="24" customHeight="1">
      <c r="A1424" s="294">
        <v>1422</v>
      </c>
      <c r="B1424" s="317" t="s">
        <v>4226</v>
      </c>
      <c r="C1424" s="316">
        <v>90.18</v>
      </c>
      <c r="D1424" s="294" t="s">
        <v>118</v>
      </c>
      <c r="E1424" s="296" t="s">
        <v>2041</v>
      </c>
      <c r="F1424" s="294"/>
    </row>
    <row r="1425" spans="1:6" ht="24" customHeight="1">
      <c r="A1425" s="294">
        <v>1423</v>
      </c>
      <c r="B1425" s="317" t="s">
        <v>1300</v>
      </c>
      <c r="C1425" s="316">
        <v>90.35</v>
      </c>
      <c r="D1425" s="294" t="s">
        <v>118</v>
      </c>
      <c r="E1425" s="294" t="s">
        <v>2045</v>
      </c>
      <c r="F1425" s="294"/>
    </row>
    <row r="1426" spans="1:6" ht="24" customHeight="1">
      <c r="A1426" s="294">
        <v>1424</v>
      </c>
      <c r="B1426" s="317" t="s">
        <v>1319</v>
      </c>
      <c r="C1426" s="316">
        <v>90.35</v>
      </c>
      <c r="D1426" s="294" t="s">
        <v>118</v>
      </c>
      <c r="E1426" s="294" t="s">
        <v>2045</v>
      </c>
      <c r="F1426" s="294"/>
    </row>
    <row r="1427" spans="1:6" ht="24" customHeight="1">
      <c r="A1427" s="294">
        <v>1425</v>
      </c>
      <c r="B1427" s="317" t="s">
        <v>4227</v>
      </c>
      <c r="C1427" s="316">
        <v>90.25</v>
      </c>
      <c r="D1427" s="294" t="s">
        <v>118</v>
      </c>
      <c r="E1427" s="296" t="s">
        <v>2045</v>
      </c>
      <c r="F1427" s="294"/>
    </row>
    <row r="1428" spans="1:6" ht="24" customHeight="1">
      <c r="A1428" s="294">
        <v>1426</v>
      </c>
      <c r="B1428" s="317" t="s">
        <v>4228</v>
      </c>
      <c r="C1428" s="316">
        <v>90.25</v>
      </c>
      <c r="D1428" s="294" t="s">
        <v>118</v>
      </c>
      <c r="E1428" s="296" t="s">
        <v>2045</v>
      </c>
      <c r="F1428" s="294"/>
    </row>
    <row r="1429" spans="1:6" ht="24" customHeight="1">
      <c r="A1429" s="294">
        <v>1427</v>
      </c>
      <c r="B1429" s="317" t="s">
        <v>857</v>
      </c>
      <c r="C1429" s="316">
        <v>89.08</v>
      </c>
      <c r="D1429" s="294" t="s">
        <v>118</v>
      </c>
      <c r="E1429" s="294" t="s">
        <v>2045</v>
      </c>
      <c r="F1429" s="294"/>
    </row>
    <row r="1430" spans="1:6" ht="24" customHeight="1">
      <c r="A1430" s="294">
        <v>1428</v>
      </c>
      <c r="B1430" s="317" t="s">
        <v>898</v>
      </c>
      <c r="C1430" s="316">
        <v>89.16</v>
      </c>
      <c r="D1430" s="294" t="s">
        <v>118</v>
      </c>
      <c r="E1430" s="296" t="s">
        <v>2041</v>
      </c>
      <c r="F1430" s="294"/>
    </row>
    <row r="1431" spans="1:6" ht="24" customHeight="1">
      <c r="A1431" s="294">
        <v>1429</v>
      </c>
      <c r="B1431" s="317" t="s">
        <v>952</v>
      </c>
      <c r="C1431" s="316">
        <v>89.08</v>
      </c>
      <c r="D1431" s="294" t="s">
        <v>118</v>
      </c>
      <c r="E1431" s="294" t="s">
        <v>2045</v>
      </c>
      <c r="F1431" s="294"/>
    </row>
    <row r="1432" spans="1:6" ht="24" customHeight="1">
      <c r="A1432" s="294">
        <v>1430</v>
      </c>
      <c r="B1432" s="317" t="s">
        <v>991</v>
      </c>
      <c r="C1432" s="316">
        <v>89.14</v>
      </c>
      <c r="D1432" s="294" t="s">
        <v>118</v>
      </c>
      <c r="E1432" s="296" t="s">
        <v>2045</v>
      </c>
      <c r="F1432" s="294"/>
    </row>
    <row r="1433" spans="1:6" ht="24" customHeight="1">
      <c r="A1433" s="294">
        <v>1431</v>
      </c>
      <c r="B1433" s="317" t="s">
        <v>1047</v>
      </c>
      <c r="C1433" s="316">
        <v>89.08</v>
      </c>
      <c r="D1433" s="294" t="s">
        <v>118</v>
      </c>
      <c r="E1433" s="294" t="s">
        <v>2045</v>
      </c>
      <c r="F1433" s="294"/>
    </row>
    <row r="1434" spans="1:6" ht="24" customHeight="1">
      <c r="A1434" s="294">
        <v>1432</v>
      </c>
      <c r="B1434" s="317" t="s">
        <v>1050</v>
      </c>
      <c r="C1434" s="316">
        <v>89.16</v>
      </c>
      <c r="D1434" s="294" t="s">
        <v>118</v>
      </c>
      <c r="E1434" s="296" t="s">
        <v>2041</v>
      </c>
      <c r="F1434" s="294"/>
    </row>
    <row r="1435" spans="1:6" ht="24" customHeight="1">
      <c r="A1435" s="294">
        <v>1433</v>
      </c>
      <c r="B1435" s="317" t="s">
        <v>4229</v>
      </c>
      <c r="C1435" s="316">
        <v>89.97</v>
      </c>
      <c r="D1435" s="294" t="s">
        <v>118</v>
      </c>
      <c r="E1435" s="296" t="s">
        <v>2041</v>
      </c>
      <c r="F1435" s="294"/>
    </row>
    <row r="1436" spans="1:6" ht="24" customHeight="1">
      <c r="A1436" s="294">
        <v>1434</v>
      </c>
      <c r="B1436" s="317" t="s">
        <v>1587</v>
      </c>
      <c r="C1436" s="316">
        <v>90.71</v>
      </c>
      <c r="D1436" s="294" t="s">
        <v>118</v>
      </c>
      <c r="E1436" s="296" t="s">
        <v>2041</v>
      </c>
      <c r="F1436" s="294"/>
    </row>
    <row r="1437" spans="1:6" ht="24" customHeight="1">
      <c r="A1437" s="294">
        <v>1435</v>
      </c>
      <c r="B1437" s="317" t="s">
        <v>4230</v>
      </c>
      <c r="C1437" s="316">
        <v>89.83</v>
      </c>
      <c r="D1437" s="294" t="s">
        <v>118</v>
      </c>
      <c r="E1437" s="296" t="s">
        <v>2041</v>
      </c>
      <c r="F1437" s="294"/>
    </row>
    <row r="1438" spans="1:6" ht="24" customHeight="1">
      <c r="A1438" s="294">
        <v>1436</v>
      </c>
      <c r="B1438" s="317" t="s">
        <v>4231</v>
      </c>
      <c r="C1438" s="316">
        <v>90.71</v>
      </c>
      <c r="D1438" s="294" t="s">
        <v>118</v>
      </c>
      <c r="E1438" s="296" t="s">
        <v>2041</v>
      </c>
      <c r="F1438" s="294"/>
    </row>
    <row r="1439" spans="1:6" ht="24" customHeight="1">
      <c r="A1439" s="294">
        <v>1437</v>
      </c>
      <c r="B1439" s="317" t="s">
        <v>4232</v>
      </c>
      <c r="C1439" s="316">
        <v>90.56</v>
      </c>
      <c r="D1439" s="294" t="s">
        <v>118</v>
      </c>
      <c r="E1439" s="296" t="s">
        <v>2041</v>
      </c>
      <c r="F1439" s="294"/>
    </row>
    <row r="1440" spans="1:6" ht="24" customHeight="1">
      <c r="A1440" s="294">
        <v>1438</v>
      </c>
      <c r="B1440" s="317" t="s">
        <v>4233</v>
      </c>
      <c r="C1440" s="316">
        <v>90.73</v>
      </c>
      <c r="D1440" s="294" t="s">
        <v>118</v>
      </c>
      <c r="E1440" s="296" t="s">
        <v>2041</v>
      </c>
      <c r="F1440" s="294"/>
    </row>
    <row r="1441" spans="1:6" ht="24" customHeight="1">
      <c r="A1441" s="294">
        <v>1439</v>
      </c>
      <c r="B1441" s="317" t="s">
        <v>4234</v>
      </c>
      <c r="C1441" s="316">
        <v>90.1</v>
      </c>
      <c r="D1441" s="294" t="s">
        <v>118</v>
      </c>
      <c r="E1441" s="296" t="s">
        <v>2041</v>
      </c>
      <c r="F1441" s="294"/>
    </row>
    <row r="1442" spans="1:6" ht="24" customHeight="1">
      <c r="A1442" s="294">
        <v>1440</v>
      </c>
      <c r="B1442" s="317" t="s">
        <v>4235</v>
      </c>
      <c r="C1442" s="316">
        <v>90.58</v>
      </c>
      <c r="D1442" s="294" t="s">
        <v>118</v>
      </c>
      <c r="E1442" s="296" t="s">
        <v>2041</v>
      </c>
      <c r="F1442" s="294"/>
    </row>
    <row r="1443" spans="1:6" ht="24" customHeight="1">
      <c r="A1443" s="294">
        <v>1441</v>
      </c>
      <c r="B1443" s="317" t="s">
        <v>4236</v>
      </c>
      <c r="C1443" s="316">
        <v>90.1</v>
      </c>
      <c r="D1443" s="294" t="s">
        <v>118</v>
      </c>
      <c r="E1443" s="296" t="s">
        <v>2041</v>
      </c>
      <c r="F1443" s="294"/>
    </row>
    <row r="1444" spans="1:6" ht="24" customHeight="1">
      <c r="A1444" s="294">
        <v>1442</v>
      </c>
      <c r="B1444" s="317" t="s">
        <v>4237</v>
      </c>
      <c r="C1444" s="316">
        <v>90.1</v>
      </c>
      <c r="D1444" s="294" t="s">
        <v>118</v>
      </c>
      <c r="E1444" s="296" t="s">
        <v>2041</v>
      </c>
      <c r="F1444" s="294"/>
    </row>
    <row r="1445" spans="1:6" ht="24" customHeight="1">
      <c r="A1445" s="294">
        <v>1443</v>
      </c>
      <c r="B1445" s="317" t="s">
        <v>4238</v>
      </c>
      <c r="C1445" s="316">
        <v>90.1</v>
      </c>
      <c r="D1445" s="294" t="s">
        <v>118</v>
      </c>
      <c r="E1445" s="296" t="s">
        <v>2041</v>
      </c>
      <c r="F1445" s="294"/>
    </row>
    <row r="1446" spans="1:6" ht="24" customHeight="1">
      <c r="A1446" s="294">
        <v>1444</v>
      </c>
      <c r="B1446" s="317" t="s">
        <v>4239</v>
      </c>
      <c r="C1446" s="316">
        <v>90.58</v>
      </c>
      <c r="D1446" s="294" t="s">
        <v>118</v>
      </c>
      <c r="E1446" s="296" t="s">
        <v>2041</v>
      </c>
      <c r="F1446" s="294"/>
    </row>
    <row r="1447" spans="1:6" ht="24" customHeight="1">
      <c r="A1447" s="294">
        <v>1445</v>
      </c>
      <c r="B1447" s="317" t="s">
        <v>1848</v>
      </c>
      <c r="C1447" s="316">
        <v>89.65</v>
      </c>
      <c r="D1447" s="294" t="s">
        <v>118</v>
      </c>
      <c r="E1447" s="296" t="s">
        <v>2041</v>
      </c>
      <c r="F1447" s="294"/>
    </row>
    <row r="1448" spans="1:6" ht="24" customHeight="1">
      <c r="A1448" s="294">
        <v>1446</v>
      </c>
      <c r="B1448" s="317" t="s">
        <v>4240</v>
      </c>
      <c r="C1448" s="316">
        <v>67.150000000000006</v>
      </c>
      <c r="D1448" s="296" t="s">
        <v>544</v>
      </c>
      <c r="E1448" s="296" t="s">
        <v>3232</v>
      </c>
      <c r="F1448" s="294"/>
    </row>
    <row r="1449" spans="1:6" ht="24" customHeight="1">
      <c r="A1449" s="294">
        <v>1447</v>
      </c>
      <c r="B1449" s="317" t="s">
        <v>4241</v>
      </c>
      <c r="C1449" s="316">
        <v>70.97</v>
      </c>
      <c r="D1449" s="296" t="s">
        <v>544</v>
      </c>
      <c r="E1449" s="296" t="s">
        <v>2045</v>
      </c>
      <c r="F1449" s="294"/>
    </row>
    <row r="1450" spans="1:6" ht="24" customHeight="1">
      <c r="A1450" s="294">
        <v>1448</v>
      </c>
      <c r="B1450" s="317" t="s">
        <v>4242</v>
      </c>
      <c r="C1450" s="316">
        <v>67.150000000000006</v>
      </c>
      <c r="D1450" s="296" t="s">
        <v>544</v>
      </c>
      <c r="E1450" s="296" t="s">
        <v>3232</v>
      </c>
      <c r="F1450" s="294"/>
    </row>
    <row r="1451" spans="1:6" ht="24" customHeight="1">
      <c r="A1451" s="294">
        <v>1449</v>
      </c>
      <c r="B1451" s="317" t="s">
        <v>4243</v>
      </c>
      <c r="C1451" s="316">
        <v>68.989999999999995</v>
      </c>
      <c r="D1451" s="296" t="s">
        <v>544</v>
      </c>
      <c r="E1451" s="296" t="s">
        <v>2048</v>
      </c>
      <c r="F1451" s="294"/>
    </row>
    <row r="1452" spans="1:6" ht="24" customHeight="1">
      <c r="A1452" s="294">
        <v>1450</v>
      </c>
      <c r="B1452" s="317" t="s">
        <v>4244</v>
      </c>
      <c r="C1452" s="316">
        <v>67.150000000000006</v>
      </c>
      <c r="D1452" s="296" t="s">
        <v>544</v>
      </c>
      <c r="E1452" s="296" t="s">
        <v>3232</v>
      </c>
      <c r="F1452" s="294"/>
    </row>
    <row r="1453" spans="1:6" ht="24" customHeight="1">
      <c r="A1453" s="294">
        <v>1451</v>
      </c>
      <c r="B1453" s="317" t="s">
        <v>4245</v>
      </c>
      <c r="C1453" s="316">
        <v>68.989999999999995</v>
      </c>
      <c r="D1453" s="296" t="s">
        <v>544</v>
      </c>
      <c r="E1453" s="296" t="s">
        <v>2048</v>
      </c>
      <c r="F1453" s="294"/>
    </row>
    <row r="1454" spans="1:6" ht="24" customHeight="1">
      <c r="A1454" s="294">
        <v>1452</v>
      </c>
      <c r="B1454" s="317" t="s">
        <v>4246</v>
      </c>
      <c r="C1454" s="316">
        <v>89.65</v>
      </c>
      <c r="D1454" s="294" t="s">
        <v>118</v>
      </c>
      <c r="E1454" s="296" t="s">
        <v>2041</v>
      </c>
      <c r="F1454" s="294"/>
    </row>
    <row r="1455" spans="1:6" ht="24" customHeight="1">
      <c r="A1455" s="294">
        <v>1453</v>
      </c>
      <c r="B1455" s="317" t="s">
        <v>2095</v>
      </c>
      <c r="C1455" s="316">
        <v>89.98</v>
      </c>
      <c r="D1455" s="294" t="s">
        <v>118</v>
      </c>
      <c r="E1455" s="296" t="s">
        <v>2041</v>
      </c>
      <c r="F1455" s="294"/>
    </row>
    <row r="1456" spans="1:6" ht="24" customHeight="1">
      <c r="A1456" s="294">
        <v>1454</v>
      </c>
      <c r="B1456" s="317" t="s">
        <v>2393</v>
      </c>
      <c r="C1456" s="316">
        <v>89.98</v>
      </c>
      <c r="D1456" s="294" t="s">
        <v>118</v>
      </c>
      <c r="E1456" s="296" t="s">
        <v>2041</v>
      </c>
      <c r="F1456" s="294"/>
    </row>
    <row r="1457" spans="1:6" ht="24" customHeight="1">
      <c r="A1457" s="294">
        <v>1455</v>
      </c>
      <c r="B1457" s="317" t="s">
        <v>2463</v>
      </c>
      <c r="C1457" s="316">
        <v>90.36</v>
      </c>
      <c r="D1457" s="294" t="s">
        <v>118</v>
      </c>
      <c r="E1457" s="296" t="s">
        <v>2041</v>
      </c>
      <c r="F1457" s="294"/>
    </row>
    <row r="1458" spans="1:6" ht="24" customHeight="1">
      <c r="A1458" s="294">
        <v>1456</v>
      </c>
      <c r="B1458" s="317" t="s">
        <v>2406</v>
      </c>
      <c r="C1458" s="316">
        <v>89.98</v>
      </c>
      <c r="D1458" s="294" t="s">
        <v>118</v>
      </c>
      <c r="E1458" s="296" t="s">
        <v>2041</v>
      </c>
      <c r="F1458" s="294"/>
    </row>
    <row r="1459" spans="1:6" ht="24" customHeight="1">
      <c r="A1459" s="294">
        <v>1457</v>
      </c>
      <c r="B1459" s="317" t="s">
        <v>4247</v>
      </c>
      <c r="C1459" s="316">
        <v>90.36</v>
      </c>
      <c r="D1459" s="294" t="s">
        <v>118</v>
      </c>
      <c r="E1459" s="296" t="s">
        <v>2041</v>
      </c>
      <c r="F1459" s="294"/>
    </row>
    <row r="1460" spans="1:6" ht="24" customHeight="1">
      <c r="A1460" s="294">
        <v>1458</v>
      </c>
      <c r="B1460" s="317" t="s">
        <v>4248</v>
      </c>
      <c r="C1460" s="316">
        <v>90.36</v>
      </c>
      <c r="D1460" s="294" t="s">
        <v>118</v>
      </c>
      <c r="E1460" s="296" t="s">
        <v>2041</v>
      </c>
      <c r="F1460" s="294"/>
    </row>
    <row r="1461" spans="1:6" ht="24" customHeight="1">
      <c r="A1461" s="294">
        <v>1459</v>
      </c>
      <c r="B1461" s="317" t="s">
        <v>1867</v>
      </c>
      <c r="C1461" s="316">
        <v>89.65</v>
      </c>
      <c r="D1461" s="294" t="s">
        <v>118</v>
      </c>
      <c r="E1461" s="296" t="s">
        <v>2041</v>
      </c>
      <c r="F1461" s="294"/>
    </row>
    <row r="1462" spans="1:6" ht="24" customHeight="1">
      <c r="A1462" s="294">
        <v>1460</v>
      </c>
      <c r="B1462" s="317" t="s">
        <v>1868</v>
      </c>
      <c r="C1462" s="316">
        <v>89.57</v>
      </c>
      <c r="D1462" s="294" t="s">
        <v>118</v>
      </c>
      <c r="E1462" s="294" t="s">
        <v>2045</v>
      </c>
      <c r="F1462" s="294"/>
    </row>
    <row r="1463" spans="1:6" ht="24" customHeight="1">
      <c r="A1463" s="294">
        <v>1461</v>
      </c>
      <c r="B1463" s="317" t="s">
        <v>1869</v>
      </c>
      <c r="C1463" s="316">
        <v>70.97</v>
      </c>
      <c r="D1463" s="296" t="s">
        <v>544</v>
      </c>
      <c r="E1463" s="296" t="s">
        <v>2045</v>
      </c>
      <c r="F1463" s="294"/>
    </row>
    <row r="1464" spans="1:6" ht="24" customHeight="1">
      <c r="A1464" s="294">
        <v>1462</v>
      </c>
      <c r="B1464" s="317" t="s">
        <v>1872</v>
      </c>
      <c r="C1464" s="316">
        <v>68.989999999999995</v>
      </c>
      <c r="D1464" s="296" t="s">
        <v>544</v>
      </c>
      <c r="E1464" s="296" t="s">
        <v>2048</v>
      </c>
      <c r="F1464" s="294"/>
    </row>
    <row r="1465" spans="1:6" ht="24" customHeight="1">
      <c r="A1465" s="294">
        <v>1463</v>
      </c>
      <c r="B1465" s="317" t="s">
        <v>1873</v>
      </c>
      <c r="C1465" s="316">
        <v>67.150000000000006</v>
      </c>
      <c r="D1465" s="296" t="s">
        <v>544</v>
      </c>
      <c r="E1465" s="296" t="s">
        <v>3232</v>
      </c>
      <c r="F1465" s="294"/>
    </row>
    <row r="1466" spans="1:6" ht="24" customHeight="1">
      <c r="A1466" s="294">
        <v>1464</v>
      </c>
      <c r="B1466" s="317" t="s">
        <v>1886</v>
      </c>
      <c r="C1466" s="316">
        <v>89.65</v>
      </c>
      <c r="D1466" s="294" t="s">
        <v>118</v>
      </c>
      <c r="E1466" s="296" t="s">
        <v>2041</v>
      </c>
      <c r="F1466" s="294"/>
    </row>
    <row r="1467" spans="1:6" ht="24" customHeight="1">
      <c r="A1467" s="294">
        <v>1465</v>
      </c>
      <c r="B1467" s="317" t="s">
        <v>1887</v>
      </c>
      <c r="C1467" s="316">
        <v>89.57</v>
      </c>
      <c r="D1467" s="294" t="s">
        <v>118</v>
      </c>
      <c r="E1467" s="294" t="s">
        <v>2045</v>
      </c>
      <c r="F1467" s="294"/>
    </row>
    <row r="1468" spans="1:6" ht="24" customHeight="1">
      <c r="A1468" s="294">
        <v>1466</v>
      </c>
      <c r="B1468" s="317" t="s">
        <v>1888</v>
      </c>
      <c r="C1468" s="316">
        <v>70.97</v>
      </c>
      <c r="D1468" s="296" t="s">
        <v>544</v>
      </c>
      <c r="E1468" s="296" t="s">
        <v>2045</v>
      </c>
      <c r="F1468" s="294"/>
    </row>
    <row r="1469" spans="1:6" ht="24" customHeight="1">
      <c r="A1469" s="294">
        <v>1467</v>
      </c>
      <c r="B1469" s="317" t="s">
        <v>1891</v>
      </c>
      <c r="C1469" s="316">
        <v>68.989999999999995</v>
      </c>
      <c r="D1469" s="296" t="s">
        <v>544</v>
      </c>
      <c r="E1469" s="296" t="s">
        <v>2048</v>
      </c>
      <c r="F1469" s="294"/>
    </row>
    <row r="1470" spans="1:6" ht="24" customHeight="1">
      <c r="A1470" s="294">
        <v>1468</v>
      </c>
      <c r="B1470" s="317" t="s">
        <v>1892</v>
      </c>
      <c r="C1470" s="316">
        <v>67.150000000000006</v>
      </c>
      <c r="D1470" s="296" t="s">
        <v>544</v>
      </c>
      <c r="E1470" s="296" t="s">
        <v>3232</v>
      </c>
      <c r="F1470" s="294"/>
    </row>
    <row r="1471" spans="1:6" ht="24" customHeight="1">
      <c r="A1471" s="294">
        <v>1469</v>
      </c>
      <c r="B1471" s="317" t="s">
        <v>1905</v>
      </c>
      <c r="C1471" s="316">
        <v>89.65</v>
      </c>
      <c r="D1471" s="294" t="s">
        <v>118</v>
      </c>
      <c r="E1471" s="296" t="s">
        <v>2041</v>
      </c>
      <c r="F1471" s="294"/>
    </row>
    <row r="1472" spans="1:6" ht="24" customHeight="1">
      <c r="A1472" s="294">
        <v>1470</v>
      </c>
      <c r="B1472" s="317" t="s">
        <v>1906</v>
      </c>
      <c r="C1472" s="316">
        <v>89.57</v>
      </c>
      <c r="D1472" s="294" t="s">
        <v>118</v>
      </c>
      <c r="E1472" s="294" t="s">
        <v>2045</v>
      </c>
      <c r="F1472" s="294"/>
    </row>
    <row r="1473" spans="1:6" ht="24" customHeight="1">
      <c r="A1473" s="294">
        <v>1471</v>
      </c>
      <c r="B1473" s="317" t="s">
        <v>1907</v>
      </c>
      <c r="C1473" s="316">
        <v>70.97</v>
      </c>
      <c r="D1473" s="296" t="s">
        <v>544</v>
      </c>
      <c r="E1473" s="296" t="s">
        <v>2045</v>
      </c>
      <c r="F1473" s="294"/>
    </row>
    <row r="1474" spans="1:6" ht="24" customHeight="1">
      <c r="A1474" s="294">
        <v>1472</v>
      </c>
      <c r="B1474" s="317" t="s">
        <v>1910</v>
      </c>
      <c r="C1474" s="316">
        <v>68.989999999999995</v>
      </c>
      <c r="D1474" s="296" t="s">
        <v>544</v>
      </c>
      <c r="E1474" s="296" t="s">
        <v>2048</v>
      </c>
      <c r="F1474" s="294"/>
    </row>
    <row r="1475" spans="1:6" ht="24" customHeight="1">
      <c r="A1475" s="294">
        <v>1473</v>
      </c>
      <c r="B1475" s="317" t="s">
        <v>1911</v>
      </c>
      <c r="C1475" s="316">
        <v>67.150000000000006</v>
      </c>
      <c r="D1475" s="296" t="s">
        <v>544</v>
      </c>
      <c r="E1475" s="296" t="s">
        <v>3232</v>
      </c>
      <c r="F1475" s="294"/>
    </row>
    <row r="1476" spans="1:6" ht="24" customHeight="1">
      <c r="A1476" s="294">
        <v>1474</v>
      </c>
      <c r="B1476" s="317" t="s">
        <v>1924</v>
      </c>
      <c r="C1476" s="316">
        <v>89.65</v>
      </c>
      <c r="D1476" s="294" t="s">
        <v>118</v>
      </c>
      <c r="E1476" s="296" t="s">
        <v>2041</v>
      </c>
      <c r="F1476" s="294"/>
    </row>
    <row r="1477" spans="1:6" ht="24" customHeight="1">
      <c r="A1477" s="294">
        <v>1475</v>
      </c>
      <c r="B1477" s="317" t="s">
        <v>1925</v>
      </c>
      <c r="C1477" s="316">
        <v>89.57</v>
      </c>
      <c r="D1477" s="294" t="s">
        <v>118</v>
      </c>
      <c r="E1477" s="294" t="s">
        <v>2045</v>
      </c>
      <c r="F1477" s="294"/>
    </row>
    <row r="1478" spans="1:6" ht="24" customHeight="1">
      <c r="A1478" s="294">
        <v>1476</v>
      </c>
      <c r="B1478" s="317" t="s">
        <v>1926</v>
      </c>
      <c r="C1478" s="316">
        <v>70.97</v>
      </c>
      <c r="D1478" s="296" t="s">
        <v>544</v>
      </c>
      <c r="E1478" s="296" t="s">
        <v>2045</v>
      </c>
      <c r="F1478" s="294"/>
    </row>
    <row r="1479" spans="1:6" ht="24" customHeight="1">
      <c r="A1479" s="294">
        <v>1477</v>
      </c>
      <c r="B1479" s="317" t="s">
        <v>1929</v>
      </c>
      <c r="C1479" s="316">
        <v>68.989999999999995</v>
      </c>
      <c r="D1479" s="296" t="s">
        <v>544</v>
      </c>
      <c r="E1479" s="296" t="s">
        <v>2048</v>
      </c>
      <c r="F1479" s="294"/>
    </row>
    <row r="1480" spans="1:6" ht="24" customHeight="1">
      <c r="A1480" s="294">
        <v>1478</v>
      </c>
      <c r="B1480" s="317" t="s">
        <v>1943</v>
      </c>
      <c r="C1480" s="316">
        <v>89.65</v>
      </c>
      <c r="D1480" s="294" t="s">
        <v>118</v>
      </c>
      <c r="E1480" s="296" t="s">
        <v>2041</v>
      </c>
      <c r="F1480" s="294"/>
    </row>
    <row r="1481" spans="1:6" ht="24" customHeight="1">
      <c r="A1481" s="294">
        <v>1479</v>
      </c>
      <c r="B1481" s="317" t="s">
        <v>1944</v>
      </c>
      <c r="C1481" s="316">
        <v>89.57</v>
      </c>
      <c r="D1481" s="294" t="s">
        <v>118</v>
      </c>
      <c r="E1481" s="294" t="s">
        <v>2045</v>
      </c>
      <c r="F1481" s="294"/>
    </row>
    <row r="1482" spans="1:6" ht="24" customHeight="1">
      <c r="A1482" s="294">
        <v>1480</v>
      </c>
      <c r="B1482" s="317" t="s">
        <v>4249</v>
      </c>
      <c r="C1482" s="316">
        <v>88.37</v>
      </c>
      <c r="D1482" s="294" t="s">
        <v>118</v>
      </c>
      <c r="E1482" s="296" t="s">
        <v>2041</v>
      </c>
      <c r="F1482" s="294"/>
    </row>
    <row r="1483" spans="1:6" ht="24" customHeight="1">
      <c r="A1483" s="294">
        <v>1481</v>
      </c>
      <c r="B1483" s="317" t="s">
        <v>4250</v>
      </c>
      <c r="C1483" s="316">
        <v>90.21</v>
      </c>
      <c r="D1483" s="294" t="s">
        <v>118</v>
      </c>
      <c r="E1483" s="294" t="s">
        <v>2045</v>
      </c>
      <c r="F1483" s="294"/>
    </row>
    <row r="1484" spans="1:6" ht="24" customHeight="1">
      <c r="A1484" s="294">
        <v>1482</v>
      </c>
      <c r="B1484" s="317" t="s">
        <v>4251</v>
      </c>
      <c r="C1484" s="316">
        <v>88.37</v>
      </c>
      <c r="D1484" s="294" t="s">
        <v>118</v>
      </c>
      <c r="E1484" s="296" t="s">
        <v>2041</v>
      </c>
      <c r="F1484" s="294"/>
    </row>
    <row r="1485" spans="1:6" ht="24" customHeight="1">
      <c r="A1485" s="294">
        <v>1483</v>
      </c>
      <c r="B1485" s="317" t="s">
        <v>4252</v>
      </c>
      <c r="C1485" s="316">
        <v>89.42</v>
      </c>
      <c r="D1485" s="294" t="s">
        <v>118</v>
      </c>
      <c r="E1485" s="296" t="s">
        <v>2041</v>
      </c>
      <c r="F1485" s="294"/>
    </row>
    <row r="1486" spans="1:6" ht="24" customHeight="1">
      <c r="A1486" s="294">
        <v>1484</v>
      </c>
      <c r="B1486" s="317" t="s">
        <v>4253</v>
      </c>
      <c r="C1486" s="316">
        <v>88.37</v>
      </c>
      <c r="D1486" s="294" t="s">
        <v>118</v>
      </c>
      <c r="E1486" s="296" t="s">
        <v>2041</v>
      </c>
      <c r="F1486" s="294"/>
    </row>
    <row r="1487" spans="1:6" ht="24" customHeight="1">
      <c r="A1487" s="294">
        <v>1485</v>
      </c>
      <c r="B1487" s="317" t="s">
        <v>4254</v>
      </c>
      <c r="C1487" s="316">
        <v>88.73</v>
      </c>
      <c r="D1487" s="294" t="s">
        <v>118</v>
      </c>
      <c r="E1487" s="296" t="s">
        <v>2045</v>
      </c>
      <c r="F1487" s="294"/>
    </row>
    <row r="1488" spans="1:6" ht="24" customHeight="1">
      <c r="A1488" s="294">
        <v>1486</v>
      </c>
      <c r="B1488" s="317" t="s">
        <v>4255</v>
      </c>
      <c r="C1488" s="316">
        <v>90.21</v>
      </c>
      <c r="D1488" s="294" t="s">
        <v>118</v>
      </c>
      <c r="E1488" s="294" t="s">
        <v>2045</v>
      </c>
      <c r="F1488" s="294"/>
    </row>
    <row r="1489" spans="1:6" ht="24" customHeight="1">
      <c r="A1489" s="294">
        <v>1487</v>
      </c>
      <c r="B1489" s="317" t="s">
        <v>4256</v>
      </c>
      <c r="C1489" s="316">
        <v>88.73</v>
      </c>
      <c r="D1489" s="294" t="s">
        <v>118</v>
      </c>
      <c r="E1489" s="296" t="s">
        <v>2045</v>
      </c>
      <c r="F1489" s="294"/>
    </row>
    <row r="1490" spans="1:6" ht="24" customHeight="1">
      <c r="A1490" s="294">
        <v>1488</v>
      </c>
      <c r="B1490" s="317" t="s">
        <v>4257</v>
      </c>
      <c r="C1490" s="316">
        <v>88.37</v>
      </c>
      <c r="D1490" s="294" t="s">
        <v>118</v>
      </c>
      <c r="E1490" s="296" t="s">
        <v>2041</v>
      </c>
      <c r="F1490" s="294"/>
    </row>
    <row r="1491" spans="1:6" ht="24" customHeight="1">
      <c r="A1491" s="294">
        <v>1489</v>
      </c>
      <c r="B1491" s="317" t="s">
        <v>4258</v>
      </c>
      <c r="C1491" s="316">
        <v>88.37</v>
      </c>
      <c r="D1491" s="294" t="s">
        <v>118</v>
      </c>
      <c r="E1491" s="296" t="s">
        <v>2041</v>
      </c>
      <c r="F1491" s="294"/>
    </row>
    <row r="1492" spans="1:6" ht="24" customHeight="1">
      <c r="A1492" s="294">
        <v>1490</v>
      </c>
      <c r="B1492" s="317" t="s">
        <v>4259</v>
      </c>
      <c r="C1492" s="316">
        <v>89.42</v>
      </c>
      <c r="D1492" s="294" t="s">
        <v>118</v>
      </c>
      <c r="E1492" s="296" t="s">
        <v>2041</v>
      </c>
      <c r="F1492" s="294"/>
    </row>
    <row r="1493" spans="1:6" ht="24" customHeight="1">
      <c r="A1493" s="294">
        <v>1491</v>
      </c>
      <c r="B1493" s="317" t="s">
        <v>4260</v>
      </c>
      <c r="C1493" s="316">
        <v>90.01</v>
      </c>
      <c r="D1493" s="294" t="s">
        <v>118</v>
      </c>
      <c r="E1493" s="294" t="s">
        <v>2045</v>
      </c>
      <c r="F1493" s="294"/>
    </row>
    <row r="1494" spans="1:6" ht="24" customHeight="1">
      <c r="A1494" s="294">
        <v>1492</v>
      </c>
      <c r="B1494" s="317" t="s">
        <v>4261</v>
      </c>
      <c r="C1494" s="316">
        <v>89.66</v>
      </c>
      <c r="D1494" s="294" t="s">
        <v>118</v>
      </c>
      <c r="E1494" s="296" t="s">
        <v>2041</v>
      </c>
      <c r="F1494" s="294"/>
    </row>
    <row r="1495" spans="1:6" ht="24" customHeight="1">
      <c r="A1495" s="294">
        <v>1493</v>
      </c>
      <c r="B1495" s="317" t="s">
        <v>4262</v>
      </c>
      <c r="C1495" s="316">
        <v>90.01</v>
      </c>
      <c r="D1495" s="294" t="s">
        <v>118</v>
      </c>
      <c r="E1495" s="294" t="s">
        <v>2045</v>
      </c>
      <c r="F1495" s="294"/>
    </row>
    <row r="1496" spans="1:6" ht="24" customHeight="1">
      <c r="A1496" s="294">
        <v>1494</v>
      </c>
      <c r="B1496" s="317" t="s">
        <v>4263</v>
      </c>
      <c r="C1496" s="316">
        <v>90.01</v>
      </c>
      <c r="D1496" s="294" t="s">
        <v>118</v>
      </c>
      <c r="E1496" s="294" t="s">
        <v>2045</v>
      </c>
      <c r="F1496" s="294"/>
    </row>
    <row r="1497" spans="1:6" ht="24" customHeight="1">
      <c r="A1497" s="294">
        <v>1495</v>
      </c>
      <c r="B1497" s="317" t="s">
        <v>4264</v>
      </c>
      <c r="C1497" s="316">
        <v>89.66</v>
      </c>
      <c r="D1497" s="294" t="s">
        <v>118</v>
      </c>
      <c r="E1497" s="296" t="s">
        <v>2041</v>
      </c>
      <c r="F1497" s="294"/>
    </row>
    <row r="1498" spans="1:6" ht="24" customHeight="1">
      <c r="A1498" s="294">
        <v>1496</v>
      </c>
      <c r="B1498" s="317" t="s">
        <v>4265</v>
      </c>
      <c r="C1498" s="316">
        <v>90.01</v>
      </c>
      <c r="D1498" s="294" t="s">
        <v>118</v>
      </c>
      <c r="E1498" s="294" t="s">
        <v>2045</v>
      </c>
      <c r="F1498" s="294"/>
    </row>
    <row r="1499" spans="1:6" ht="24" customHeight="1">
      <c r="A1499" s="294">
        <v>1497</v>
      </c>
      <c r="B1499" s="317" t="s">
        <v>4266</v>
      </c>
      <c r="C1499" s="316">
        <v>90.01</v>
      </c>
      <c r="D1499" s="294" t="s">
        <v>118</v>
      </c>
      <c r="E1499" s="294" t="s">
        <v>2045</v>
      </c>
      <c r="F1499" s="294"/>
    </row>
    <row r="1500" spans="1:6" ht="24" customHeight="1">
      <c r="A1500" s="294">
        <v>1498</v>
      </c>
      <c r="B1500" s="317" t="s">
        <v>4267</v>
      </c>
      <c r="C1500" s="316">
        <v>89.66</v>
      </c>
      <c r="D1500" s="294" t="s">
        <v>118</v>
      </c>
      <c r="E1500" s="296" t="s">
        <v>2041</v>
      </c>
      <c r="F1500" s="294"/>
    </row>
    <row r="1501" spans="1:6" ht="24" customHeight="1">
      <c r="A1501" s="294">
        <v>1499</v>
      </c>
      <c r="B1501" s="317" t="s">
        <v>4268</v>
      </c>
      <c r="C1501" s="316">
        <v>90.01</v>
      </c>
      <c r="D1501" s="294" t="s">
        <v>118</v>
      </c>
      <c r="E1501" s="294" t="s">
        <v>2045</v>
      </c>
      <c r="F1501" s="294"/>
    </row>
    <row r="1502" spans="1:6" ht="24" customHeight="1">
      <c r="A1502" s="294">
        <v>1500</v>
      </c>
      <c r="B1502" s="317" t="s">
        <v>4269</v>
      </c>
      <c r="C1502" s="316">
        <v>89.66</v>
      </c>
      <c r="D1502" s="294" t="s">
        <v>118</v>
      </c>
      <c r="E1502" s="296" t="s">
        <v>2041</v>
      </c>
      <c r="F1502" s="294"/>
    </row>
    <row r="1503" spans="1:6" ht="24" customHeight="1">
      <c r="A1503" s="294">
        <v>1501</v>
      </c>
      <c r="B1503" s="317" t="s">
        <v>4270</v>
      </c>
      <c r="C1503" s="316">
        <v>89.66</v>
      </c>
      <c r="D1503" s="294" t="s">
        <v>118</v>
      </c>
      <c r="E1503" s="296" t="s">
        <v>2041</v>
      </c>
      <c r="F1503" s="294"/>
    </row>
    <row r="1504" spans="1:6" ht="24" customHeight="1">
      <c r="A1504" s="294">
        <v>1502</v>
      </c>
      <c r="B1504" s="317" t="s">
        <v>4271</v>
      </c>
      <c r="C1504" s="316">
        <v>88.52</v>
      </c>
      <c r="D1504" s="294" t="s">
        <v>118</v>
      </c>
      <c r="E1504" s="296" t="s">
        <v>2045</v>
      </c>
      <c r="F1504" s="294"/>
    </row>
    <row r="1505" spans="1:6" ht="24" customHeight="1">
      <c r="A1505" s="294">
        <v>1503</v>
      </c>
      <c r="B1505" s="317" t="s">
        <v>4272</v>
      </c>
      <c r="C1505" s="316">
        <v>89.66</v>
      </c>
      <c r="D1505" s="294" t="s">
        <v>118</v>
      </c>
      <c r="E1505" s="296" t="s">
        <v>2041</v>
      </c>
      <c r="F1505" s="294"/>
    </row>
    <row r="1506" spans="1:6" ht="24" customHeight="1">
      <c r="A1506" s="294">
        <v>1504</v>
      </c>
      <c r="B1506" s="317" t="s">
        <v>4273</v>
      </c>
      <c r="C1506" s="316">
        <v>90.01</v>
      </c>
      <c r="D1506" s="294" t="s">
        <v>118</v>
      </c>
      <c r="E1506" s="294" t="s">
        <v>2045</v>
      </c>
      <c r="F1506" s="294"/>
    </row>
    <row r="1507" spans="1:6" ht="24" customHeight="1">
      <c r="A1507" s="294">
        <v>1505</v>
      </c>
      <c r="B1507" s="317" t="s">
        <v>4274</v>
      </c>
      <c r="C1507" s="316">
        <v>90.01</v>
      </c>
      <c r="D1507" s="294" t="s">
        <v>118</v>
      </c>
      <c r="E1507" s="294" t="s">
        <v>2045</v>
      </c>
      <c r="F1507" s="294"/>
    </row>
    <row r="1508" spans="1:6" ht="24" customHeight="1">
      <c r="A1508" s="294">
        <v>1506</v>
      </c>
      <c r="B1508" s="317" t="s">
        <v>4275</v>
      </c>
      <c r="C1508" s="316">
        <v>90.01</v>
      </c>
      <c r="D1508" s="294" t="s">
        <v>118</v>
      </c>
      <c r="E1508" s="294" t="s">
        <v>2045</v>
      </c>
      <c r="F1508" s="294"/>
    </row>
    <row r="1509" spans="1:6" ht="24" customHeight="1">
      <c r="A1509" s="294">
        <v>1507</v>
      </c>
      <c r="B1509" s="317" t="s">
        <v>4276</v>
      </c>
      <c r="C1509" s="316">
        <v>89.66</v>
      </c>
      <c r="D1509" s="294" t="s">
        <v>118</v>
      </c>
      <c r="E1509" s="296" t="s">
        <v>2041</v>
      </c>
      <c r="F1509" s="294"/>
    </row>
    <row r="1510" spans="1:6" ht="24" customHeight="1">
      <c r="A1510" s="294">
        <v>1508</v>
      </c>
      <c r="B1510" s="317" t="s">
        <v>4277</v>
      </c>
      <c r="C1510" s="316">
        <v>90.01</v>
      </c>
      <c r="D1510" s="294" t="s">
        <v>118</v>
      </c>
      <c r="E1510" s="294" t="s">
        <v>2045</v>
      </c>
      <c r="F1510" s="294"/>
    </row>
    <row r="1511" spans="1:6" ht="24" customHeight="1">
      <c r="A1511" s="294">
        <v>1509</v>
      </c>
      <c r="B1511" s="317" t="s">
        <v>4278</v>
      </c>
      <c r="C1511" s="316">
        <v>89.66</v>
      </c>
      <c r="D1511" s="294" t="s">
        <v>118</v>
      </c>
      <c r="E1511" s="296" t="s">
        <v>2041</v>
      </c>
      <c r="F1511" s="294"/>
    </row>
    <row r="1512" spans="1:6" ht="24" customHeight="1">
      <c r="A1512" s="294">
        <v>1510</v>
      </c>
      <c r="B1512" s="317" t="s">
        <v>4279</v>
      </c>
      <c r="C1512" s="316">
        <v>68.989999999999995</v>
      </c>
      <c r="D1512" s="296" t="s">
        <v>544</v>
      </c>
      <c r="E1512" s="296" t="s">
        <v>2048</v>
      </c>
      <c r="F1512" s="294"/>
    </row>
    <row r="1513" spans="1:6" ht="24" customHeight="1">
      <c r="A1513" s="294">
        <v>1511</v>
      </c>
      <c r="B1513" s="317" t="s">
        <v>4280</v>
      </c>
      <c r="C1513" s="316">
        <v>67.150000000000006</v>
      </c>
      <c r="D1513" s="296" t="s">
        <v>544</v>
      </c>
      <c r="E1513" s="296" t="s">
        <v>3232</v>
      </c>
      <c r="F1513" s="294"/>
    </row>
    <row r="1514" spans="1:6" ht="24" customHeight="1">
      <c r="A1514" s="294">
        <v>1512</v>
      </c>
      <c r="B1514" s="317" t="s">
        <v>4281</v>
      </c>
      <c r="C1514" s="316">
        <v>68.989999999999995</v>
      </c>
      <c r="D1514" s="296" t="s">
        <v>544</v>
      </c>
      <c r="E1514" s="296" t="s">
        <v>2048</v>
      </c>
      <c r="F1514" s="294"/>
    </row>
    <row r="1515" spans="1:6" ht="24" customHeight="1">
      <c r="A1515" s="294">
        <v>1513</v>
      </c>
      <c r="B1515" s="317" t="s">
        <v>4282</v>
      </c>
      <c r="C1515" s="316">
        <v>67.150000000000006</v>
      </c>
      <c r="D1515" s="296" t="s">
        <v>544</v>
      </c>
      <c r="E1515" s="296" t="s">
        <v>3232</v>
      </c>
      <c r="F1515" s="294"/>
    </row>
    <row r="1516" spans="1:6" ht="24" customHeight="1">
      <c r="A1516" s="294">
        <v>1514</v>
      </c>
      <c r="B1516" s="317" t="s">
        <v>4283</v>
      </c>
      <c r="C1516" s="316">
        <v>70.97</v>
      </c>
      <c r="D1516" s="296" t="s">
        <v>544</v>
      </c>
      <c r="E1516" s="296" t="s">
        <v>2045</v>
      </c>
      <c r="F1516" s="294"/>
    </row>
    <row r="1517" spans="1:6" ht="24" customHeight="1">
      <c r="A1517" s="294">
        <v>1515</v>
      </c>
      <c r="B1517" s="317" t="s">
        <v>4284</v>
      </c>
      <c r="C1517" s="316">
        <v>68.989999999999995</v>
      </c>
      <c r="D1517" s="296" t="s">
        <v>544</v>
      </c>
      <c r="E1517" s="296" t="s">
        <v>2048</v>
      </c>
      <c r="F1517" s="294"/>
    </row>
    <row r="1518" spans="1:6" ht="24" customHeight="1">
      <c r="A1518" s="294">
        <v>1516</v>
      </c>
      <c r="B1518" s="317" t="s">
        <v>4285</v>
      </c>
      <c r="C1518" s="316">
        <v>67.150000000000006</v>
      </c>
      <c r="D1518" s="296" t="s">
        <v>544</v>
      </c>
      <c r="E1518" s="296" t="s">
        <v>3232</v>
      </c>
      <c r="F1518" s="294"/>
    </row>
    <row r="1519" spans="1:6" ht="24" customHeight="1">
      <c r="A1519" s="294">
        <v>1517</v>
      </c>
      <c r="B1519" s="317" t="s">
        <v>4286</v>
      </c>
      <c r="C1519" s="316">
        <v>70.97</v>
      </c>
      <c r="D1519" s="296" t="s">
        <v>544</v>
      </c>
      <c r="E1519" s="296" t="s">
        <v>2045</v>
      </c>
      <c r="F1519" s="294"/>
    </row>
    <row r="1520" spans="1:6" ht="24" customHeight="1">
      <c r="A1520" s="294">
        <v>1518</v>
      </c>
      <c r="B1520" s="317" t="s">
        <v>4287</v>
      </c>
      <c r="C1520" s="316">
        <v>68.989999999999995</v>
      </c>
      <c r="D1520" s="296" t="s">
        <v>544</v>
      </c>
      <c r="E1520" s="296" t="s">
        <v>2048</v>
      </c>
      <c r="F1520" s="294"/>
    </row>
    <row r="1521" spans="1:6" ht="24" customHeight="1">
      <c r="A1521" s="294">
        <v>1519</v>
      </c>
      <c r="B1521" s="317" t="s">
        <v>4288</v>
      </c>
      <c r="C1521" s="316">
        <v>67.150000000000006</v>
      </c>
      <c r="D1521" s="296" t="s">
        <v>544</v>
      </c>
      <c r="E1521" s="296" t="s">
        <v>3232</v>
      </c>
      <c r="F1521" s="294"/>
    </row>
    <row r="1522" spans="1:6" ht="24" customHeight="1">
      <c r="A1522" s="294">
        <v>1520</v>
      </c>
      <c r="B1522" s="317" t="s">
        <v>4289</v>
      </c>
      <c r="C1522" s="316">
        <v>90.02</v>
      </c>
      <c r="D1522" s="294" t="s">
        <v>118</v>
      </c>
      <c r="E1522" s="296" t="s">
        <v>2045</v>
      </c>
      <c r="F1522" s="294"/>
    </row>
    <row r="1523" spans="1:6" ht="24" customHeight="1">
      <c r="A1523" s="294">
        <v>1521</v>
      </c>
      <c r="B1523" s="317" t="s">
        <v>4290</v>
      </c>
      <c r="C1523" s="316">
        <v>90.34</v>
      </c>
      <c r="D1523" s="294" t="s">
        <v>118</v>
      </c>
      <c r="E1523" s="296" t="s">
        <v>2041</v>
      </c>
      <c r="F1523" s="294"/>
    </row>
    <row r="1524" spans="1:6" ht="24" customHeight="1">
      <c r="A1524" s="294">
        <v>1522</v>
      </c>
      <c r="B1524" s="317" t="s">
        <v>4291</v>
      </c>
      <c r="C1524" s="316">
        <v>90.34</v>
      </c>
      <c r="D1524" s="294" t="s">
        <v>118</v>
      </c>
      <c r="E1524" s="296" t="s">
        <v>2041</v>
      </c>
      <c r="F1524" s="294"/>
    </row>
    <row r="1525" spans="1:6" ht="24" customHeight="1">
      <c r="A1525" s="294">
        <v>1523</v>
      </c>
      <c r="B1525" s="317" t="s">
        <v>2296</v>
      </c>
      <c r="C1525" s="316">
        <v>89.97</v>
      </c>
      <c r="D1525" s="294" t="s">
        <v>118</v>
      </c>
      <c r="E1525" s="296" t="s">
        <v>2041</v>
      </c>
      <c r="F1525" s="294"/>
    </row>
    <row r="1526" spans="1:6" ht="24" customHeight="1">
      <c r="A1526" s="294">
        <v>1524</v>
      </c>
      <c r="B1526" s="317" t="s">
        <v>4292</v>
      </c>
      <c r="C1526" s="316">
        <v>90.34</v>
      </c>
      <c r="D1526" s="294" t="s">
        <v>118</v>
      </c>
      <c r="E1526" s="296" t="s">
        <v>2041</v>
      </c>
      <c r="F1526" s="294"/>
    </row>
    <row r="1527" spans="1:6" ht="24" customHeight="1">
      <c r="A1527" s="294">
        <v>1525</v>
      </c>
      <c r="B1527" s="317" t="s">
        <v>2309</v>
      </c>
      <c r="C1527" s="316">
        <v>89.58</v>
      </c>
      <c r="D1527" s="294" t="s">
        <v>118</v>
      </c>
      <c r="E1527" s="294" t="s">
        <v>2045</v>
      </c>
      <c r="F1527" s="294"/>
    </row>
    <row r="1528" spans="1:6" ht="24" customHeight="1">
      <c r="A1528" s="294">
        <v>1526</v>
      </c>
      <c r="B1528" s="317" t="s">
        <v>4293</v>
      </c>
      <c r="C1528" s="316">
        <v>90.34</v>
      </c>
      <c r="D1528" s="294" t="s">
        <v>118</v>
      </c>
      <c r="E1528" s="296" t="s">
        <v>2041</v>
      </c>
      <c r="F1528" s="294"/>
    </row>
    <row r="1529" spans="1:6" ht="24" customHeight="1">
      <c r="A1529" s="294">
        <v>1527</v>
      </c>
      <c r="B1529" s="317" t="s">
        <v>2294</v>
      </c>
      <c r="C1529" s="316">
        <v>89.97</v>
      </c>
      <c r="D1529" s="294" t="s">
        <v>118</v>
      </c>
      <c r="E1529" s="296" t="s">
        <v>2041</v>
      </c>
      <c r="F1529" s="294"/>
    </row>
    <row r="1530" spans="1:6" ht="24" customHeight="1">
      <c r="A1530" s="294">
        <v>1528</v>
      </c>
      <c r="B1530" s="317" t="s">
        <v>4294</v>
      </c>
      <c r="C1530" s="316">
        <v>90.34</v>
      </c>
      <c r="D1530" s="294" t="s">
        <v>118</v>
      </c>
      <c r="E1530" s="296" t="s">
        <v>2041</v>
      </c>
      <c r="F1530" s="294"/>
    </row>
    <row r="1531" spans="1:6" ht="24" customHeight="1">
      <c r="A1531" s="294">
        <v>1529</v>
      </c>
      <c r="B1531" s="317" t="s">
        <v>4295</v>
      </c>
      <c r="C1531" s="316">
        <v>89.97</v>
      </c>
      <c r="D1531" s="294" t="s">
        <v>118</v>
      </c>
      <c r="E1531" s="296" t="s">
        <v>2041</v>
      </c>
      <c r="F1531" s="294"/>
    </row>
    <row r="1532" spans="1:6" ht="24" customHeight="1">
      <c r="A1532" s="294">
        <v>1530</v>
      </c>
      <c r="B1532" s="317" t="s">
        <v>4296</v>
      </c>
      <c r="C1532" s="316">
        <v>89.58</v>
      </c>
      <c r="D1532" s="294" t="s">
        <v>118</v>
      </c>
      <c r="E1532" s="294" t="s">
        <v>2045</v>
      </c>
      <c r="F1532" s="294"/>
    </row>
    <row r="1533" spans="1:6" ht="24" customHeight="1">
      <c r="A1533" s="294">
        <v>1531</v>
      </c>
      <c r="B1533" s="317" t="s">
        <v>4297</v>
      </c>
      <c r="C1533" s="316">
        <v>90.02</v>
      </c>
      <c r="D1533" s="294" t="s">
        <v>118</v>
      </c>
      <c r="E1533" s="296" t="s">
        <v>2045</v>
      </c>
      <c r="F1533" s="294"/>
    </row>
    <row r="1534" spans="1:6" ht="24" customHeight="1">
      <c r="A1534" s="294">
        <v>1532</v>
      </c>
      <c r="B1534" s="317" t="s">
        <v>4298</v>
      </c>
      <c r="C1534" s="316">
        <v>90.34</v>
      </c>
      <c r="D1534" s="294" t="s">
        <v>118</v>
      </c>
      <c r="E1534" s="296" t="s">
        <v>2041</v>
      </c>
      <c r="F1534" s="294"/>
    </row>
    <row r="1535" spans="1:6" ht="24" customHeight="1">
      <c r="A1535" s="294">
        <v>1533</v>
      </c>
      <c r="B1535" s="317" t="s">
        <v>4299</v>
      </c>
      <c r="C1535" s="316">
        <v>90.34</v>
      </c>
      <c r="D1535" s="294" t="s">
        <v>118</v>
      </c>
      <c r="E1535" s="296" t="s">
        <v>2041</v>
      </c>
      <c r="F1535" s="294"/>
    </row>
    <row r="1536" spans="1:6" ht="24" customHeight="1">
      <c r="A1536" s="294">
        <v>1534</v>
      </c>
      <c r="B1536" s="317" t="s">
        <v>4300</v>
      </c>
      <c r="C1536" s="316">
        <v>89.97</v>
      </c>
      <c r="D1536" s="294" t="s">
        <v>118</v>
      </c>
      <c r="E1536" s="296" t="s">
        <v>2041</v>
      </c>
      <c r="F1536" s="294"/>
    </row>
    <row r="1537" spans="1:6" ht="24" customHeight="1">
      <c r="A1537" s="294">
        <v>1535</v>
      </c>
      <c r="B1537" s="317" t="s">
        <v>4301</v>
      </c>
      <c r="C1537" s="316">
        <v>89.58</v>
      </c>
      <c r="D1537" s="294" t="s">
        <v>118</v>
      </c>
      <c r="E1537" s="294" t="s">
        <v>2045</v>
      </c>
      <c r="F1537" s="294"/>
    </row>
    <row r="1538" spans="1:6" ht="24" customHeight="1">
      <c r="A1538" s="294">
        <v>1536</v>
      </c>
      <c r="B1538" s="317" t="s">
        <v>4302</v>
      </c>
      <c r="C1538" s="316">
        <v>90.02</v>
      </c>
      <c r="D1538" s="294" t="s">
        <v>118</v>
      </c>
      <c r="E1538" s="296" t="s">
        <v>2045</v>
      </c>
      <c r="F1538" s="294"/>
    </row>
    <row r="1539" spans="1:6" ht="24" customHeight="1">
      <c r="A1539" s="294">
        <v>1537</v>
      </c>
      <c r="B1539" s="317" t="s">
        <v>4303</v>
      </c>
      <c r="C1539" s="316">
        <v>90.34</v>
      </c>
      <c r="D1539" s="294" t="s">
        <v>118</v>
      </c>
      <c r="E1539" s="296" t="s">
        <v>2041</v>
      </c>
      <c r="F1539" s="294"/>
    </row>
    <row r="1540" spans="1:6" ht="24" customHeight="1">
      <c r="A1540" s="294">
        <v>1538</v>
      </c>
      <c r="B1540" s="317" t="s">
        <v>4304</v>
      </c>
      <c r="C1540" s="316">
        <v>89.97</v>
      </c>
      <c r="D1540" s="294" t="s">
        <v>118</v>
      </c>
      <c r="E1540" s="296" t="s">
        <v>2041</v>
      </c>
      <c r="F1540" s="294"/>
    </row>
    <row r="1541" spans="1:6" ht="24" customHeight="1">
      <c r="A1541" s="294">
        <v>1539</v>
      </c>
      <c r="B1541" s="317" t="s">
        <v>4305</v>
      </c>
      <c r="C1541" s="316">
        <v>90.02</v>
      </c>
      <c r="D1541" s="294" t="s">
        <v>118</v>
      </c>
      <c r="E1541" s="296" t="s">
        <v>2045</v>
      </c>
      <c r="F1541" s="294"/>
    </row>
    <row r="1542" spans="1:6" ht="24" customHeight="1">
      <c r="A1542" s="294">
        <v>1540</v>
      </c>
      <c r="B1542" s="317" t="s">
        <v>4306</v>
      </c>
      <c r="C1542" s="316">
        <v>90.02</v>
      </c>
      <c r="D1542" s="294" t="s">
        <v>118</v>
      </c>
      <c r="E1542" s="296" t="s">
        <v>2045</v>
      </c>
      <c r="F1542" s="294"/>
    </row>
    <row r="1543" spans="1:6" ht="24" customHeight="1">
      <c r="A1543" s="294">
        <v>1541</v>
      </c>
      <c r="B1543" s="317" t="s">
        <v>4307</v>
      </c>
      <c r="C1543" s="316">
        <v>89.58</v>
      </c>
      <c r="D1543" s="294" t="s">
        <v>118</v>
      </c>
      <c r="E1543" s="294" t="s">
        <v>2045</v>
      </c>
      <c r="F1543" s="294"/>
    </row>
    <row r="1544" spans="1:6" ht="24" customHeight="1">
      <c r="A1544" s="294">
        <v>1542</v>
      </c>
      <c r="B1544" s="317" t="s">
        <v>4308</v>
      </c>
      <c r="C1544" s="316">
        <v>90.02</v>
      </c>
      <c r="D1544" s="294" t="s">
        <v>118</v>
      </c>
      <c r="E1544" s="296" t="s">
        <v>2045</v>
      </c>
      <c r="F1544" s="294"/>
    </row>
    <row r="1545" spans="1:6" ht="24" customHeight="1">
      <c r="A1545" s="294">
        <v>1543</v>
      </c>
      <c r="B1545" s="317" t="s">
        <v>4309</v>
      </c>
      <c r="C1545" s="316">
        <v>90.34</v>
      </c>
      <c r="D1545" s="294" t="s">
        <v>118</v>
      </c>
      <c r="E1545" s="296" t="s">
        <v>2041</v>
      </c>
      <c r="F1545" s="294"/>
    </row>
    <row r="1546" spans="1:6" ht="24" customHeight="1">
      <c r="A1546" s="294">
        <v>1544</v>
      </c>
      <c r="B1546" s="317" t="s">
        <v>4310</v>
      </c>
      <c r="C1546" s="316">
        <v>89.58</v>
      </c>
      <c r="D1546" s="294" t="s">
        <v>118</v>
      </c>
      <c r="E1546" s="294" t="s">
        <v>2045</v>
      </c>
      <c r="F1546" s="294"/>
    </row>
    <row r="1547" spans="1:6" ht="24" customHeight="1">
      <c r="A1547" s="294">
        <v>1545</v>
      </c>
      <c r="B1547" s="317" t="s">
        <v>4311</v>
      </c>
      <c r="C1547" s="316">
        <v>90.02</v>
      </c>
      <c r="D1547" s="294" t="s">
        <v>118</v>
      </c>
      <c r="E1547" s="296" t="s">
        <v>2045</v>
      </c>
      <c r="F1547" s="294"/>
    </row>
    <row r="1548" spans="1:6" ht="24" customHeight="1">
      <c r="A1548" s="294">
        <v>1546</v>
      </c>
      <c r="B1548" s="317" t="s">
        <v>4312</v>
      </c>
      <c r="C1548" s="316">
        <v>90.34</v>
      </c>
      <c r="D1548" s="294" t="s">
        <v>118</v>
      </c>
      <c r="E1548" s="296" t="s">
        <v>2041</v>
      </c>
      <c r="F1548" s="294"/>
    </row>
    <row r="1549" spans="1:6" ht="24" customHeight="1">
      <c r="A1549" s="294">
        <v>1547</v>
      </c>
      <c r="B1549" s="317" t="s">
        <v>4313</v>
      </c>
      <c r="C1549" s="316">
        <v>89.58</v>
      </c>
      <c r="D1549" s="294" t="s">
        <v>118</v>
      </c>
      <c r="E1549" s="296" t="s">
        <v>2045</v>
      </c>
      <c r="F1549" s="294"/>
    </row>
    <row r="1550" spans="1:6" ht="24" customHeight="1">
      <c r="A1550" s="294">
        <v>1548</v>
      </c>
      <c r="B1550" s="317" t="s">
        <v>2274</v>
      </c>
      <c r="C1550" s="316">
        <v>90.34</v>
      </c>
      <c r="D1550" s="294" t="s">
        <v>118</v>
      </c>
      <c r="E1550" s="296" t="s">
        <v>2041</v>
      </c>
      <c r="F1550" s="294"/>
    </row>
    <row r="1551" spans="1:6" ht="24" customHeight="1">
      <c r="A1551" s="294">
        <v>1549</v>
      </c>
      <c r="B1551" s="317" t="s">
        <v>4314</v>
      </c>
      <c r="C1551" s="316">
        <v>89.58</v>
      </c>
      <c r="D1551" s="294" t="s">
        <v>118</v>
      </c>
      <c r="E1551" s="296" t="s">
        <v>2045</v>
      </c>
      <c r="F1551" s="294"/>
    </row>
    <row r="1552" spans="1:6" ht="24" customHeight="1">
      <c r="A1552" s="294">
        <v>1550</v>
      </c>
      <c r="B1552" s="317" t="s">
        <v>2323</v>
      </c>
      <c r="C1552" s="316">
        <v>90.34</v>
      </c>
      <c r="D1552" s="294" t="s">
        <v>118</v>
      </c>
      <c r="E1552" s="296" t="s">
        <v>2041</v>
      </c>
      <c r="F1552" s="294"/>
    </row>
    <row r="1553" spans="1:6" ht="24" customHeight="1">
      <c r="A1553" s="294">
        <v>1551</v>
      </c>
      <c r="B1553" s="317" t="s">
        <v>2287</v>
      </c>
      <c r="C1553" s="316">
        <v>90.02</v>
      </c>
      <c r="D1553" s="294" t="s">
        <v>118</v>
      </c>
      <c r="E1553" s="294" t="s">
        <v>2045</v>
      </c>
      <c r="F1553" s="294"/>
    </row>
    <row r="1554" spans="1:6" ht="24" customHeight="1">
      <c r="A1554" s="294">
        <v>1552</v>
      </c>
      <c r="B1554" s="317" t="s">
        <v>4315</v>
      </c>
      <c r="C1554" s="316">
        <v>89.58</v>
      </c>
      <c r="D1554" s="294" t="s">
        <v>118</v>
      </c>
      <c r="E1554" s="296" t="s">
        <v>2045</v>
      </c>
      <c r="F1554" s="294"/>
    </row>
    <row r="1555" spans="1:6" ht="24" customHeight="1">
      <c r="A1555" s="294">
        <v>1553</v>
      </c>
      <c r="B1555" s="317" t="s">
        <v>2322</v>
      </c>
      <c r="C1555" s="316">
        <v>90.34</v>
      </c>
      <c r="D1555" s="294" t="s">
        <v>118</v>
      </c>
      <c r="E1555" s="296" t="s">
        <v>2041</v>
      </c>
      <c r="F1555" s="294"/>
    </row>
    <row r="1556" spans="1:6" ht="24" customHeight="1">
      <c r="A1556" s="294">
        <v>1554</v>
      </c>
      <c r="B1556" s="317" t="s">
        <v>4316</v>
      </c>
      <c r="C1556" s="316">
        <v>89.58</v>
      </c>
      <c r="D1556" s="294" t="s">
        <v>118</v>
      </c>
      <c r="E1556" s="296" t="s">
        <v>2045</v>
      </c>
      <c r="F1556" s="294"/>
    </row>
    <row r="1557" spans="1:6" ht="24" customHeight="1">
      <c r="A1557" s="294">
        <v>1555</v>
      </c>
      <c r="B1557" s="317" t="s">
        <v>4317</v>
      </c>
      <c r="C1557" s="316">
        <v>89.97</v>
      </c>
      <c r="D1557" s="294" t="s">
        <v>118</v>
      </c>
      <c r="E1557" s="296" t="s">
        <v>2041</v>
      </c>
      <c r="F1557" s="294"/>
    </row>
    <row r="1558" spans="1:6" ht="24" customHeight="1">
      <c r="A1558" s="294">
        <v>1556</v>
      </c>
      <c r="B1558" s="317" t="s">
        <v>4318</v>
      </c>
      <c r="C1558" s="316">
        <v>90.34</v>
      </c>
      <c r="D1558" s="294" t="s">
        <v>118</v>
      </c>
      <c r="E1558" s="296" t="s">
        <v>2041</v>
      </c>
      <c r="F1558" s="294"/>
    </row>
    <row r="1559" spans="1:6" ht="24" customHeight="1">
      <c r="A1559" s="294">
        <v>1557</v>
      </c>
      <c r="B1559" s="317" t="s">
        <v>4319</v>
      </c>
      <c r="C1559" s="316">
        <v>90.02</v>
      </c>
      <c r="D1559" s="294" t="s">
        <v>118</v>
      </c>
      <c r="E1559" s="294" t="s">
        <v>2045</v>
      </c>
      <c r="F1559" s="294"/>
    </row>
    <row r="1560" spans="1:6" ht="24" customHeight="1">
      <c r="A1560" s="294">
        <v>1558</v>
      </c>
      <c r="B1560" s="317" t="s">
        <v>4320</v>
      </c>
      <c r="C1560" s="316">
        <v>89.58</v>
      </c>
      <c r="D1560" s="294" t="s">
        <v>118</v>
      </c>
      <c r="E1560" s="296" t="s">
        <v>2045</v>
      </c>
      <c r="F1560" s="294"/>
    </row>
    <row r="1561" spans="1:6" ht="24" customHeight="1">
      <c r="A1561" s="294">
        <v>1559</v>
      </c>
      <c r="B1561" s="317" t="s">
        <v>1755</v>
      </c>
      <c r="C1561" s="316">
        <v>70.97</v>
      </c>
      <c r="D1561" s="296" t="s">
        <v>544</v>
      </c>
      <c r="E1561" s="296" t="s">
        <v>2045</v>
      </c>
      <c r="F1561" s="294"/>
    </row>
    <row r="1562" spans="1:6" ht="24" customHeight="1">
      <c r="A1562" s="294">
        <v>1560</v>
      </c>
      <c r="B1562" s="317" t="s">
        <v>1757</v>
      </c>
      <c r="C1562" s="316">
        <v>68.77</v>
      </c>
      <c r="D1562" s="296" t="s">
        <v>544</v>
      </c>
      <c r="E1562" s="296" t="s">
        <v>3242</v>
      </c>
      <c r="F1562" s="294"/>
    </row>
    <row r="1563" spans="1:6" ht="24" customHeight="1">
      <c r="A1563" s="294">
        <v>1561</v>
      </c>
      <c r="B1563" s="317" t="s">
        <v>1758</v>
      </c>
      <c r="C1563" s="316">
        <v>68.989999999999995</v>
      </c>
      <c r="D1563" s="296" t="s">
        <v>544</v>
      </c>
      <c r="E1563" s="296" t="s">
        <v>2048</v>
      </c>
      <c r="F1563" s="294"/>
    </row>
    <row r="1564" spans="1:6" ht="24" customHeight="1">
      <c r="A1564" s="294">
        <v>1562</v>
      </c>
      <c r="B1564" s="317" t="s">
        <v>1759</v>
      </c>
      <c r="C1564" s="316">
        <v>67.150000000000006</v>
      </c>
      <c r="D1564" s="296" t="s">
        <v>544</v>
      </c>
      <c r="E1564" s="296" t="s">
        <v>3232</v>
      </c>
      <c r="F1564" s="294"/>
    </row>
    <row r="1565" spans="1:6" ht="24" customHeight="1">
      <c r="A1565" s="294">
        <v>1563</v>
      </c>
      <c r="B1565" s="317" t="s">
        <v>1774</v>
      </c>
      <c r="C1565" s="316">
        <v>70.97</v>
      </c>
      <c r="D1565" s="296" t="s">
        <v>544</v>
      </c>
      <c r="E1565" s="296" t="s">
        <v>2045</v>
      </c>
      <c r="F1565" s="294"/>
    </row>
    <row r="1566" spans="1:6" ht="24" customHeight="1">
      <c r="A1566" s="294">
        <v>1564</v>
      </c>
      <c r="B1566" s="317" t="s">
        <v>1776</v>
      </c>
      <c r="C1566" s="316">
        <v>68.77</v>
      </c>
      <c r="D1566" s="296" t="s">
        <v>544</v>
      </c>
      <c r="E1566" s="296" t="s">
        <v>3242</v>
      </c>
      <c r="F1566" s="294"/>
    </row>
    <row r="1567" spans="1:6" ht="24" customHeight="1">
      <c r="A1567" s="294">
        <v>1565</v>
      </c>
      <c r="B1567" s="317" t="s">
        <v>1777</v>
      </c>
      <c r="C1567" s="316">
        <v>68.989999999999995</v>
      </c>
      <c r="D1567" s="296" t="s">
        <v>544</v>
      </c>
      <c r="E1567" s="296" t="s">
        <v>2048</v>
      </c>
      <c r="F1567" s="294"/>
    </row>
    <row r="1568" spans="1:6" ht="24" customHeight="1">
      <c r="A1568" s="294">
        <v>1566</v>
      </c>
      <c r="B1568" s="317" t="s">
        <v>1778</v>
      </c>
      <c r="C1568" s="316">
        <v>67.150000000000006</v>
      </c>
      <c r="D1568" s="296" t="s">
        <v>544</v>
      </c>
      <c r="E1568" s="296" t="s">
        <v>3232</v>
      </c>
      <c r="F1568" s="294"/>
    </row>
    <row r="1569" spans="1:6" ht="24" customHeight="1">
      <c r="A1569" s="294">
        <v>1567</v>
      </c>
      <c r="B1569" s="317" t="s">
        <v>1793</v>
      </c>
      <c r="C1569" s="316">
        <v>70.97</v>
      </c>
      <c r="D1569" s="296" t="s">
        <v>544</v>
      </c>
      <c r="E1569" s="296" t="s">
        <v>2045</v>
      </c>
      <c r="F1569" s="294"/>
    </row>
    <row r="1570" spans="1:6" ht="24" customHeight="1">
      <c r="A1570" s="294">
        <v>1568</v>
      </c>
      <c r="B1570" s="317" t="s">
        <v>1795</v>
      </c>
      <c r="C1570" s="316">
        <v>68.77</v>
      </c>
      <c r="D1570" s="296" t="s">
        <v>544</v>
      </c>
      <c r="E1570" s="296" t="s">
        <v>3242</v>
      </c>
      <c r="F1570" s="294"/>
    </row>
    <row r="1571" spans="1:6" ht="24" customHeight="1">
      <c r="A1571" s="294">
        <v>1569</v>
      </c>
      <c r="B1571" s="317" t="s">
        <v>1796</v>
      </c>
      <c r="C1571" s="316">
        <v>68.989999999999995</v>
      </c>
      <c r="D1571" s="296" t="s">
        <v>544</v>
      </c>
      <c r="E1571" s="296" t="s">
        <v>2048</v>
      </c>
      <c r="F1571" s="294"/>
    </row>
    <row r="1572" spans="1:6" ht="24" customHeight="1">
      <c r="A1572" s="294">
        <v>1570</v>
      </c>
      <c r="B1572" s="317" t="s">
        <v>1797</v>
      </c>
      <c r="C1572" s="316">
        <v>67.150000000000006</v>
      </c>
      <c r="D1572" s="296" t="s">
        <v>544</v>
      </c>
      <c r="E1572" s="296" t="s">
        <v>3232</v>
      </c>
      <c r="F1572" s="294"/>
    </row>
    <row r="1573" spans="1:6" ht="24" customHeight="1">
      <c r="A1573" s="294">
        <v>1571</v>
      </c>
      <c r="B1573" s="317" t="s">
        <v>1812</v>
      </c>
      <c r="C1573" s="316">
        <v>70.97</v>
      </c>
      <c r="D1573" s="296" t="s">
        <v>544</v>
      </c>
      <c r="E1573" s="296" t="s">
        <v>2045</v>
      </c>
      <c r="F1573" s="294"/>
    </row>
    <row r="1574" spans="1:6" ht="24" customHeight="1">
      <c r="A1574" s="294">
        <v>1572</v>
      </c>
      <c r="B1574" s="317" t="s">
        <v>1814</v>
      </c>
      <c r="C1574" s="316">
        <v>68.77</v>
      </c>
      <c r="D1574" s="296" t="s">
        <v>544</v>
      </c>
      <c r="E1574" s="296" t="s">
        <v>3242</v>
      </c>
      <c r="F1574" s="294"/>
    </row>
    <row r="1575" spans="1:6" ht="24" customHeight="1">
      <c r="A1575" s="294">
        <v>1573</v>
      </c>
      <c r="B1575" s="317" t="s">
        <v>1815</v>
      </c>
      <c r="C1575" s="316">
        <v>68.989999999999995</v>
      </c>
      <c r="D1575" s="296" t="s">
        <v>544</v>
      </c>
      <c r="E1575" s="296" t="s">
        <v>2048</v>
      </c>
      <c r="F1575" s="294"/>
    </row>
    <row r="1576" spans="1:6" ht="24" customHeight="1">
      <c r="A1576" s="294">
        <v>1574</v>
      </c>
      <c r="B1576" s="317" t="s">
        <v>1816</v>
      </c>
      <c r="C1576" s="316">
        <v>67.150000000000006</v>
      </c>
      <c r="D1576" s="296" t="s">
        <v>544</v>
      </c>
      <c r="E1576" s="296" t="s">
        <v>3232</v>
      </c>
      <c r="F1576" s="294"/>
    </row>
    <row r="1577" spans="1:6" ht="24" customHeight="1">
      <c r="A1577" s="294">
        <v>1575</v>
      </c>
      <c r="B1577" s="317" t="s">
        <v>1833</v>
      </c>
      <c r="C1577" s="316">
        <v>68.77</v>
      </c>
      <c r="D1577" s="296" t="s">
        <v>544</v>
      </c>
      <c r="E1577" s="296" t="s">
        <v>3242</v>
      </c>
      <c r="F1577" s="294"/>
    </row>
    <row r="1578" spans="1:6" ht="24" customHeight="1">
      <c r="A1578" s="294">
        <v>1576</v>
      </c>
      <c r="B1578" s="317" t="s">
        <v>1852</v>
      </c>
      <c r="C1578" s="316">
        <v>68.77</v>
      </c>
      <c r="D1578" s="296" t="s">
        <v>544</v>
      </c>
      <c r="E1578" s="296" t="s">
        <v>3242</v>
      </c>
      <c r="F1578" s="294"/>
    </row>
    <row r="1579" spans="1:6" ht="24" customHeight="1">
      <c r="A1579" s="294">
        <v>1577</v>
      </c>
      <c r="B1579" s="317" t="s">
        <v>1871</v>
      </c>
      <c r="C1579" s="316">
        <v>68.77</v>
      </c>
      <c r="D1579" s="296" t="s">
        <v>544</v>
      </c>
      <c r="E1579" s="296" t="s">
        <v>3242</v>
      </c>
      <c r="F1579" s="294"/>
    </row>
    <row r="1580" spans="1:6" ht="24" customHeight="1">
      <c r="A1580" s="294">
        <v>1578</v>
      </c>
      <c r="B1580" s="317" t="s">
        <v>1890</v>
      </c>
      <c r="C1580" s="316">
        <v>68.77</v>
      </c>
      <c r="D1580" s="296" t="s">
        <v>544</v>
      </c>
      <c r="E1580" s="296" t="s">
        <v>3242</v>
      </c>
      <c r="F1580" s="294"/>
    </row>
    <row r="1581" spans="1:6" ht="24" customHeight="1">
      <c r="A1581" s="294">
        <v>1579</v>
      </c>
      <c r="B1581" s="317" t="s">
        <v>1909</v>
      </c>
      <c r="C1581" s="316">
        <v>68.77</v>
      </c>
      <c r="D1581" s="296" t="s">
        <v>544</v>
      </c>
      <c r="E1581" s="296" t="s">
        <v>3242</v>
      </c>
      <c r="F1581" s="294"/>
    </row>
    <row r="1582" spans="1:6" ht="24" customHeight="1">
      <c r="A1582" s="294">
        <v>1580</v>
      </c>
      <c r="B1582" s="317" t="s">
        <v>1928</v>
      </c>
      <c r="C1582" s="316">
        <v>68.77</v>
      </c>
      <c r="D1582" s="296" t="s">
        <v>544</v>
      </c>
      <c r="E1582" s="296" t="s">
        <v>3242</v>
      </c>
      <c r="F1582" s="294"/>
    </row>
    <row r="1583" spans="1:6" ht="24" customHeight="1">
      <c r="A1583" s="294">
        <v>1581</v>
      </c>
      <c r="B1583" s="317" t="s">
        <v>1947</v>
      </c>
      <c r="C1583" s="316">
        <v>68.77</v>
      </c>
      <c r="D1583" s="296" t="s">
        <v>544</v>
      </c>
      <c r="E1583" s="296" t="s">
        <v>3242</v>
      </c>
      <c r="F1583" s="294"/>
    </row>
    <row r="1584" spans="1:6" ht="24" customHeight="1">
      <c r="A1584" s="294">
        <v>1582</v>
      </c>
      <c r="B1584" s="317" t="s">
        <v>1966</v>
      </c>
      <c r="C1584" s="316">
        <v>68.77</v>
      </c>
      <c r="D1584" s="296" t="s">
        <v>544</v>
      </c>
      <c r="E1584" s="296" t="s">
        <v>3242</v>
      </c>
      <c r="F1584" s="294"/>
    </row>
    <row r="1585" spans="1:6" ht="24" customHeight="1">
      <c r="A1585" s="294">
        <v>1583</v>
      </c>
      <c r="B1585" s="317" t="s">
        <v>1985</v>
      </c>
      <c r="C1585" s="316">
        <v>68.77</v>
      </c>
      <c r="D1585" s="296" t="s">
        <v>544</v>
      </c>
      <c r="E1585" s="296" t="s">
        <v>3242</v>
      </c>
      <c r="F1585" s="294"/>
    </row>
    <row r="1586" spans="1:6" ht="24" customHeight="1">
      <c r="A1586" s="294">
        <v>1584</v>
      </c>
      <c r="B1586" s="317" t="s">
        <v>2004</v>
      </c>
      <c r="C1586" s="316">
        <v>68.77</v>
      </c>
      <c r="D1586" s="296" t="s">
        <v>544</v>
      </c>
      <c r="E1586" s="296" t="s">
        <v>3242</v>
      </c>
      <c r="F1586" s="294"/>
    </row>
    <row r="1587" spans="1:6" ht="24" customHeight="1">
      <c r="A1587" s="294">
        <v>1585</v>
      </c>
      <c r="B1587" s="317" t="s">
        <v>2023</v>
      </c>
      <c r="C1587" s="316">
        <v>68.77</v>
      </c>
      <c r="D1587" s="296" t="s">
        <v>544</v>
      </c>
      <c r="E1587" s="296" t="s">
        <v>3242</v>
      </c>
      <c r="F1587" s="294"/>
    </row>
    <row r="1588" spans="1:6" ht="24" customHeight="1">
      <c r="A1588" s="294">
        <v>1586</v>
      </c>
      <c r="B1588" s="317" t="s">
        <v>4321</v>
      </c>
      <c r="C1588" s="316">
        <v>68.77</v>
      </c>
      <c r="D1588" s="296" t="s">
        <v>544</v>
      </c>
      <c r="E1588" s="296" t="s">
        <v>3242</v>
      </c>
      <c r="F1588" s="294"/>
    </row>
    <row r="1589" spans="1:6" ht="24" customHeight="1">
      <c r="A1589" s="294">
        <v>1587</v>
      </c>
      <c r="B1589" s="317" t="s">
        <v>4322</v>
      </c>
      <c r="C1589" s="316">
        <v>90.35</v>
      </c>
      <c r="D1589" s="294" t="s">
        <v>118</v>
      </c>
      <c r="E1589" s="294" t="s">
        <v>2045</v>
      </c>
      <c r="F1589" s="294"/>
    </row>
    <row r="1590" spans="1:6" ht="24" customHeight="1">
      <c r="A1590" s="294">
        <v>1588</v>
      </c>
      <c r="B1590" s="317" t="s">
        <v>4323</v>
      </c>
      <c r="C1590" s="316">
        <v>90.4</v>
      </c>
      <c r="D1590" s="294" t="s">
        <v>118</v>
      </c>
      <c r="E1590" s="296" t="s">
        <v>2041</v>
      </c>
      <c r="F1590" s="294"/>
    </row>
    <row r="1591" spans="1:6" ht="24" customHeight="1">
      <c r="A1591" s="294">
        <v>1589</v>
      </c>
      <c r="B1591" s="317" t="s">
        <v>4324</v>
      </c>
      <c r="C1591" s="316">
        <v>90.32</v>
      </c>
      <c r="D1591" s="294" t="s">
        <v>118</v>
      </c>
      <c r="E1591" s="296" t="s">
        <v>2045</v>
      </c>
      <c r="F1591" s="294"/>
    </row>
    <row r="1592" spans="1:6" ht="24" customHeight="1">
      <c r="A1592" s="294">
        <v>1590</v>
      </c>
      <c r="B1592" s="317" t="s">
        <v>4325</v>
      </c>
      <c r="C1592" s="316">
        <v>90.32</v>
      </c>
      <c r="D1592" s="294" t="s">
        <v>118</v>
      </c>
      <c r="E1592" s="296" t="s">
        <v>2045</v>
      </c>
      <c r="F1592" s="294"/>
    </row>
    <row r="1593" spans="1:6" ht="24" customHeight="1">
      <c r="A1593" s="294">
        <v>1591</v>
      </c>
      <c r="B1593" s="317" t="s">
        <v>4326</v>
      </c>
      <c r="C1593" s="316">
        <v>90.05</v>
      </c>
      <c r="D1593" s="294" t="s">
        <v>118</v>
      </c>
      <c r="E1593" s="296" t="s">
        <v>2041</v>
      </c>
      <c r="F1593" s="294"/>
    </row>
    <row r="1594" spans="1:6" ht="24" customHeight="1">
      <c r="A1594" s="294">
        <v>1592</v>
      </c>
      <c r="B1594" s="317" t="s">
        <v>4327</v>
      </c>
      <c r="C1594" s="316">
        <v>68.989999999999995</v>
      </c>
      <c r="D1594" s="296" t="s">
        <v>544</v>
      </c>
      <c r="E1594" s="296" t="s">
        <v>2048</v>
      </c>
      <c r="F1594" s="294"/>
    </row>
    <row r="1595" spans="1:6" ht="24" customHeight="1">
      <c r="A1595" s="294">
        <v>1593</v>
      </c>
      <c r="B1595" s="317" t="s">
        <v>4328</v>
      </c>
      <c r="C1595" s="316">
        <v>67.150000000000006</v>
      </c>
      <c r="D1595" s="296" t="s">
        <v>544</v>
      </c>
      <c r="E1595" s="296" t="s">
        <v>3232</v>
      </c>
      <c r="F1595" s="294"/>
    </row>
    <row r="1596" spans="1:6" ht="24" customHeight="1">
      <c r="A1596" s="294">
        <v>1594</v>
      </c>
      <c r="B1596" s="317" t="s">
        <v>4329</v>
      </c>
      <c r="C1596" s="316">
        <v>68.77</v>
      </c>
      <c r="D1596" s="296" t="s">
        <v>544</v>
      </c>
      <c r="E1596" s="296" t="s">
        <v>3242</v>
      </c>
      <c r="F1596" s="294"/>
    </row>
    <row r="1597" spans="1:6" ht="24" customHeight="1">
      <c r="A1597" s="294">
        <v>1595</v>
      </c>
      <c r="B1597" s="317" t="s">
        <v>4330</v>
      </c>
      <c r="C1597" s="316">
        <v>68.989999999999995</v>
      </c>
      <c r="D1597" s="296" t="s">
        <v>544</v>
      </c>
      <c r="E1597" s="296" t="s">
        <v>2048</v>
      </c>
      <c r="F1597" s="294"/>
    </row>
    <row r="1598" spans="1:6" ht="24" customHeight="1">
      <c r="A1598" s="294">
        <v>1596</v>
      </c>
      <c r="B1598" s="317" t="s">
        <v>4331</v>
      </c>
      <c r="C1598" s="316">
        <v>68.77</v>
      </c>
      <c r="D1598" s="296" t="s">
        <v>544</v>
      </c>
      <c r="E1598" s="296" t="s">
        <v>3242</v>
      </c>
      <c r="F1598" s="294"/>
    </row>
    <row r="1599" spans="1:6" ht="24" customHeight="1">
      <c r="A1599" s="294">
        <v>1597</v>
      </c>
      <c r="B1599" s="317" t="s">
        <v>4332</v>
      </c>
      <c r="C1599" s="316">
        <v>70.97</v>
      </c>
      <c r="D1599" s="296" t="s">
        <v>544</v>
      </c>
      <c r="E1599" s="296" t="s">
        <v>2045</v>
      </c>
      <c r="F1599" s="294"/>
    </row>
    <row r="1600" spans="1:6" ht="24" customHeight="1">
      <c r="A1600" s="294">
        <v>1598</v>
      </c>
      <c r="B1600" s="317" t="s">
        <v>4333</v>
      </c>
      <c r="C1600" s="316">
        <v>68.77</v>
      </c>
      <c r="D1600" s="296" t="s">
        <v>544</v>
      </c>
      <c r="E1600" s="296" t="s">
        <v>3242</v>
      </c>
      <c r="F1600" s="294"/>
    </row>
    <row r="1601" spans="1:6" ht="24" customHeight="1">
      <c r="A1601" s="294">
        <v>1599</v>
      </c>
      <c r="B1601" s="317" t="s">
        <v>4334</v>
      </c>
      <c r="C1601" s="316">
        <v>68.77</v>
      </c>
      <c r="D1601" s="296" t="s">
        <v>544</v>
      </c>
      <c r="E1601" s="296" t="s">
        <v>3242</v>
      </c>
      <c r="F1601" s="294"/>
    </row>
    <row r="1602" spans="1:6" ht="24" customHeight="1">
      <c r="A1602" s="294">
        <v>1600</v>
      </c>
      <c r="B1602" s="317" t="s">
        <v>4335</v>
      </c>
      <c r="C1602" s="316">
        <v>68.77</v>
      </c>
      <c r="D1602" s="296" t="s">
        <v>544</v>
      </c>
      <c r="E1602" s="296" t="s">
        <v>3242</v>
      </c>
      <c r="F1602" s="294"/>
    </row>
    <row r="1603" spans="1:6" ht="24" customHeight="1">
      <c r="A1603" s="294">
        <v>1601</v>
      </c>
      <c r="B1603" s="317" t="s">
        <v>4336</v>
      </c>
      <c r="C1603" s="316">
        <v>68.77</v>
      </c>
      <c r="D1603" s="296" t="s">
        <v>544</v>
      </c>
      <c r="E1603" s="296" t="s">
        <v>3242</v>
      </c>
      <c r="F1603" s="294"/>
    </row>
    <row r="1604" spans="1:6" ht="24" customHeight="1">
      <c r="A1604" s="294">
        <v>1602</v>
      </c>
      <c r="B1604" s="317" t="s">
        <v>4337</v>
      </c>
      <c r="C1604" s="316">
        <v>68.77</v>
      </c>
      <c r="D1604" s="296" t="s">
        <v>544</v>
      </c>
      <c r="E1604" s="296" t="s">
        <v>3242</v>
      </c>
      <c r="F1604" s="294"/>
    </row>
    <row r="1605" spans="1:6" ht="24" customHeight="1">
      <c r="A1605" s="294">
        <v>1603</v>
      </c>
      <c r="B1605" s="317" t="s">
        <v>4338</v>
      </c>
      <c r="C1605" s="316">
        <v>68.77</v>
      </c>
      <c r="D1605" s="296" t="s">
        <v>544</v>
      </c>
      <c r="E1605" s="296" t="s">
        <v>3242</v>
      </c>
      <c r="F1605" s="294"/>
    </row>
    <row r="1606" spans="1:6" ht="24" customHeight="1">
      <c r="A1606" s="294">
        <v>1604</v>
      </c>
      <c r="B1606" s="317" t="s">
        <v>4339</v>
      </c>
      <c r="C1606" s="316">
        <v>68.77</v>
      </c>
      <c r="D1606" s="296" t="s">
        <v>544</v>
      </c>
      <c r="E1606" s="296" t="s">
        <v>3242</v>
      </c>
      <c r="F1606" s="294"/>
    </row>
    <row r="1607" spans="1:6" ht="24" customHeight="1">
      <c r="A1607" s="294">
        <v>1605</v>
      </c>
      <c r="B1607" s="317" t="s">
        <v>4340</v>
      </c>
      <c r="C1607" s="316">
        <v>90.36</v>
      </c>
      <c r="D1607" s="294" t="s">
        <v>118</v>
      </c>
      <c r="E1607" s="296" t="s">
        <v>2041</v>
      </c>
      <c r="F1607" s="294"/>
    </row>
    <row r="1608" spans="1:6" ht="24" customHeight="1">
      <c r="A1608" s="294">
        <v>1606</v>
      </c>
      <c r="B1608" s="317" t="s">
        <v>2306</v>
      </c>
      <c r="C1608" s="316">
        <v>89.97</v>
      </c>
      <c r="D1608" s="294" t="s">
        <v>118</v>
      </c>
      <c r="E1608" s="296" t="s">
        <v>2041</v>
      </c>
      <c r="F1608" s="294"/>
    </row>
    <row r="1609" spans="1:6" ht="24" customHeight="1">
      <c r="A1609" s="294">
        <v>1607</v>
      </c>
      <c r="B1609" s="317" t="s">
        <v>2317</v>
      </c>
      <c r="C1609" s="316">
        <v>89.58</v>
      </c>
      <c r="D1609" s="294" t="s">
        <v>118</v>
      </c>
      <c r="E1609" s="294" t="s">
        <v>2045</v>
      </c>
      <c r="F1609" s="294"/>
    </row>
    <row r="1610" spans="1:6" ht="24" customHeight="1">
      <c r="A1610" s="294">
        <v>1608</v>
      </c>
      <c r="B1610" s="317" t="s">
        <v>4341</v>
      </c>
      <c r="C1610" s="316">
        <v>90.02</v>
      </c>
      <c r="D1610" s="294" t="s">
        <v>118</v>
      </c>
      <c r="E1610" s="296" t="s">
        <v>2045</v>
      </c>
      <c r="F1610" s="294"/>
    </row>
    <row r="1611" spans="1:6" ht="24" customHeight="1">
      <c r="A1611" s="294">
        <v>1609</v>
      </c>
      <c r="B1611" s="317" t="s">
        <v>4342</v>
      </c>
      <c r="C1611" s="316">
        <v>90.02</v>
      </c>
      <c r="D1611" s="294" t="s">
        <v>118</v>
      </c>
      <c r="E1611" s="296" t="s">
        <v>2045</v>
      </c>
      <c r="F1611" s="294"/>
    </row>
    <row r="1612" spans="1:6" ht="24" customHeight="1">
      <c r="A1612" s="294">
        <v>1610</v>
      </c>
      <c r="B1612" s="317" t="s">
        <v>4343</v>
      </c>
      <c r="C1612" s="316">
        <v>88.57</v>
      </c>
      <c r="D1612" s="294" t="s">
        <v>118</v>
      </c>
      <c r="E1612" s="296" t="s">
        <v>2045</v>
      </c>
      <c r="F1612" s="294"/>
    </row>
    <row r="1613" spans="1:6" ht="24" customHeight="1">
      <c r="A1613" s="294">
        <v>1611</v>
      </c>
      <c r="B1613" s="317" t="s">
        <v>4344</v>
      </c>
      <c r="C1613" s="316">
        <v>90.06</v>
      </c>
      <c r="D1613" s="294" t="s">
        <v>118</v>
      </c>
      <c r="E1613" s="294" t="s">
        <v>2045</v>
      </c>
      <c r="F1613" s="294"/>
    </row>
    <row r="1614" spans="1:6" ht="24" customHeight="1">
      <c r="A1614" s="294">
        <v>1612</v>
      </c>
      <c r="B1614" s="317" t="s">
        <v>4345</v>
      </c>
      <c r="C1614" s="316">
        <v>88.57</v>
      </c>
      <c r="D1614" s="294" t="s">
        <v>118</v>
      </c>
      <c r="E1614" s="296" t="s">
        <v>2045</v>
      </c>
      <c r="F1614" s="294"/>
    </row>
    <row r="1615" spans="1:6" ht="24" customHeight="1">
      <c r="A1615" s="294">
        <v>1613</v>
      </c>
      <c r="B1615" s="317" t="s">
        <v>4346</v>
      </c>
      <c r="C1615" s="316">
        <v>90.01</v>
      </c>
      <c r="D1615" s="294" t="s">
        <v>118</v>
      </c>
      <c r="E1615" s="294" t="s">
        <v>2045</v>
      </c>
      <c r="F1615" s="294"/>
    </row>
    <row r="1616" spans="1:6" ht="24" customHeight="1">
      <c r="A1616" s="294">
        <v>1614</v>
      </c>
      <c r="B1616" s="317" t="s">
        <v>4347</v>
      </c>
      <c r="C1616" s="316">
        <v>89.66</v>
      </c>
      <c r="D1616" s="294" t="s">
        <v>118</v>
      </c>
      <c r="E1616" s="296" t="s">
        <v>2041</v>
      </c>
      <c r="F1616" s="294"/>
    </row>
    <row r="1617" spans="1:6" ht="24" customHeight="1">
      <c r="A1617" s="294">
        <v>1615</v>
      </c>
      <c r="B1617" s="317" t="s">
        <v>4348</v>
      </c>
      <c r="C1617" s="316">
        <v>89.66</v>
      </c>
      <c r="D1617" s="294" t="s">
        <v>118</v>
      </c>
      <c r="E1617" s="296" t="s">
        <v>2041</v>
      </c>
      <c r="F1617" s="294"/>
    </row>
    <row r="1618" spans="1:6" ht="24" customHeight="1">
      <c r="A1618" s="294">
        <v>1616</v>
      </c>
      <c r="B1618" s="317" t="s">
        <v>4349</v>
      </c>
      <c r="C1618" s="316">
        <v>89.66</v>
      </c>
      <c r="D1618" s="294" t="s">
        <v>118</v>
      </c>
      <c r="E1618" s="296" t="s">
        <v>2041</v>
      </c>
      <c r="F1618" s="294"/>
    </row>
    <row r="1619" spans="1:6" ht="24" customHeight="1">
      <c r="A1619" s="294">
        <v>1617</v>
      </c>
      <c r="B1619" s="317" t="s">
        <v>4350</v>
      </c>
      <c r="C1619" s="316">
        <v>89.66</v>
      </c>
      <c r="D1619" s="294" t="s">
        <v>118</v>
      </c>
      <c r="E1619" s="296" t="s">
        <v>2041</v>
      </c>
      <c r="F1619" s="294"/>
    </row>
    <row r="1620" spans="1:6" ht="24" customHeight="1">
      <c r="A1620" s="294">
        <v>1618</v>
      </c>
      <c r="B1620" s="317" t="s">
        <v>4351</v>
      </c>
      <c r="C1620" s="316">
        <v>88.52</v>
      </c>
      <c r="D1620" s="294" t="s">
        <v>118</v>
      </c>
      <c r="E1620" s="296" t="s">
        <v>2045</v>
      </c>
      <c r="F1620" s="294"/>
    </row>
    <row r="1621" spans="1:6" ht="24" customHeight="1">
      <c r="A1621" s="294">
        <v>1619</v>
      </c>
      <c r="B1621" s="317" t="s">
        <v>4352</v>
      </c>
      <c r="C1621" s="316">
        <v>89.66</v>
      </c>
      <c r="D1621" s="294" t="s">
        <v>118</v>
      </c>
      <c r="E1621" s="296" t="s">
        <v>2041</v>
      </c>
      <c r="F1621" s="294"/>
    </row>
    <row r="1622" spans="1:6" ht="24" customHeight="1">
      <c r="A1622" s="294">
        <v>1620</v>
      </c>
      <c r="B1622" s="317" t="s">
        <v>4353</v>
      </c>
      <c r="C1622" s="316">
        <v>88.52</v>
      </c>
      <c r="D1622" s="294" t="s">
        <v>118</v>
      </c>
      <c r="E1622" s="296" t="s">
        <v>2045</v>
      </c>
      <c r="F1622" s="294"/>
    </row>
    <row r="1623" spans="1:6" ht="24" customHeight="1">
      <c r="A1623" s="294">
        <v>1621</v>
      </c>
      <c r="B1623" s="317" t="s">
        <v>4354</v>
      </c>
      <c r="C1623" s="316">
        <v>89.66</v>
      </c>
      <c r="D1623" s="294" t="s">
        <v>118</v>
      </c>
      <c r="E1623" s="296" t="s">
        <v>2041</v>
      </c>
      <c r="F1623" s="294"/>
    </row>
    <row r="1624" spans="1:6" ht="24" customHeight="1">
      <c r="A1624" s="294">
        <v>1622</v>
      </c>
      <c r="B1624" s="317" t="s">
        <v>4355</v>
      </c>
      <c r="C1624" s="316">
        <v>90.01</v>
      </c>
      <c r="D1624" s="294" t="s">
        <v>118</v>
      </c>
      <c r="E1624" s="294" t="s">
        <v>2045</v>
      </c>
      <c r="F1624" s="294"/>
    </row>
    <row r="1625" spans="1:6" ht="24" customHeight="1">
      <c r="A1625" s="294">
        <v>1623</v>
      </c>
      <c r="B1625" s="317" t="s">
        <v>4356</v>
      </c>
      <c r="C1625" s="316">
        <v>89.66</v>
      </c>
      <c r="D1625" s="294" t="s">
        <v>118</v>
      </c>
      <c r="E1625" s="296" t="s">
        <v>2041</v>
      </c>
      <c r="F1625" s="294"/>
    </row>
    <row r="1626" spans="1:6" ht="24" customHeight="1">
      <c r="A1626" s="294">
        <v>1624</v>
      </c>
      <c r="B1626" s="317" t="s">
        <v>4357</v>
      </c>
      <c r="C1626" s="316">
        <v>90.01</v>
      </c>
      <c r="D1626" s="294" t="s">
        <v>118</v>
      </c>
      <c r="E1626" s="294" t="s">
        <v>2045</v>
      </c>
      <c r="F1626" s="294"/>
    </row>
    <row r="1627" spans="1:6" ht="24" customHeight="1">
      <c r="A1627" s="294">
        <v>1625</v>
      </c>
      <c r="B1627" s="317" t="s">
        <v>4358</v>
      </c>
      <c r="C1627" s="316">
        <v>89.66</v>
      </c>
      <c r="D1627" s="294" t="s">
        <v>118</v>
      </c>
      <c r="E1627" s="296" t="s">
        <v>2041</v>
      </c>
      <c r="F1627" s="294"/>
    </row>
    <row r="1628" spans="1:6" ht="24" customHeight="1">
      <c r="A1628" s="294">
        <v>1626</v>
      </c>
      <c r="B1628" s="317" t="s">
        <v>4359</v>
      </c>
      <c r="C1628" s="316">
        <v>89.66</v>
      </c>
      <c r="D1628" s="294" t="s">
        <v>118</v>
      </c>
      <c r="E1628" s="296" t="s">
        <v>2041</v>
      </c>
      <c r="F1628" s="294"/>
    </row>
    <row r="1629" spans="1:6" ht="24" customHeight="1">
      <c r="A1629" s="294">
        <v>1627</v>
      </c>
      <c r="B1629" s="317" t="s">
        <v>4360</v>
      </c>
      <c r="C1629" s="316">
        <v>88.52</v>
      </c>
      <c r="D1629" s="294" t="s">
        <v>118</v>
      </c>
      <c r="E1629" s="296" t="s">
        <v>2045</v>
      </c>
      <c r="F1629" s="294"/>
    </row>
    <row r="1630" spans="1:6" ht="24" customHeight="1">
      <c r="A1630" s="294">
        <v>1628</v>
      </c>
      <c r="B1630" s="317" t="s">
        <v>4361</v>
      </c>
      <c r="C1630" s="316">
        <v>70.97</v>
      </c>
      <c r="D1630" s="296" t="s">
        <v>544</v>
      </c>
      <c r="E1630" s="296" t="s">
        <v>2045</v>
      </c>
      <c r="F1630" s="294"/>
    </row>
    <row r="1631" spans="1:6" ht="24" customHeight="1">
      <c r="A1631" s="294">
        <v>1629</v>
      </c>
      <c r="B1631" s="317" t="s">
        <v>4362</v>
      </c>
      <c r="C1631" s="316">
        <v>68.989999999999995</v>
      </c>
      <c r="D1631" s="296" t="s">
        <v>544</v>
      </c>
      <c r="E1631" s="296" t="s">
        <v>2048</v>
      </c>
      <c r="F1631" s="294"/>
    </row>
    <row r="1632" spans="1:6" ht="24" customHeight="1">
      <c r="A1632" s="294">
        <v>1630</v>
      </c>
      <c r="B1632" s="317" t="s">
        <v>4363</v>
      </c>
      <c r="C1632" s="316">
        <v>67.150000000000006</v>
      </c>
      <c r="D1632" s="296" t="s">
        <v>544</v>
      </c>
      <c r="E1632" s="296" t="s">
        <v>3232</v>
      </c>
      <c r="F1632" s="294"/>
    </row>
    <row r="1633" spans="1:6" ht="24" customHeight="1">
      <c r="A1633" s="294">
        <v>1631</v>
      </c>
      <c r="B1633" s="317" t="s">
        <v>4364</v>
      </c>
      <c r="C1633" s="316">
        <v>70.97</v>
      </c>
      <c r="D1633" s="296" t="s">
        <v>544</v>
      </c>
      <c r="E1633" s="296" t="s">
        <v>2045</v>
      </c>
      <c r="F1633" s="294"/>
    </row>
    <row r="1634" spans="1:6" ht="24" customHeight="1">
      <c r="A1634" s="294">
        <v>1632</v>
      </c>
      <c r="B1634" s="317" t="s">
        <v>4365</v>
      </c>
      <c r="C1634" s="316">
        <v>68.989999999999995</v>
      </c>
      <c r="D1634" s="296" t="s">
        <v>544</v>
      </c>
      <c r="E1634" s="296" t="s">
        <v>2048</v>
      </c>
      <c r="F1634" s="294"/>
    </row>
    <row r="1635" spans="1:6" ht="24" customHeight="1">
      <c r="A1635" s="294">
        <v>1633</v>
      </c>
      <c r="B1635" s="317" t="s">
        <v>4366</v>
      </c>
      <c r="C1635" s="316">
        <v>67.150000000000006</v>
      </c>
      <c r="D1635" s="296" t="s">
        <v>544</v>
      </c>
      <c r="E1635" s="296" t="s">
        <v>3232</v>
      </c>
      <c r="F1635" s="294"/>
    </row>
    <row r="1636" spans="1:6" ht="24" customHeight="1">
      <c r="A1636" s="294">
        <v>1634</v>
      </c>
      <c r="B1636" s="317" t="s">
        <v>4367</v>
      </c>
      <c r="C1636" s="316">
        <v>70.97</v>
      </c>
      <c r="D1636" s="296" t="s">
        <v>544</v>
      </c>
      <c r="E1636" s="296" t="s">
        <v>2045</v>
      </c>
      <c r="F1636" s="294"/>
    </row>
    <row r="1637" spans="1:6" ht="24" customHeight="1">
      <c r="A1637" s="294">
        <v>1635</v>
      </c>
      <c r="B1637" s="317" t="s">
        <v>4368</v>
      </c>
      <c r="C1637" s="316">
        <v>89.58</v>
      </c>
      <c r="D1637" s="294" t="s">
        <v>118</v>
      </c>
      <c r="E1637" s="296" t="s">
        <v>2045</v>
      </c>
      <c r="F1637" s="294"/>
    </row>
    <row r="1638" spans="1:6" ht="24" customHeight="1">
      <c r="A1638" s="294">
        <v>1636</v>
      </c>
      <c r="B1638" s="317" t="s">
        <v>4369</v>
      </c>
      <c r="C1638" s="316">
        <v>89.58</v>
      </c>
      <c r="D1638" s="294" t="s">
        <v>118</v>
      </c>
      <c r="E1638" s="296" t="s">
        <v>2045</v>
      </c>
      <c r="F1638" s="294"/>
    </row>
    <row r="1639" spans="1:6" ht="24" customHeight="1">
      <c r="A1639" s="294">
        <v>1637</v>
      </c>
      <c r="B1639" s="317" t="s">
        <v>4370</v>
      </c>
      <c r="C1639" s="316">
        <v>89.97</v>
      </c>
      <c r="D1639" s="294" t="s">
        <v>118</v>
      </c>
      <c r="E1639" s="296" t="s">
        <v>2041</v>
      </c>
      <c r="F1639" s="294"/>
    </row>
    <row r="1640" spans="1:6" ht="24" customHeight="1">
      <c r="A1640" s="294">
        <v>1638</v>
      </c>
      <c r="B1640" s="317" t="s">
        <v>2526</v>
      </c>
      <c r="C1640" s="316">
        <v>90.02</v>
      </c>
      <c r="D1640" s="294" t="s">
        <v>118</v>
      </c>
      <c r="E1640" s="294" t="s">
        <v>2045</v>
      </c>
      <c r="F1640" s="294"/>
    </row>
    <row r="1641" spans="1:6" ht="24" customHeight="1">
      <c r="A1641" s="294">
        <v>1639</v>
      </c>
      <c r="B1641" s="317" t="s">
        <v>4371</v>
      </c>
      <c r="C1641" s="316">
        <v>89.58</v>
      </c>
      <c r="D1641" s="294" t="s">
        <v>118</v>
      </c>
      <c r="E1641" s="296" t="s">
        <v>2045</v>
      </c>
      <c r="F1641" s="294"/>
    </row>
    <row r="1642" spans="1:6" ht="24" customHeight="1">
      <c r="A1642" s="294">
        <v>1640</v>
      </c>
      <c r="B1642" s="317" t="s">
        <v>2292</v>
      </c>
      <c r="C1642" s="316">
        <v>90.02</v>
      </c>
      <c r="D1642" s="294" t="s">
        <v>118</v>
      </c>
      <c r="E1642" s="294" t="s">
        <v>2045</v>
      </c>
      <c r="F1642" s="294"/>
    </row>
    <row r="1643" spans="1:6" ht="24" customHeight="1">
      <c r="A1643" s="294">
        <v>1641</v>
      </c>
      <c r="B1643" s="317" t="s">
        <v>4372</v>
      </c>
      <c r="C1643" s="316">
        <v>89.58</v>
      </c>
      <c r="D1643" s="294" t="s">
        <v>118</v>
      </c>
      <c r="E1643" s="296" t="s">
        <v>2045</v>
      </c>
      <c r="F1643" s="294"/>
    </row>
    <row r="1644" spans="1:6" ht="24" customHeight="1">
      <c r="A1644" s="294">
        <v>1642</v>
      </c>
      <c r="B1644" s="317" t="s">
        <v>2291</v>
      </c>
      <c r="C1644" s="316">
        <v>90.02</v>
      </c>
      <c r="D1644" s="294" t="s">
        <v>118</v>
      </c>
      <c r="E1644" s="294" t="s">
        <v>2045</v>
      </c>
      <c r="F1644" s="294"/>
    </row>
    <row r="1645" spans="1:6" ht="24" customHeight="1">
      <c r="A1645" s="294">
        <v>1643</v>
      </c>
      <c r="B1645" s="317" t="s">
        <v>4373</v>
      </c>
      <c r="C1645" s="316">
        <v>89.58</v>
      </c>
      <c r="D1645" s="294" t="s">
        <v>118</v>
      </c>
      <c r="E1645" s="296" t="s">
        <v>2045</v>
      </c>
      <c r="F1645" s="294"/>
    </row>
    <row r="1646" spans="1:6" ht="24" customHeight="1">
      <c r="A1646" s="294">
        <v>1644</v>
      </c>
      <c r="B1646" s="317" t="s">
        <v>4374</v>
      </c>
      <c r="C1646" s="316">
        <v>89.97</v>
      </c>
      <c r="D1646" s="294" t="s">
        <v>118</v>
      </c>
      <c r="E1646" s="296" t="s">
        <v>2041</v>
      </c>
      <c r="F1646" s="294"/>
    </row>
    <row r="1647" spans="1:6" ht="24" customHeight="1">
      <c r="A1647" s="294">
        <v>1645</v>
      </c>
      <c r="B1647" s="317" t="s">
        <v>2276</v>
      </c>
      <c r="C1647" s="316">
        <v>90.34</v>
      </c>
      <c r="D1647" s="294" t="s">
        <v>118</v>
      </c>
      <c r="E1647" s="296" t="s">
        <v>2041</v>
      </c>
      <c r="F1647" s="294"/>
    </row>
    <row r="1648" spans="1:6" ht="24" customHeight="1">
      <c r="A1648" s="294">
        <v>1646</v>
      </c>
      <c r="B1648" s="317" t="s">
        <v>2290</v>
      </c>
      <c r="C1648" s="316">
        <v>90.02</v>
      </c>
      <c r="D1648" s="294" t="s">
        <v>118</v>
      </c>
      <c r="E1648" s="294" t="s">
        <v>2045</v>
      </c>
      <c r="F1648" s="294"/>
    </row>
    <row r="1649" spans="1:6" ht="24" customHeight="1">
      <c r="A1649" s="294">
        <v>1647</v>
      </c>
      <c r="B1649" s="317" t="s">
        <v>2289</v>
      </c>
      <c r="C1649" s="316">
        <v>90.02</v>
      </c>
      <c r="D1649" s="294" t="s">
        <v>118</v>
      </c>
      <c r="E1649" s="294" t="s">
        <v>2045</v>
      </c>
      <c r="F1649" s="294"/>
    </row>
    <row r="1650" spans="1:6" ht="24" customHeight="1">
      <c r="A1650" s="294">
        <v>1648</v>
      </c>
      <c r="B1650" s="317" t="s">
        <v>4375</v>
      </c>
      <c r="C1650" s="316">
        <v>90.34</v>
      </c>
      <c r="D1650" s="294" t="s">
        <v>118</v>
      </c>
      <c r="E1650" s="296" t="s">
        <v>2041</v>
      </c>
      <c r="F1650" s="294"/>
    </row>
    <row r="1651" spans="1:6" ht="24" customHeight="1">
      <c r="A1651" s="294">
        <v>1649</v>
      </c>
      <c r="B1651" s="317" t="s">
        <v>4376</v>
      </c>
      <c r="C1651" s="316">
        <v>89.58</v>
      </c>
      <c r="D1651" s="294" t="s">
        <v>118</v>
      </c>
      <c r="E1651" s="296" t="s">
        <v>2045</v>
      </c>
      <c r="F1651" s="294"/>
    </row>
    <row r="1652" spans="1:6" ht="24" customHeight="1">
      <c r="A1652" s="294">
        <v>1650</v>
      </c>
      <c r="B1652" s="317" t="s">
        <v>4377</v>
      </c>
      <c r="C1652" s="316">
        <v>90.02</v>
      </c>
      <c r="D1652" s="294" t="s">
        <v>118</v>
      </c>
      <c r="E1652" s="294" t="s">
        <v>2045</v>
      </c>
      <c r="F1652" s="294"/>
    </row>
    <row r="1653" spans="1:6" ht="24" customHeight="1">
      <c r="A1653" s="294">
        <v>1651</v>
      </c>
      <c r="B1653" s="317" t="s">
        <v>4378</v>
      </c>
      <c r="C1653" s="316">
        <v>89.58</v>
      </c>
      <c r="D1653" s="294" t="s">
        <v>118</v>
      </c>
      <c r="E1653" s="296" t="s">
        <v>2045</v>
      </c>
      <c r="F1653" s="294"/>
    </row>
    <row r="1654" spans="1:6" ht="24" customHeight="1">
      <c r="A1654" s="294">
        <v>1652</v>
      </c>
      <c r="B1654" s="317" t="s">
        <v>4379</v>
      </c>
      <c r="C1654" s="316">
        <v>89.97</v>
      </c>
      <c r="D1654" s="294" t="s">
        <v>118</v>
      </c>
      <c r="E1654" s="296" t="s">
        <v>2041</v>
      </c>
      <c r="F1654" s="294"/>
    </row>
    <row r="1655" spans="1:6" ht="24" customHeight="1">
      <c r="A1655" s="294">
        <v>1653</v>
      </c>
      <c r="B1655" s="317" t="s">
        <v>4380</v>
      </c>
      <c r="C1655" s="316">
        <v>90.34</v>
      </c>
      <c r="D1655" s="294" t="s">
        <v>118</v>
      </c>
      <c r="E1655" s="296" t="s">
        <v>2041</v>
      </c>
      <c r="F1655" s="294"/>
    </row>
    <row r="1656" spans="1:6" ht="24" customHeight="1">
      <c r="A1656" s="294">
        <v>1654</v>
      </c>
      <c r="B1656" s="317" t="s">
        <v>4381</v>
      </c>
      <c r="C1656" s="316">
        <v>90.02</v>
      </c>
      <c r="D1656" s="294" t="s">
        <v>118</v>
      </c>
      <c r="E1656" s="294" t="s">
        <v>2045</v>
      </c>
      <c r="F1656" s="294"/>
    </row>
    <row r="1657" spans="1:6" ht="24" customHeight="1">
      <c r="A1657" s="294">
        <v>1655</v>
      </c>
      <c r="B1657" s="317" t="s">
        <v>4382</v>
      </c>
      <c r="C1657" s="316">
        <v>89.58</v>
      </c>
      <c r="D1657" s="294" t="s">
        <v>118</v>
      </c>
      <c r="E1657" s="296" t="s">
        <v>2045</v>
      </c>
      <c r="F1657" s="294"/>
    </row>
    <row r="1658" spans="1:6" ht="24" customHeight="1">
      <c r="A1658" s="294">
        <v>1656</v>
      </c>
      <c r="B1658" s="317" t="s">
        <v>4383</v>
      </c>
      <c r="C1658" s="316">
        <v>89.97</v>
      </c>
      <c r="D1658" s="294" t="s">
        <v>118</v>
      </c>
      <c r="E1658" s="296" t="s">
        <v>2041</v>
      </c>
      <c r="F1658" s="294"/>
    </row>
    <row r="1659" spans="1:6" ht="24" customHeight="1">
      <c r="A1659" s="294">
        <v>1657</v>
      </c>
      <c r="B1659" s="317" t="s">
        <v>4384</v>
      </c>
      <c r="C1659" s="316">
        <v>90.34</v>
      </c>
      <c r="D1659" s="294" t="s">
        <v>118</v>
      </c>
      <c r="E1659" s="296" t="s">
        <v>2041</v>
      </c>
      <c r="F1659" s="294"/>
    </row>
    <row r="1660" spans="1:6" ht="24" customHeight="1">
      <c r="A1660" s="294">
        <v>1658</v>
      </c>
      <c r="B1660" s="317" t="s">
        <v>4385</v>
      </c>
      <c r="C1660" s="316">
        <v>90.02</v>
      </c>
      <c r="D1660" s="294" t="s">
        <v>118</v>
      </c>
      <c r="E1660" s="294" t="s">
        <v>2045</v>
      </c>
      <c r="F1660" s="294"/>
    </row>
    <row r="1661" spans="1:6" ht="24" customHeight="1">
      <c r="A1661" s="294">
        <v>1659</v>
      </c>
      <c r="B1661" s="317" t="s">
        <v>2613</v>
      </c>
      <c r="C1661" s="316">
        <v>89.08</v>
      </c>
      <c r="D1661" s="294" t="s">
        <v>118</v>
      </c>
      <c r="E1661" s="294" t="s">
        <v>2045</v>
      </c>
      <c r="F1661" s="294"/>
    </row>
    <row r="1662" spans="1:6" ht="24" customHeight="1">
      <c r="A1662" s="294">
        <v>1660</v>
      </c>
      <c r="B1662" s="317" t="s">
        <v>2612</v>
      </c>
      <c r="C1662" s="316">
        <v>89.08</v>
      </c>
      <c r="D1662" s="294" t="s">
        <v>118</v>
      </c>
      <c r="E1662" s="294" t="s">
        <v>2045</v>
      </c>
      <c r="F1662" s="294"/>
    </row>
    <row r="1663" spans="1:6" ht="24" customHeight="1">
      <c r="A1663" s="294">
        <v>1661</v>
      </c>
      <c r="B1663" s="317" t="s">
        <v>2595</v>
      </c>
      <c r="C1663" s="316">
        <v>89.31</v>
      </c>
      <c r="D1663" s="294" t="s">
        <v>118</v>
      </c>
      <c r="E1663" s="296" t="s">
        <v>2041</v>
      </c>
      <c r="F1663" s="294"/>
    </row>
    <row r="1664" spans="1:6" ht="24" customHeight="1">
      <c r="A1664" s="294">
        <v>1662</v>
      </c>
      <c r="B1664" s="317" t="s">
        <v>4386</v>
      </c>
      <c r="C1664" s="316">
        <v>89.14</v>
      </c>
      <c r="D1664" s="294" t="s">
        <v>118</v>
      </c>
      <c r="E1664" s="296" t="s">
        <v>2045</v>
      </c>
      <c r="F1664" s="294"/>
    </row>
    <row r="1665" spans="1:6" ht="24" customHeight="1">
      <c r="A1665" s="294">
        <v>1663</v>
      </c>
      <c r="B1665" s="317" t="s">
        <v>4387</v>
      </c>
      <c r="C1665" s="316">
        <v>89.16</v>
      </c>
      <c r="D1665" s="294" t="s">
        <v>118</v>
      </c>
      <c r="E1665" s="296" t="s">
        <v>2041</v>
      </c>
      <c r="F1665" s="294"/>
    </row>
    <row r="1666" spans="1:6" ht="24" customHeight="1">
      <c r="A1666" s="294">
        <v>1664</v>
      </c>
      <c r="B1666" s="317" t="s">
        <v>2594</v>
      </c>
      <c r="C1666" s="316">
        <v>89.31</v>
      </c>
      <c r="D1666" s="294" t="s">
        <v>118</v>
      </c>
      <c r="E1666" s="296" t="s">
        <v>2041</v>
      </c>
      <c r="F1666" s="294"/>
    </row>
    <row r="1667" spans="1:6" ht="24" customHeight="1">
      <c r="A1667" s="294">
        <v>1665</v>
      </c>
      <c r="B1667" s="317" t="s">
        <v>4388</v>
      </c>
      <c r="C1667" s="316">
        <v>89.14</v>
      </c>
      <c r="D1667" s="294" t="s">
        <v>118</v>
      </c>
      <c r="E1667" s="296" t="s">
        <v>2045</v>
      </c>
      <c r="F1667" s="294"/>
    </row>
    <row r="1668" spans="1:6" ht="24" customHeight="1">
      <c r="A1668" s="294">
        <v>1666</v>
      </c>
      <c r="B1668" s="317" t="s">
        <v>2593</v>
      </c>
      <c r="C1668" s="316">
        <v>89.31</v>
      </c>
      <c r="D1668" s="294" t="s">
        <v>118</v>
      </c>
      <c r="E1668" s="296" t="s">
        <v>2041</v>
      </c>
      <c r="F1668" s="294"/>
    </row>
    <row r="1669" spans="1:6" ht="24" customHeight="1">
      <c r="A1669" s="294">
        <v>1667</v>
      </c>
      <c r="B1669" s="317" t="s">
        <v>2592</v>
      </c>
      <c r="C1669" s="316">
        <v>89.31</v>
      </c>
      <c r="D1669" s="294" t="s">
        <v>118</v>
      </c>
      <c r="E1669" s="296" t="s">
        <v>2041</v>
      </c>
      <c r="F1669" s="294"/>
    </row>
    <row r="1670" spans="1:6" ht="24" customHeight="1">
      <c r="A1670" s="294">
        <v>1668</v>
      </c>
      <c r="B1670" s="317" t="s">
        <v>2606</v>
      </c>
      <c r="C1670" s="316">
        <v>89.08</v>
      </c>
      <c r="D1670" s="294" t="s">
        <v>118</v>
      </c>
      <c r="E1670" s="294" t="s">
        <v>2045</v>
      </c>
      <c r="F1670" s="294"/>
    </row>
    <row r="1671" spans="1:6" ht="24" customHeight="1">
      <c r="A1671" s="294">
        <v>1669</v>
      </c>
      <c r="B1671" s="317" t="s">
        <v>4389</v>
      </c>
      <c r="C1671" s="316">
        <v>89.16</v>
      </c>
      <c r="D1671" s="294" t="s">
        <v>118</v>
      </c>
      <c r="E1671" s="296" t="s">
        <v>2041</v>
      </c>
      <c r="F1671" s="294"/>
    </row>
    <row r="1672" spans="1:6" ht="24" customHeight="1">
      <c r="A1672" s="294">
        <v>1670</v>
      </c>
      <c r="B1672" s="317" t="s">
        <v>2591</v>
      </c>
      <c r="C1672" s="316">
        <v>89.31</v>
      </c>
      <c r="D1672" s="294" t="s">
        <v>118</v>
      </c>
      <c r="E1672" s="296" t="s">
        <v>2041</v>
      </c>
      <c r="F1672" s="294"/>
    </row>
    <row r="1673" spans="1:6" ht="24" customHeight="1">
      <c r="A1673" s="294">
        <v>1671</v>
      </c>
      <c r="B1673" s="317" t="s">
        <v>2590</v>
      </c>
      <c r="C1673" s="316">
        <v>89.31</v>
      </c>
      <c r="D1673" s="294" t="s">
        <v>118</v>
      </c>
      <c r="E1673" s="296" t="s">
        <v>2041</v>
      </c>
      <c r="F1673" s="294"/>
    </row>
    <row r="1674" spans="1:6" ht="24" customHeight="1">
      <c r="A1674" s="294">
        <v>1672</v>
      </c>
      <c r="B1674" s="317" t="s">
        <v>4390</v>
      </c>
      <c r="C1674" s="316">
        <v>89.16</v>
      </c>
      <c r="D1674" s="294" t="s">
        <v>118</v>
      </c>
      <c r="E1674" s="296" t="s">
        <v>2041</v>
      </c>
      <c r="F1674" s="294"/>
    </row>
    <row r="1675" spans="1:6" ht="24" customHeight="1">
      <c r="A1675" s="294">
        <v>1673</v>
      </c>
      <c r="B1675" s="317" t="s">
        <v>4391</v>
      </c>
      <c r="C1675" s="316">
        <v>89.16</v>
      </c>
      <c r="D1675" s="294" t="s">
        <v>118</v>
      </c>
      <c r="E1675" s="296" t="s">
        <v>2041</v>
      </c>
      <c r="F1675" s="294"/>
    </row>
    <row r="1676" spans="1:6" ht="24" customHeight="1">
      <c r="A1676" s="294">
        <v>1674</v>
      </c>
      <c r="B1676" s="317" t="s">
        <v>4392</v>
      </c>
      <c r="C1676" s="316">
        <v>89.16</v>
      </c>
      <c r="D1676" s="294" t="s">
        <v>118</v>
      </c>
      <c r="E1676" s="296" t="s">
        <v>2041</v>
      </c>
      <c r="F1676" s="294"/>
    </row>
    <row r="1677" spans="1:6" ht="24" customHeight="1">
      <c r="A1677" s="294">
        <v>1675</v>
      </c>
      <c r="B1677" s="317" t="s">
        <v>4393</v>
      </c>
      <c r="C1677" s="316">
        <v>89.31</v>
      </c>
      <c r="D1677" s="294" t="s">
        <v>118</v>
      </c>
      <c r="E1677" s="296" t="s">
        <v>2041</v>
      </c>
      <c r="F1677" s="294"/>
    </row>
    <row r="1678" spans="1:6" ht="24" customHeight="1">
      <c r="A1678" s="294">
        <v>1676</v>
      </c>
      <c r="B1678" s="317" t="s">
        <v>4394</v>
      </c>
      <c r="C1678" s="316">
        <v>89.08</v>
      </c>
      <c r="D1678" s="294" t="s">
        <v>118</v>
      </c>
      <c r="E1678" s="294" t="s">
        <v>2045</v>
      </c>
      <c r="F1678" s="294"/>
    </row>
    <row r="1679" spans="1:6" ht="24" customHeight="1">
      <c r="A1679" s="294">
        <v>1677</v>
      </c>
      <c r="B1679" s="317" t="s">
        <v>4395</v>
      </c>
      <c r="C1679" s="316">
        <v>89.16</v>
      </c>
      <c r="D1679" s="294" t="s">
        <v>118</v>
      </c>
      <c r="E1679" s="296" t="s">
        <v>2041</v>
      </c>
      <c r="F1679" s="294"/>
    </row>
    <row r="1680" spans="1:6" ht="24" customHeight="1">
      <c r="A1680" s="294">
        <v>1678</v>
      </c>
      <c r="B1680" s="317" t="s">
        <v>4396</v>
      </c>
      <c r="C1680" s="316">
        <v>89.08</v>
      </c>
      <c r="D1680" s="294" t="s">
        <v>118</v>
      </c>
      <c r="E1680" s="294" t="s">
        <v>2045</v>
      </c>
      <c r="F1680" s="294"/>
    </row>
    <row r="1681" spans="1:6" ht="24" customHeight="1">
      <c r="A1681" s="294">
        <v>1679</v>
      </c>
      <c r="B1681" s="317" t="s">
        <v>2218</v>
      </c>
      <c r="C1681" s="316">
        <v>89.42</v>
      </c>
      <c r="D1681" s="294" t="s">
        <v>118</v>
      </c>
      <c r="E1681" s="296" t="s">
        <v>2041</v>
      </c>
      <c r="F1681" s="294"/>
    </row>
    <row r="1682" spans="1:6" ht="24" customHeight="1">
      <c r="A1682" s="294">
        <v>1680</v>
      </c>
      <c r="B1682" s="317" t="s">
        <v>2219</v>
      </c>
      <c r="C1682" s="316">
        <v>88.73</v>
      </c>
      <c r="D1682" s="294" t="s">
        <v>118</v>
      </c>
      <c r="E1682" s="294" t="s">
        <v>2045</v>
      </c>
      <c r="F1682" s="294"/>
    </row>
    <row r="1683" spans="1:6" ht="24" customHeight="1">
      <c r="A1683" s="294">
        <v>1681</v>
      </c>
      <c r="B1683" s="317" t="s">
        <v>2237</v>
      </c>
      <c r="C1683" s="316">
        <v>90.21</v>
      </c>
      <c r="D1683" s="294" t="s">
        <v>118</v>
      </c>
      <c r="E1683" s="296" t="s">
        <v>2045</v>
      </c>
      <c r="F1683" s="294"/>
    </row>
    <row r="1684" spans="1:6" ht="24" customHeight="1">
      <c r="A1684" s="294">
        <v>1682</v>
      </c>
      <c r="B1684" s="317" t="s">
        <v>2239</v>
      </c>
      <c r="C1684" s="316">
        <v>88.37</v>
      </c>
      <c r="D1684" s="294" t="s">
        <v>118</v>
      </c>
      <c r="E1684" s="296" t="s">
        <v>2041</v>
      </c>
      <c r="F1684" s="294"/>
    </row>
    <row r="1685" spans="1:6" ht="24" customHeight="1">
      <c r="A1685" s="294">
        <v>1683</v>
      </c>
      <c r="B1685" s="317" t="s">
        <v>2348</v>
      </c>
      <c r="C1685" s="316">
        <v>90.21</v>
      </c>
      <c r="D1685" s="294" t="s">
        <v>118</v>
      </c>
      <c r="E1685" s="296" t="s">
        <v>2045</v>
      </c>
      <c r="F1685" s="294"/>
    </row>
    <row r="1686" spans="1:6" ht="24" customHeight="1">
      <c r="A1686" s="294">
        <v>1684</v>
      </c>
      <c r="B1686" s="317" t="s">
        <v>2355</v>
      </c>
      <c r="C1686" s="316">
        <v>90.21</v>
      </c>
      <c r="D1686" s="294" t="s">
        <v>118</v>
      </c>
      <c r="E1686" s="296" t="s">
        <v>2045</v>
      </c>
      <c r="F1686" s="294"/>
    </row>
    <row r="1687" spans="1:6" ht="24" customHeight="1">
      <c r="A1687" s="294">
        <v>1685</v>
      </c>
      <c r="B1687" s="317" t="s">
        <v>2153</v>
      </c>
      <c r="C1687" s="316">
        <v>88.37</v>
      </c>
      <c r="D1687" s="294" t="s">
        <v>118</v>
      </c>
      <c r="E1687" s="296" t="s">
        <v>2041</v>
      </c>
      <c r="F1687" s="294"/>
    </row>
    <row r="1688" spans="1:6" ht="24" customHeight="1">
      <c r="A1688" s="294">
        <v>1686</v>
      </c>
      <c r="B1688" s="317" t="s">
        <v>2156</v>
      </c>
      <c r="C1688" s="316">
        <v>88.73</v>
      </c>
      <c r="D1688" s="294" t="s">
        <v>118</v>
      </c>
      <c r="E1688" s="294" t="s">
        <v>2045</v>
      </c>
      <c r="F1688" s="294"/>
    </row>
    <row r="1689" spans="1:6" ht="24" customHeight="1">
      <c r="A1689" s="294">
        <v>1687</v>
      </c>
      <c r="B1689" s="317" t="s">
        <v>2500</v>
      </c>
      <c r="C1689" s="316">
        <v>88.73</v>
      </c>
      <c r="D1689" s="294" t="s">
        <v>118</v>
      </c>
      <c r="E1689" s="294" t="s">
        <v>2045</v>
      </c>
      <c r="F1689" s="294"/>
    </row>
    <row r="1690" spans="1:6" ht="24" customHeight="1">
      <c r="A1690" s="294">
        <v>1688</v>
      </c>
      <c r="B1690" s="317" t="s">
        <v>2173</v>
      </c>
      <c r="C1690" s="316">
        <v>88.37</v>
      </c>
      <c r="D1690" s="294" t="s">
        <v>118</v>
      </c>
      <c r="E1690" s="296" t="s">
        <v>2041</v>
      </c>
      <c r="F1690" s="294"/>
    </row>
    <row r="1691" spans="1:6" ht="24" customHeight="1">
      <c r="A1691" s="294">
        <v>1689</v>
      </c>
      <c r="B1691" s="317" t="s">
        <v>2178</v>
      </c>
      <c r="C1691" s="316">
        <v>88.37</v>
      </c>
      <c r="D1691" s="294" t="s">
        <v>118</v>
      </c>
      <c r="E1691" s="296" t="s">
        <v>2041</v>
      </c>
      <c r="F1691" s="294"/>
    </row>
    <row r="1692" spans="1:6" ht="24" customHeight="1">
      <c r="A1692" s="294">
        <v>1690</v>
      </c>
      <c r="B1692" s="317" t="s">
        <v>4397</v>
      </c>
      <c r="C1692" s="316">
        <v>70.97</v>
      </c>
      <c r="D1692" s="296" t="s">
        <v>544</v>
      </c>
      <c r="E1692" s="296" t="s">
        <v>2045</v>
      </c>
      <c r="F1692" s="294"/>
    </row>
    <row r="1693" spans="1:6" ht="24" customHeight="1">
      <c r="A1693" s="294">
        <v>1691</v>
      </c>
      <c r="B1693" s="317" t="s">
        <v>4398</v>
      </c>
      <c r="C1693" s="316">
        <v>68.77</v>
      </c>
      <c r="D1693" s="296" t="s">
        <v>544</v>
      </c>
      <c r="E1693" s="296" t="s">
        <v>3242</v>
      </c>
      <c r="F1693" s="294"/>
    </row>
    <row r="1694" spans="1:6" ht="24" customHeight="1">
      <c r="A1694" s="294">
        <v>1692</v>
      </c>
      <c r="B1694" s="317" t="s">
        <v>4399</v>
      </c>
      <c r="C1694" s="316">
        <v>68.989999999999995</v>
      </c>
      <c r="D1694" s="296" t="s">
        <v>544</v>
      </c>
      <c r="E1694" s="296" t="s">
        <v>2048</v>
      </c>
      <c r="F1694" s="294"/>
    </row>
    <row r="1695" spans="1:6" ht="24" customHeight="1">
      <c r="A1695" s="294">
        <v>1693</v>
      </c>
      <c r="B1695" s="317" t="s">
        <v>4400</v>
      </c>
      <c r="C1695" s="316">
        <v>67.150000000000006</v>
      </c>
      <c r="D1695" s="296" t="s">
        <v>544</v>
      </c>
      <c r="E1695" s="296" t="s">
        <v>3232</v>
      </c>
      <c r="F1695" s="294"/>
    </row>
    <row r="1696" spans="1:6" ht="24" customHeight="1">
      <c r="A1696" s="294">
        <v>1694</v>
      </c>
      <c r="B1696" s="317" t="s">
        <v>4401</v>
      </c>
      <c r="C1696" s="316">
        <v>70.97</v>
      </c>
      <c r="D1696" s="296" t="s">
        <v>544</v>
      </c>
      <c r="E1696" s="296" t="s">
        <v>2045</v>
      </c>
      <c r="F1696" s="294"/>
    </row>
    <row r="1697" spans="1:6" ht="24" customHeight="1">
      <c r="A1697" s="294">
        <v>1695</v>
      </c>
      <c r="B1697" s="317" t="s">
        <v>4402</v>
      </c>
      <c r="C1697" s="316">
        <v>68.77</v>
      </c>
      <c r="D1697" s="296" t="s">
        <v>544</v>
      </c>
      <c r="E1697" s="296" t="s">
        <v>3242</v>
      </c>
      <c r="F1697" s="294"/>
    </row>
    <row r="1698" spans="1:6" ht="24" customHeight="1">
      <c r="A1698" s="294">
        <v>1696</v>
      </c>
      <c r="B1698" s="317" t="s">
        <v>4403</v>
      </c>
      <c r="C1698" s="316">
        <v>68.989999999999995</v>
      </c>
      <c r="D1698" s="296" t="s">
        <v>544</v>
      </c>
      <c r="E1698" s="296" t="s">
        <v>2048</v>
      </c>
      <c r="F1698" s="294"/>
    </row>
    <row r="1699" spans="1:6" ht="24" customHeight="1">
      <c r="A1699" s="294">
        <v>1697</v>
      </c>
      <c r="B1699" s="317" t="s">
        <v>4404</v>
      </c>
      <c r="C1699" s="316">
        <v>67.150000000000006</v>
      </c>
      <c r="D1699" s="296" t="s">
        <v>544</v>
      </c>
      <c r="E1699" s="296" t="s">
        <v>3232</v>
      </c>
      <c r="F1699" s="294"/>
    </row>
    <row r="1700" spans="1:6" ht="24" customHeight="1">
      <c r="A1700" s="294">
        <v>1698</v>
      </c>
      <c r="B1700" s="317" t="s">
        <v>4405</v>
      </c>
      <c r="C1700" s="316">
        <v>70.97</v>
      </c>
      <c r="D1700" s="296" t="s">
        <v>544</v>
      </c>
      <c r="E1700" s="296" t="s">
        <v>2045</v>
      </c>
      <c r="F1700" s="294"/>
    </row>
    <row r="1701" spans="1:6" ht="24" customHeight="1">
      <c r="A1701" s="294">
        <v>1699</v>
      </c>
      <c r="B1701" s="317" t="s">
        <v>4406</v>
      </c>
      <c r="C1701" s="316">
        <v>68.77</v>
      </c>
      <c r="D1701" s="296" t="s">
        <v>544</v>
      </c>
      <c r="E1701" s="296" t="s">
        <v>3242</v>
      </c>
      <c r="F1701" s="294"/>
    </row>
    <row r="1702" spans="1:6" ht="24" customHeight="1">
      <c r="A1702" s="294">
        <v>1700</v>
      </c>
      <c r="B1702" s="317" t="s">
        <v>4407</v>
      </c>
      <c r="C1702" s="316">
        <v>68.989999999999995</v>
      </c>
      <c r="D1702" s="296" t="s">
        <v>544</v>
      </c>
      <c r="E1702" s="296" t="s">
        <v>2048</v>
      </c>
      <c r="F1702" s="294"/>
    </row>
    <row r="1703" spans="1:6" ht="24" customHeight="1">
      <c r="A1703" s="294">
        <v>1701</v>
      </c>
      <c r="B1703" s="317" t="s">
        <v>4408</v>
      </c>
      <c r="C1703" s="316">
        <v>67.150000000000006</v>
      </c>
      <c r="D1703" s="296" t="s">
        <v>544</v>
      </c>
      <c r="E1703" s="296" t="s">
        <v>3232</v>
      </c>
      <c r="F1703" s="294"/>
    </row>
    <row r="1704" spans="1:6" ht="24" customHeight="1">
      <c r="A1704" s="294">
        <v>1702</v>
      </c>
      <c r="B1704" s="317" t="s">
        <v>4409</v>
      </c>
      <c r="C1704" s="316">
        <v>70.97</v>
      </c>
      <c r="D1704" s="296" t="s">
        <v>544</v>
      </c>
      <c r="E1704" s="296" t="s">
        <v>2045</v>
      </c>
      <c r="F1704" s="294"/>
    </row>
    <row r="1705" spans="1:6" ht="24" customHeight="1">
      <c r="A1705" s="294">
        <v>1703</v>
      </c>
      <c r="B1705" s="317" t="s">
        <v>4410</v>
      </c>
      <c r="C1705" s="316">
        <v>68.77</v>
      </c>
      <c r="D1705" s="296" t="s">
        <v>544</v>
      </c>
      <c r="E1705" s="296" t="s">
        <v>3242</v>
      </c>
      <c r="F1705" s="294"/>
    </row>
    <row r="1706" spans="1:6" ht="24" customHeight="1">
      <c r="A1706" s="294">
        <v>1704</v>
      </c>
      <c r="B1706" s="317" t="s">
        <v>4411</v>
      </c>
      <c r="C1706" s="316">
        <v>68.989999999999995</v>
      </c>
      <c r="D1706" s="296" t="s">
        <v>544</v>
      </c>
      <c r="E1706" s="296" t="s">
        <v>2048</v>
      </c>
      <c r="F1706" s="294"/>
    </row>
    <row r="1707" spans="1:6" ht="24" customHeight="1">
      <c r="A1707" s="294">
        <v>1705</v>
      </c>
      <c r="B1707" s="317" t="s">
        <v>4412</v>
      </c>
      <c r="C1707" s="316">
        <v>67.150000000000006</v>
      </c>
      <c r="D1707" s="296" t="s">
        <v>544</v>
      </c>
      <c r="E1707" s="296" t="s">
        <v>3232</v>
      </c>
      <c r="F1707" s="294"/>
    </row>
    <row r="1708" spans="1:6" ht="24" customHeight="1">
      <c r="A1708" s="294">
        <v>1706</v>
      </c>
      <c r="B1708" s="317" t="s">
        <v>4413</v>
      </c>
      <c r="C1708" s="316">
        <v>70.97</v>
      </c>
      <c r="D1708" s="296" t="s">
        <v>544</v>
      </c>
      <c r="E1708" s="296" t="s">
        <v>2045</v>
      </c>
      <c r="F1708" s="294"/>
    </row>
    <row r="1709" spans="1:6" ht="24" customHeight="1">
      <c r="A1709" s="294">
        <v>1707</v>
      </c>
      <c r="B1709" s="317" t="s">
        <v>4414</v>
      </c>
      <c r="C1709" s="316">
        <v>68.77</v>
      </c>
      <c r="D1709" s="296" t="s">
        <v>544</v>
      </c>
      <c r="E1709" s="296" t="s">
        <v>3242</v>
      </c>
      <c r="F1709" s="294"/>
    </row>
    <row r="1710" spans="1:6" ht="24" customHeight="1">
      <c r="A1710" s="294">
        <v>1708</v>
      </c>
      <c r="B1710" s="317" t="s">
        <v>4415</v>
      </c>
      <c r="C1710" s="316">
        <v>68.989999999999995</v>
      </c>
      <c r="D1710" s="296" t="s">
        <v>544</v>
      </c>
      <c r="E1710" s="296" t="s">
        <v>2048</v>
      </c>
      <c r="F1710" s="294"/>
    </row>
    <row r="1711" spans="1:6" ht="24" customHeight="1">
      <c r="A1711" s="294">
        <v>1709</v>
      </c>
      <c r="B1711" s="317" t="s">
        <v>4416</v>
      </c>
      <c r="C1711" s="316">
        <v>67.150000000000006</v>
      </c>
      <c r="D1711" s="296" t="s">
        <v>544</v>
      </c>
      <c r="E1711" s="296" t="s">
        <v>3232</v>
      </c>
      <c r="F1711" s="294"/>
    </row>
    <row r="1712" spans="1:6" ht="24" customHeight="1">
      <c r="A1712" s="294">
        <v>1710</v>
      </c>
      <c r="B1712" s="317" t="s">
        <v>4417</v>
      </c>
      <c r="C1712" s="316">
        <v>70.97</v>
      </c>
      <c r="D1712" s="296" t="s">
        <v>544</v>
      </c>
      <c r="E1712" s="296" t="s">
        <v>2045</v>
      </c>
      <c r="F1712" s="294"/>
    </row>
    <row r="1713" spans="1:6" ht="24" customHeight="1">
      <c r="A1713" s="294">
        <v>1711</v>
      </c>
      <c r="B1713" s="317" t="s">
        <v>4418</v>
      </c>
      <c r="C1713" s="316">
        <v>68.77</v>
      </c>
      <c r="D1713" s="296" t="s">
        <v>544</v>
      </c>
      <c r="E1713" s="296" t="s">
        <v>3242</v>
      </c>
      <c r="F1713" s="294"/>
    </row>
    <row r="1714" spans="1:6" ht="24" customHeight="1">
      <c r="A1714" s="294">
        <v>1712</v>
      </c>
      <c r="B1714" s="317" t="s">
        <v>4419</v>
      </c>
      <c r="C1714" s="316">
        <v>68.989999999999995</v>
      </c>
      <c r="D1714" s="296" t="s">
        <v>544</v>
      </c>
      <c r="E1714" s="296" t="s">
        <v>2048</v>
      </c>
      <c r="F1714" s="294"/>
    </row>
    <row r="1715" spans="1:6" ht="24" customHeight="1">
      <c r="A1715" s="294">
        <v>1713</v>
      </c>
      <c r="B1715" s="317" t="s">
        <v>4420</v>
      </c>
      <c r="C1715" s="316">
        <v>67.150000000000006</v>
      </c>
      <c r="D1715" s="296" t="s">
        <v>544</v>
      </c>
      <c r="E1715" s="296" t="s">
        <v>3232</v>
      </c>
      <c r="F1715" s="294"/>
    </row>
    <row r="1716" spans="1:6" ht="24" customHeight="1">
      <c r="A1716" s="294">
        <v>1714</v>
      </c>
      <c r="B1716" s="317" t="s">
        <v>4421</v>
      </c>
      <c r="C1716" s="316">
        <v>70.97</v>
      </c>
      <c r="D1716" s="296" t="s">
        <v>544</v>
      </c>
      <c r="E1716" s="296" t="s">
        <v>2045</v>
      </c>
      <c r="F1716" s="294"/>
    </row>
    <row r="1717" spans="1:6" ht="24" customHeight="1">
      <c r="A1717" s="294">
        <v>1715</v>
      </c>
      <c r="B1717" s="317" t="s">
        <v>4422</v>
      </c>
      <c r="C1717" s="316">
        <v>68.77</v>
      </c>
      <c r="D1717" s="296" t="s">
        <v>544</v>
      </c>
      <c r="E1717" s="296" t="s">
        <v>3242</v>
      </c>
      <c r="F1717" s="294"/>
    </row>
    <row r="1718" spans="1:6" ht="24" customHeight="1">
      <c r="A1718" s="294">
        <v>1716</v>
      </c>
      <c r="B1718" s="317" t="s">
        <v>4423</v>
      </c>
      <c r="C1718" s="316">
        <v>68.989999999999995</v>
      </c>
      <c r="D1718" s="296" t="s">
        <v>544</v>
      </c>
      <c r="E1718" s="296" t="s">
        <v>2048</v>
      </c>
      <c r="F1718" s="294"/>
    </row>
    <row r="1719" spans="1:6" ht="24" customHeight="1">
      <c r="A1719" s="294">
        <v>1717</v>
      </c>
      <c r="B1719" s="317" t="s">
        <v>4424</v>
      </c>
      <c r="C1719" s="316">
        <v>67.150000000000006</v>
      </c>
      <c r="D1719" s="296" t="s">
        <v>544</v>
      </c>
      <c r="E1719" s="296" t="s">
        <v>3232</v>
      </c>
      <c r="F1719" s="294"/>
    </row>
    <row r="1720" spans="1:6" ht="24" customHeight="1">
      <c r="A1720" s="294">
        <v>1718</v>
      </c>
      <c r="B1720" s="317" t="s">
        <v>4425</v>
      </c>
      <c r="C1720" s="316">
        <v>70.97</v>
      </c>
      <c r="D1720" s="296" t="s">
        <v>544</v>
      </c>
      <c r="E1720" s="296" t="s">
        <v>2045</v>
      </c>
      <c r="F1720" s="294"/>
    </row>
    <row r="1721" spans="1:6" ht="24" customHeight="1">
      <c r="A1721" s="294">
        <v>1719</v>
      </c>
      <c r="B1721" s="317" t="s">
        <v>4426</v>
      </c>
      <c r="C1721" s="316">
        <v>68.77</v>
      </c>
      <c r="D1721" s="296" t="s">
        <v>544</v>
      </c>
      <c r="E1721" s="296" t="s">
        <v>3242</v>
      </c>
      <c r="F1721" s="294"/>
    </row>
    <row r="1722" spans="1:6" ht="24" customHeight="1">
      <c r="A1722" s="294">
        <v>1720</v>
      </c>
      <c r="B1722" s="317" t="s">
        <v>4427</v>
      </c>
      <c r="C1722" s="316">
        <v>68.989999999999995</v>
      </c>
      <c r="D1722" s="296" t="s">
        <v>544</v>
      </c>
      <c r="E1722" s="296" t="s">
        <v>2048</v>
      </c>
      <c r="F1722" s="294"/>
    </row>
    <row r="1723" spans="1:6" ht="24" customHeight="1">
      <c r="A1723" s="294">
        <v>1721</v>
      </c>
      <c r="B1723" s="317" t="s">
        <v>4428</v>
      </c>
      <c r="C1723" s="316">
        <v>67.150000000000006</v>
      </c>
      <c r="D1723" s="296" t="s">
        <v>544</v>
      </c>
      <c r="E1723" s="296" t="s">
        <v>3232</v>
      </c>
      <c r="F1723" s="294"/>
    </row>
    <row r="1724" spans="1:6" ht="24" customHeight="1">
      <c r="A1724" s="294">
        <v>1722</v>
      </c>
      <c r="B1724" s="317" t="s">
        <v>4429</v>
      </c>
      <c r="C1724" s="316">
        <v>70.97</v>
      </c>
      <c r="D1724" s="296" t="s">
        <v>544</v>
      </c>
      <c r="E1724" s="296" t="s">
        <v>2045</v>
      </c>
      <c r="F1724" s="294"/>
    </row>
    <row r="1725" spans="1:6" ht="24" customHeight="1">
      <c r="A1725" s="294">
        <v>1723</v>
      </c>
      <c r="B1725" s="317" t="s">
        <v>4430</v>
      </c>
      <c r="C1725" s="316">
        <v>68.77</v>
      </c>
      <c r="D1725" s="296" t="s">
        <v>544</v>
      </c>
      <c r="E1725" s="296" t="s">
        <v>3242</v>
      </c>
      <c r="F1725" s="294"/>
    </row>
    <row r="1726" spans="1:6" ht="24" customHeight="1">
      <c r="A1726" s="294">
        <v>1724</v>
      </c>
      <c r="B1726" s="317" t="s">
        <v>4431</v>
      </c>
      <c r="C1726" s="316">
        <v>68.989999999999995</v>
      </c>
      <c r="D1726" s="296" t="s">
        <v>544</v>
      </c>
      <c r="E1726" s="296" t="s">
        <v>2048</v>
      </c>
      <c r="F1726" s="294"/>
    </row>
    <row r="1727" spans="1:6" ht="24" customHeight="1">
      <c r="A1727" s="294">
        <v>1725</v>
      </c>
      <c r="B1727" s="317" t="s">
        <v>4432</v>
      </c>
      <c r="C1727" s="316">
        <v>67.150000000000006</v>
      </c>
      <c r="D1727" s="296" t="s">
        <v>544</v>
      </c>
      <c r="E1727" s="296" t="s">
        <v>3232</v>
      </c>
      <c r="F1727" s="294"/>
    </row>
    <row r="1728" spans="1:6" ht="24" customHeight="1">
      <c r="A1728" s="294">
        <v>1726</v>
      </c>
      <c r="B1728" s="317" t="s">
        <v>4433</v>
      </c>
      <c r="C1728" s="316">
        <v>70.97</v>
      </c>
      <c r="D1728" s="296" t="s">
        <v>544</v>
      </c>
      <c r="E1728" s="296" t="s">
        <v>2045</v>
      </c>
      <c r="F1728" s="294"/>
    </row>
    <row r="1729" spans="1:6" ht="24" customHeight="1">
      <c r="A1729" s="294">
        <v>1727</v>
      </c>
      <c r="B1729" s="317" t="s">
        <v>4434</v>
      </c>
      <c r="C1729" s="316">
        <v>68.77</v>
      </c>
      <c r="D1729" s="296" t="s">
        <v>544</v>
      </c>
      <c r="E1729" s="296" t="s">
        <v>3242</v>
      </c>
      <c r="F1729" s="294"/>
    </row>
    <row r="1730" spans="1:6" ht="24" customHeight="1">
      <c r="A1730" s="294">
        <v>1728</v>
      </c>
      <c r="B1730" s="317" t="s">
        <v>4435</v>
      </c>
      <c r="C1730" s="316">
        <v>68.989999999999995</v>
      </c>
      <c r="D1730" s="296" t="s">
        <v>544</v>
      </c>
      <c r="E1730" s="296" t="s">
        <v>2048</v>
      </c>
      <c r="F1730" s="294"/>
    </row>
    <row r="1731" spans="1:6" ht="24" customHeight="1">
      <c r="A1731" s="294">
        <v>1729</v>
      </c>
      <c r="B1731" s="317" t="s">
        <v>4436</v>
      </c>
      <c r="C1731" s="316">
        <v>67.150000000000006</v>
      </c>
      <c r="D1731" s="296" t="s">
        <v>544</v>
      </c>
      <c r="E1731" s="296" t="s">
        <v>3232</v>
      </c>
      <c r="F1731" s="294"/>
    </row>
    <row r="1732" spans="1:6" ht="24" customHeight="1">
      <c r="A1732" s="294">
        <v>1730</v>
      </c>
      <c r="B1732" s="317" t="s">
        <v>4437</v>
      </c>
      <c r="C1732" s="316">
        <v>70.97</v>
      </c>
      <c r="D1732" s="296" t="s">
        <v>544</v>
      </c>
      <c r="E1732" s="296" t="s">
        <v>2045</v>
      </c>
      <c r="F1732" s="294"/>
    </row>
    <row r="1733" spans="1:6" ht="24" customHeight="1">
      <c r="A1733" s="294">
        <v>1731</v>
      </c>
      <c r="B1733" s="317" t="s">
        <v>4438</v>
      </c>
      <c r="C1733" s="316">
        <v>68.77</v>
      </c>
      <c r="D1733" s="296" t="s">
        <v>544</v>
      </c>
      <c r="E1733" s="296" t="s">
        <v>3242</v>
      </c>
      <c r="F1733" s="294"/>
    </row>
    <row r="1734" spans="1:6" ht="24" customHeight="1">
      <c r="A1734" s="294">
        <v>1732</v>
      </c>
      <c r="B1734" s="317" t="s">
        <v>4439</v>
      </c>
      <c r="C1734" s="316">
        <v>68.989999999999995</v>
      </c>
      <c r="D1734" s="296" t="s">
        <v>544</v>
      </c>
      <c r="E1734" s="296" t="s">
        <v>2048</v>
      </c>
      <c r="F1734" s="294"/>
    </row>
    <row r="1735" spans="1:6" ht="24" customHeight="1">
      <c r="A1735" s="294">
        <v>1733</v>
      </c>
      <c r="B1735" s="317" t="s">
        <v>4440</v>
      </c>
      <c r="C1735" s="316">
        <v>67.150000000000006</v>
      </c>
      <c r="D1735" s="296" t="s">
        <v>544</v>
      </c>
      <c r="E1735" s="296" t="s">
        <v>3232</v>
      </c>
      <c r="F1735" s="294"/>
    </row>
    <row r="1736" spans="1:6" ht="24" customHeight="1">
      <c r="A1736" s="294">
        <v>1734</v>
      </c>
      <c r="B1736" s="317" t="s">
        <v>4441</v>
      </c>
      <c r="C1736" s="316">
        <v>70.97</v>
      </c>
      <c r="D1736" s="296" t="s">
        <v>544</v>
      </c>
      <c r="E1736" s="296" t="s">
        <v>2045</v>
      </c>
      <c r="F1736" s="294"/>
    </row>
    <row r="1737" spans="1:6" ht="24" customHeight="1">
      <c r="A1737" s="294">
        <v>1735</v>
      </c>
      <c r="B1737" s="317" t="s">
        <v>4442</v>
      </c>
      <c r="C1737" s="316">
        <v>68.77</v>
      </c>
      <c r="D1737" s="296" t="s">
        <v>544</v>
      </c>
      <c r="E1737" s="296" t="s">
        <v>3242</v>
      </c>
      <c r="F1737" s="294"/>
    </row>
    <row r="1738" spans="1:6" ht="24" customHeight="1">
      <c r="A1738" s="294">
        <v>1736</v>
      </c>
      <c r="B1738" s="317" t="s">
        <v>4443</v>
      </c>
      <c r="C1738" s="316">
        <v>68.989999999999995</v>
      </c>
      <c r="D1738" s="296" t="s">
        <v>544</v>
      </c>
      <c r="E1738" s="296" t="s">
        <v>2048</v>
      </c>
      <c r="F1738" s="294"/>
    </row>
    <row r="1739" spans="1:6" ht="24" customHeight="1">
      <c r="A1739" s="294">
        <v>1737</v>
      </c>
      <c r="B1739" s="317" t="s">
        <v>4444</v>
      </c>
      <c r="C1739" s="316">
        <v>67.150000000000006</v>
      </c>
      <c r="D1739" s="296" t="s">
        <v>544</v>
      </c>
      <c r="E1739" s="296" t="s">
        <v>3232</v>
      </c>
      <c r="F1739" s="294"/>
    </row>
    <row r="1740" spans="1:6" ht="24" customHeight="1">
      <c r="A1740" s="294">
        <v>1738</v>
      </c>
      <c r="B1740" s="317" t="s">
        <v>4445</v>
      </c>
      <c r="C1740" s="316">
        <v>70.97</v>
      </c>
      <c r="D1740" s="296" t="s">
        <v>544</v>
      </c>
      <c r="E1740" s="296" t="s">
        <v>2045</v>
      </c>
      <c r="F1740" s="294"/>
    </row>
    <row r="1741" spans="1:6" ht="24" customHeight="1">
      <c r="A1741" s="294">
        <v>1739</v>
      </c>
      <c r="B1741" s="317" t="s">
        <v>4446</v>
      </c>
      <c r="C1741" s="316">
        <v>68.77</v>
      </c>
      <c r="D1741" s="296" t="s">
        <v>544</v>
      </c>
      <c r="E1741" s="296" t="s">
        <v>3242</v>
      </c>
      <c r="F1741" s="294"/>
    </row>
    <row r="1742" spans="1:6" ht="24" customHeight="1">
      <c r="A1742" s="294">
        <v>1740</v>
      </c>
      <c r="B1742" s="317" t="s">
        <v>4447</v>
      </c>
      <c r="C1742" s="316">
        <v>68.989999999999995</v>
      </c>
      <c r="D1742" s="296" t="s">
        <v>544</v>
      </c>
      <c r="E1742" s="296" t="s">
        <v>2048</v>
      </c>
      <c r="F1742" s="294"/>
    </row>
    <row r="1743" spans="1:6" ht="24" customHeight="1">
      <c r="A1743" s="294">
        <v>1741</v>
      </c>
      <c r="B1743" s="317" t="s">
        <v>4448</v>
      </c>
      <c r="C1743" s="316">
        <v>67.150000000000006</v>
      </c>
      <c r="D1743" s="296" t="s">
        <v>544</v>
      </c>
      <c r="E1743" s="296" t="s">
        <v>3232</v>
      </c>
      <c r="F1743" s="294"/>
    </row>
    <row r="1744" spans="1:6" ht="24" customHeight="1">
      <c r="A1744" s="294">
        <v>1742</v>
      </c>
      <c r="B1744" s="317" t="s">
        <v>4449</v>
      </c>
      <c r="C1744" s="316">
        <v>70.97</v>
      </c>
      <c r="D1744" s="296" t="s">
        <v>544</v>
      </c>
      <c r="E1744" s="296" t="s">
        <v>2045</v>
      </c>
      <c r="F1744" s="294"/>
    </row>
    <row r="1745" spans="1:6" ht="24" customHeight="1">
      <c r="A1745" s="294">
        <v>1743</v>
      </c>
      <c r="B1745" s="317" t="s">
        <v>4450</v>
      </c>
      <c r="C1745" s="316">
        <v>68.77</v>
      </c>
      <c r="D1745" s="296" t="s">
        <v>544</v>
      </c>
      <c r="E1745" s="296" t="s">
        <v>3242</v>
      </c>
      <c r="F1745" s="294"/>
    </row>
    <row r="1746" spans="1:6" ht="24" customHeight="1">
      <c r="A1746" s="294">
        <v>1744</v>
      </c>
      <c r="B1746" s="317" t="s">
        <v>4451</v>
      </c>
      <c r="C1746" s="316">
        <v>68.989999999999995</v>
      </c>
      <c r="D1746" s="296" t="s">
        <v>544</v>
      </c>
      <c r="E1746" s="296" t="s">
        <v>2048</v>
      </c>
      <c r="F1746" s="294"/>
    </row>
    <row r="1747" spans="1:6" ht="24" customHeight="1">
      <c r="A1747" s="294">
        <v>1745</v>
      </c>
      <c r="B1747" s="317" t="s">
        <v>4452</v>
      </c>
      <c r="C1747" s="316">
        <v>67.150000000000006</v>
      </c>
      <c r="D1747" s="296" t="s">
        <v>544</v>
      </c>
      <c r="E1747" s="296" t="s">
        <v>3232</v>
      </c>
      <c r="F1747" s="294"/>
    </row>
    <row r="1748" spans="1:6" ht="24" customHeight="1">
      <c r="A1748" s="294">
        <v>1746</v>
      </c>
      <c r="B1748" s="317" t="s">
        <v>4453</v>
      </c>
      <c r="C1748" s="316">
        <v>70.97</v>
      </c>
      <c r="D1748" s="296" t="s">
        <v>544</v>
      </c>
      <c r="E1748" s="296" t="s">
        <v>2045</v>
      </c>
      <c r="F1748" s="294"/>
    </row>
    <row r="1749" spans="1:6" ht="24" customHeight="1">
      <c r="A1749" s="294">
        <v>1747</v>
      </c>
      <c r="B1749" s="317" t="s">
        <v>4454</v>
      </c>
      <c r="C1749" s="316">
        <v>68.77</v>
      </c>
      <c r="D1749" s="296" t="s">
        <v>544</v>
      </c>
      <c r="E1749" s="296" t="s">
        <v>3242</v>
      </c>
      <c r="F1749" s="294"/>
    </row>
    <row r="1750" spans="1:6" ht="24" customHeight="1">
      <c r="A1750" s="294">
        <v>1748</v>
      </c>
      <c r="B1750" s="317" t="s">
        <v>4455</v>
      </c>
      <c r="C1750" s="316">
        <v>68.989999999999995</v>
      </c>
      <c r="D1750" s="296" t="s">
        <v>544</v>
      </c>
      <c r="E1750" s="296" t="s">
        <v>2048</v>
      </c>
      <c r="F1750" s="294"/>
    </row>
    <row r="1751" spans="1:6" ht="24" customHeight="1">
      <c r="A1751" s="294">
        <v>1749</v>
      </c>
      <c r="B1751" s="317" t="s">
        <v>4456</v>
      </c>
      <c r="C1751" s="316">
        <v>67.150000000000006</v>
      </c>
      <c r="D1751" s="296" t="s">
        <v>544</v>
      </c>
      <c r="E1751" s="296" t="s">
        <v>3232</v>
      </c>
      <c r="F1751" s="294"/>
    </row>
    <row r="1752" spans="1:6" ht="24" customHeight="1">
      <c r="A1752" s="294">
        <v>1750</v>
      </c>
      <c r="B1752" s="317" t="s">
        <v>4457</v>
      </c>
      <c r="C1752" s="316">
        <v>70.97</v>
      </c>
      <c r="D1752" s="296" t="s">
        <v>544</v>
      </c>
      <c r="E1752" s="296" t="s">
        <v>2045</v>
      </c>
      <c r="F1752" s="294"/>
    </row>
    <row r="1753" spans="1:6" ht="24" customHeight="1">
      <c r="A1753" s="294">
        <v>1751</v>
      </c>
      <c r="B1753" s="317" t="s">
        <v>4458</v>
      </c>
      <c r="C1753" s="316">
        <v>68.77</v>
      </c>
      <c r="D1753" s="296" t="s">
        <v>544</v>
      </c>
      <c r="E1753" s="296" t="s">
        <v>3242</v>
      </c>
      <c r="F1753" s="294"/>
    </row>
    <row r="1754" spans="1:6" ht="24" customHeight="1">
      <c r="A1754" s="294">
        <v>1752</v>
      </c>
      <c r="B1754" s="317" t="s">
        <v>4459</v>
      </c>
      <c r="C1754" s="316">
        <v>68.989999999999995</v>
      </c>
      <c r="D1754" s="296" t="s">
        <v>544</v>
      </c>
      <c r="E1754" s="296" t="s">
        <v>2048</v>
      </c>
      <c r="F1754" s="294"/>
    </row>
    <row r="1755" spans="1:6" ht="24" customHeight="1">
      <c r="A1755" s="294">
        <v>1753</v>
      </c>
      <c r="B1755" s="317" t="s">
        <v>4460</v>
      </c>
      <c r="C1755" s="316">
        <v>67.150000000000006</v>
      </c>
      <c r="D1755" s="296" t="s">
        <v>544</v>
      </c>
      <c r="E1755" s="296" t="s">
        <v>3232</v>
      </c>
      <c r="F1755" s="294"/>
    </row>
    <row r="1756" spans="1:6" ht="24" customHeight="1">
      <c r="A1756" s="294">
        <v>1754</v>
      </c>
      <c r="B1756" s="317" t="s">
        <v>4461</v>
      </c>
      <c r="C1756" s="316">
        <v>70.97</v>
      </c>
      <c r="D1756" s="296" t="s">
        <v>544</v>
      </c>
      <c r="E1756" s="296" t="s">
        <v>2045</v>
      </c>
      <c r="F1756" s="294"/>
    </row>
    <row r="1757" spans="1:6" ht="24" customHeight="1">
      <c r="A1757" s="294">
        <v>1755</v>
      </c>
      <c r="B1757" s="317" t="s">
        <v>4462</v>
      </c>
      <c r="C1757" s="316">
        <v>68.77</v>
      </c>
      <c r="D1757" s="296" t="s">
        <v>544</v>
      </c>
      <c r="E1757" s="296" t="s">
        <v>3242</v>
      </c>
      <c r="F1757" s="294"/>
    </row>
    <row r="1758" spans="1:6" ht="24" customHeight="1">
      <c r="A1758" s="294">
        <v>1756</v>
      </c>
      <c r="B1758" s="317" t="s">
        <v>4463</v>
      </c>
      <c r="C1758" s="316">
        <v>68.989999999999995</v>
      </c>
      <c r="D1758" s="296" t="s">
        <v>544</v>
      </c>
      <c r="E1758" s="296" t="s">
        <v>2048</v>
      </c>
      <c r="F1758" s="294"/>
    </row>
    <row r="1759" spans="1:6" ht="24" customHeight="1">
      <c r="A1759" s="294">
        <v>1757</v>
      </c>
      <c r="B1759" s="317" t="s">
        <v>4464</v>
      </c>
      <c r="C1759" s="316">
        <v>67.150000000000006</v>
      </c>
      <c r="D1759" s="296" t="s">
        <v>544</v>
      </c>
      <c r="E1759" s="296" t="s">
        <v>3232</v>
      </c>
      <c r="F1759" s="294"/>
    </row>
    <row r="1760" spans="1:6" ht="24" customHeight="1">
      <c r="A1760" s="294">
        <v>1758</v>
      </c>
      <c r="B1760" s="317" t="s">
        <v>4465</v>
      </c>
      <c r="C1760" s="316">
        <v>70.97</v>
      </c>
      <c r="D1760" s="296" t="s">
        <v>544</v>
      </c>
      <c r="E1760" s="296" t="s">
        <v>2045</v>
      </c>
      <c r="F1760" s="294"/>
    </row>
    <row r="1761" spans="1:6" ht="24" customHeight="1">
      <c r="A1761" s="294">
        <v>1759</v>
      </c>
      <c r="B1761" s="317" t="s">
        <v>4466</v>
      </c>
      <c r="C1761" s="316">
        <v>68.77</v>
      </c>
      <c r="D1761" s="296" t="s">
        <v>544</v>
      </c>
      <c r="E1761" s="296" t="s">
        <v>3242</v>
      </c>
      <c r="F1761" s="294"/>
    </row>
    <row r="1762" spans="1:6" ht="24" customHeight="1">
      <c r="A1762" s="294">
        <v>1760</v>
      </c>
      <c r="B1762" s="317" t="s">
        <v>4467</v>
      </c>
      <c r="C1762" s="316">
        <v>68.989999999999995</v>
      </c>
      <c r="D1762" s="296" t="s">
        <v>544</v>
      </c>
      <c r="E1762" s="296" t="s">
        <v>2048</v>
      </c>
      <c r="F1762" s="294"/>
    </row>
    <row r="1763" spans="1:6" ht="24" customHeight="1">
      <c r="A1763" s="294">
        <v>1761</v>
      </c>
      <c r="B1763" s="317" t="s">
        <v>4468</v>
      </c>
      <c r="C1763" s="316">
        <v>67.150000000000006</v>
      </c>
      <c r="D1763" s="296" t="s">
        <v>544</v>
      </c>
      <c r="E1763" s="296" t="s">
        <v>3232</v>
      </c>
      <c r="F1763" s="294"/>
    </row>
    <row r="1764" spans="1:6" ht="24" customHeight="1">
      <c r="A1764" s="294">
        <v>1762</v>
      </c>
      <c r="B1764" s="317" t="s">
        <v>4469</v>
      </c>
      <c r="C1764" s="316">
        <v>70.97</v>
      </c>
      <c r="D1764" s="296" t="s">
        <v>544</v>
      </c>
      <c r="E1764" s="296" t="s">
        <v>2045</v>
      </c>
      <c r="F1764" s="294"/>
    </row>
    <row r="1765" spans="1:6" ht="24" customHeight="1">
      <c r="A1765" s="294">
        <v>1763</v>
      </c>
      <c r="B1765" s="317" t="s">
        <v>4470</v>
      </c>
      <c r="C1765" s="316">
        <v>68.77</v>
      </c>
      <c r="D1765" s="296" t="s">
        <v>544</v>
      </c>
      <c r="E1765" s="296" t="s">
        <v>3242</v>
      </c>
      <c r="F1765" s="294"/>
    </row>
    <row r="1766" spans="1:6" ht="24" customHeight="1">
      <c r="A1766" s="294">
        <v>1764</v>
      </c>
      <c r="B1766" s="317" t="s">
        <v>4471</v>
      </c>
      <c r="C1766" s="316">
        <v>68.989999999999995</v>
      </c>
      <c r="D1766" s="296" t="s">
        <v>544</v>
      </c>
      <c r="E1766" s="296" t="s">
        <v>2048</v>
      </c>
      <c r="F1766" s="294"/>
    </row>
    <row r="1767" spans="1:6" ht="24" customHeight="1">
      <c r="A1767" s="294">
        <v>1765</v>
      </c>
      <c r="B1767" s="317" t="s">
        <v>4472</v>
      </c>
      <c r="C1767" s="316">
        <v>67.150000000000006</v>
      </c>
      <c r="D1767" s="296" t="s">
        <v>544</v>
      </c>
      <c r="E1767" s="296" t="s">
        <v>3232</v>
      </c>
      <c r="F1767" s="294"/>
    </row>
    <row r="1768" spans="1:6" ht="24" customHeight="1">
      <c r="A1768" s="294">
        <v>1766</v>
      </c>
      <c r="B1768" s="317" t="s">
        <v>4473</v>
      </c>
      <c r="C1768" s="316">
        <v>70.97</v>
      </c>
      <c r="D1768" s="296" t="s">
        <v>544</v>
      </c>
      <c r="E1768" s="296" t="s">
        <v>2045</v>
      </c>
      <c r="F1768" s="294"/>
    </row>
    <row r="1769" spans="1:6" ht="24" customHeight="1">
      <c r="A1769" s="294">
        <v>1767</v>
      </c>
      <c r="B1769" s="317" t="s">
        <v>4474</v>
      </c>
      <c r="C1769" s="316">
        <v>68.77</v>
      </c>
      <c r="D1769" s="296" t="s">
        <v>544</v>
      </c>
      <c r="E1769" s="296" t="s">
        <v>3242</v>
      </c>
      <c r="F1769" s="294"/>
    </row>
    <row r="1770" spans="1:6" ht="24" customHeight="1">
      <c r="A1770" s="294">
        <v>1768</v>
      </c>
      <c r="B1770" s="317" t="s">
        <v>4475</v>
      </c>
      <c r="C1770" s="316">
        <v>68.989999999999995</v>
      </c>
      <c r="D1770" s="296" t="s">
        <v>544</v>
      </c>
      <c r="E1770" s="296" t="s">
        <v>2048</v>
      </c>
      <c r="F1770" s="294"/>
    </row>
    <row r="1771" spans="1:6" ht="24" customHeight="1">
      <c r="A1771" s="294">
        <v>1769</v>
      </c>
      <c r="B1771" s="317" t="s">
        <v>4476</v>
      </c>
      <c r="C1771" s="316">
        <v>67.150000000000006</v>
      </c>
      <c r="D1771" s="296" t="s">
        <v>544</v>
      </c>
      <c r="E1771" s="296" t="s">
        <v>3232</v>
      </c>
      <c r="F1771" s="294"/>
    </row>
    <row r="1772" spans="1:6" ht="24" customHeight="1">
      <c r="A1772" s="294">
        <v>1770</v>
      </c>
      <c r="B1772" s="317" t="s">
        <v>4477</v>
      </c>
      <c r="C1772" s="316">
        <v>70.97</v>
      </c>
      <c r="D1772" s="296" t="s">
        <v>544</v>
      </c>
      <c r="E1772" s="296" t="s">
        <v>2045</v>
      </c>
      <c r="F1772" s="294"/>
    </row>
    <row r="1773" spans="1:6" ht="24" customHeight="1">
      <c r="A1773" s="294">
        <v>1771</v>
      </c>
      <c r="B1773" s="317" t="s">
        <v>4478</v>
      </c>
      <c r="C1773" s="316">
        <v>68.77</v>
      </c>
      <c r="D1773" s="296" t="s">
        <v>544</v>
      </c>
      <c r="E1773" s="296" t="s">
        <v>3242</v>
      </c>
      <c r="F1773" s="294"/>
    </row>
    <row r="1774" spans="1:6" ht="24" customHeight="1">
      <c r="A1774" s="294">
        <v>1772</v>
      </c>
      <c r="B1774" s="317" t="s">
        <v>4479</v>
      </c>
      <c r="C1774" s="316">
        <v>68.989999999999995</v>
      </c>
      <c r="D1774" s="296" t="s">
        <v>544</v>
      </c>
      <c r="E1774" s="296" t="s">
        <v>2048</v>
      </c>
      <c r="F1774" s="294"/>
    </row>
    <row r="1775" spans="1:6" ht="24" customHeight="1">
      <c r="A1775" s="294">
        <v>1773</v>
      </c>
      <c r="B1775" s="317" t="s">
        <v>4480</v>
      </c>
      <c r="C1775" s="316">
        <v>67.150000000000006</v>
      </c>
      <c r="D1775" s="296" t="s">
        <v>544</v>
      </c>
      <c r="E1775" s="296" t="s">
        <v>3232</v>
      </c>
      <c r="F1775" s="294"/>
    </row>
    <row r="1776" spans="1:6" ht="24" customHeight="1">
      <c r="A1776" s="294">
        <v>1774</v>
      </c>
      <c r="B1776" s="317" t="s">
        <v>4481</v>
      </c>
      <c r="C1776" s="316">
        <v>70.97</v>
      </c>
      <c r="D1776" s="296" t="s">
        <v>544</v>
      </c>
      <c r="E1776" s="296" t="s">
        <v>2045</v>
      </c>
      <c r="F1776" s="294"/>
    </row>
    <row r="1777" spans="1:6" ht="24" customHeight="1">
      <c r="A1777" s="294">
        <v>1775</v>
      </c>
      <c r="B1777" s="317" t="s">
        <v>4482</v>
      </c>
      <c r="C1777" s="316">
        <v>68.77</v>
      </c>
      <c r="D1777" s="296" t="s">
        <v>544</v>
      </c>
      <c r="E1777" s="296" t="s">
        <v>3242</v>
      </c>
      <c r="F1777" s="294"/>
    </row>
    <row r="1778" spans="1:6" ht="24" customHeight="1">
      <c r="A1778" s="294">
        <v>1776</v>
      </c>
      <c r="B1778" s="317" t="s">
        <v>4483</v>
      </c>
      <c r="C1778" s="316">
        <v>68.989999999999995</v>
      </c>
      <c r="D1778" s="296" t="s">
        <v>544</v>
      </c>
      <c r="E1778" s="296" t="s">
        <v>2048</v>
      </c>
      <c r="F1778" s="294"/>
    </row>
    <row r="1779" spans="1:6" ht="24" customHeight="1">
      <c r="A1779" s="294">
        <v>1777</v>
      </c>
      <c r="B1779" s="317" t="s">
        <v>4484</v>
      </c>
      <c r="C1779" s="316">
        <v>67.150000000000006</v>
      </c>
      <c r="D1779" s="296" t="s">
        <v>544</v>
      </c>
      <c r="E1779" s="296" t="s">
        <v>3232</v>
      </c>
      <c r="F1779" s="294"/>
    </row>
    <row r="1780" spans="1:6" ht="24" customHeight="1">
      <c r="A1780" s="294">
        <v>1778</v>
      </c>
      <c r="B1780" s="317" t="s">
        <v>4485</v>
      </c>
      <c r="C1780" s="316">
        <v>70.97</v>
      </c>
      <c r="D1780" s="296" t="s">
        <v>544</v>
      </c>
      <c r="E1780" s="296" t="s">
        <v>2045</v>
      </c>
      <c r="F1780" s="294"/>
    </row>
    <row r="1781" spans="1:6" ht="24" customHeight="1">
      <c r="A1781" s="294">
        <v>1779</v>
      </c>
      <c r="B1781" s="317" t="s">
        <v>4486</v>
      </c>
      <c r="C1781" s="316">
        <v>68.77</v>
      </c>
      <c r="D1781" s="296" t="s">
        <v>544</v>
      </c>
      <c r="E1781" s="296" t="s">
        <v>3242</v>
      </c>
      <c r="F1781" s="294"/>
    </row>
    <row r="1782" spans="1:6" ht="24" customHeight="1">
      <c r="A1782" s="294">
        <v>1780</v>
      </c>
      <c r="B1782" s="317" t="s">
        <v>4487</v>
      </c>
      <c r="C1782" s="316">
        <v>68.989999999999995</v>
      </c>
      <c r="D1782" s="296" t="s">
        <v>544</v>
      </c>
      <c r="E1782" s="296" t="s">
        <v>2048</v>
      </c>
      <c r="F1782" s="294"/>
    </row>
    <row r="1783" spans="1:6" ht="24" customHeight="1">
      <c r="A1783" s="294">
        <v>1781</v>
      </c>
      <c r="B1783" s="317" t="s">
        <v>4488</v>
      </c>
      <c r="C1783" s="316">
        <v>67.150000000000006</v>
      </c>
      <c r="D1783" s="296" t="s">
        <v>544</v>
      </c>
      <c r="E1783" s="296" t="s">
        <v>3232</v>
      </c>
      <c r="F1783" s="294"/>
    </row>
    <row r="1784" spans="1:6" ht="24" customHeight="1">
      <c r="A1784" s="294">
        <v>1782</v>
      </c>
      <c r="B1784" s="317" t="s">
        <v>4489</v>
      </c>
      <c r="C1784" s="316">
        <v>70.97</v>
      </c>
      <c r="D1784" s="296" t="s">
        <v>544</v>
      </c>
      <c r="E1784" s="296" t="s">
        <v>2045</v>
      </c>
      <c r="F1784" s="294"/>
    </row>
    <row r="1785" spans="1:6" ht="24" customHeight="1">
      <c r="A1785" s="294">
        <v>1783</v>
      </c>
      <c r="B1785" s="317" t="s">
        <v>4490</v>
      </c>
      <c r="C1785" s="316">
        <v>68.77</v>
      </c>
      <c r="D1785" s="296" t="s">
        <v>544</v>
      </c>
      <c r="E1785" s="296" t="s">
        <v>3242</v>
      </c>
      <c r="F1785" s="294"/>
    </row>
    <row r="1786" spans="1:6" ht="24" customHeight="1">
      <c r="A1786" s="294">
        <v>1784</v>
      </c>
      <c r="B1786" s="317" t="s">
        <v>4491</v>
      </c>
      <c r="C1786" s="316">
        <v>68.989999999999995</v>
      </c>
      <c r="D1786" s="296" t="s">
        <v>544</v>
      </c>
      <c r="E1786" s="296" t="s">
        <v>2048</v>
      </c>
      <c r="F1786" s="294"/>
    </row>
    <row r="1787" spans="1:6" ht="24" customHeight="1">
      <c r="A1787" s="294">
        <v>1785</v>
      </c>
      <c r="B1787" s="317" t="s">
        <v>4492</v>
      </c>
      <c r="C1787" s="316">
        <v>67.150000000000006</v>
      </c>
      <c r="D1787" s="296" t="s">
        <v>544</v>
      </c>
      <c r="E1787" s="296" t="s">
        <v>3232</v>
      </c>
      <c r="F1787" s="294"/>
    </row>
    <row r="1788" spans="1:6" ht="24" customHeight="1">
      <c r="A1788" s="294">
        <v>1786</v>
      </c>
      <c r="B1788" s="317" t="s">
        <v>4493</v>
      </c>
      <c r="C1788" s="316">
        <v>70.97</v>
      </c>
      <c r="D1788" s="296" t="s">
        <v>544</v>
      </c>
      <c r="E1788" s="296" t="s">
        <v>2045</v>
      </c>
      <c r="F1788" s="294"/>
    </row>
    <row r="1789" spans="1:6" ht="24" customHeight="1">
      <c r="A1789" s="294">
        <v>1787</v>
      </c>
      <c r="B1789" s="317" t="s">
        <v>4494</v>
      </c>
      <c r="C1789" s="316">
        <v>68.77</v>
      </c>
      <c r="D1789" s="296" t="s">
        <v>544</v>
      </c>
      <c r="E1789" s="296" t="s">
        <v>3242</v>
      </c>
      <c r="F1789" s="294"/>
    </row>
    <row r="1790" spans="1:6" ht="24" customHeight="1">
      <c r="A1790" s="294">
        <v>1788</v>
      </c>
      <c r="B1790" s="317" t="s">
        <v>4495</v>
      </c>
      <c r="C1790" s="316">
        <v>68.989999999999995</v>
      </c>
      <c r="D1790" s="296" t="s">
        <v>544</v>
      </c>
      <c r="E1790" s="296" t="s">
        <v>2048</v>
      </c>
      <c r="F1790" s="294"/>
    </row>
    <row r="1791" spans="1:6" ht="24" customHeight="1">
      <c r="A1791" s="294">
        <v>1789</v>
      </c>
      <c r="B1791" s="317" t="s">
        <v>4496</v>
      </c>
      <c r="C1791" s="316">
        <v>67.150000000000006</v>
      </c>
      <c r="D1791" s="296" t="s">
        <v>544</v>
      </c>
      <c r="E1791" s="296" t="s">
        <v>3232</v>
      </c>
      <c r="F1791" s="294"/>
    </row>
    <row r="1792" spans="1:6" ht="24" customHeight="1">
      <c r="A1792" s="294">
        <v>1790</v>
      </c>
      <c r="B1792" s="317" t="s">
        <v>4497</v>
      </c>
      <c r="C1792" s="316">
        <v>70.97</v>
      </c>
      <c r="D1792" s="296" t="s">
        <v>544</v>
      </c>
      <c r="E1792" s="296" t="s">
        <v>2045</v>
      </c>
      <c r="F1792" s="294"/>
    </row>
    <row r="1793" spans="1:6" ht="24" customHeight="1">
      <c r="A1793" s="294">
        <v>1791</v>
      </c>
      <c r="B1793" s="317" t="s">
        <v>4498</v>
      </c>
      <c r="C1793" s="316">
        <v>68.77</v>
      </c>
      <c r="D1793" s="296" t="s">
        <v>544</v>
      </c>
      <c r="E1793" s="296" t="s">
        <v>3242</v>
      </c>
      <c r="F1793" s="294"/>
    </row>
    <row r="1794" spans="1:6" ht="24" customHeight="1">
      <c r="A1794" s="294">
        <v>1792</v>
      </c>
      <c r="B1794" s="317" t="s">
        <v>4499</v>
      </c>
      <c r="C1794" s="316">
        <v>68.989999999999995</v>
      </c>
      <c r="D1794" s="296" t="s">
        <v>544</v>
      </c>
      <c r="E1794" s="296" t="s">
        <v>2048</v>
      </c>
      <c r="F1794" s="294"/>
    </row>
    <row r="1795" spans="1:6" ht="24" customHeight="1">
      <c r="A1795" s="294">
        <v>1793</v>
      </c>
      <c r="B1795" s="317" t="s">
        <v>4500</v>
      </c>
      <c r="C1795" s="316">
        <v>67.150000000000006</v>
      </c>
      <c r="D1795" s="296" t="s">
        <v>544</v>
      </c>
      <c r="E1795" s="296" t="s">
        <v>3232</v>
      </c>
      <c r="F1795" s="294"/>
    </row>
    <row r="1796" spans="1:6" ht="24" customHeight="1">
      <c r="A1796" s="294">
        <v>1794</v>
      </c>
      <c r="B1796" s="317" t="s">
        <v>4501</v>
      </c>
      <c r="C1796" s="316">
        <v>70.97</v>
      </c>
      <c r="D1796" s="296" t="s">
        <v>544</v>
      </c>
      <c r="E1796" s="296" t="s">
        <v>2045</v>
      </c>
      <c r="F1796" s="294"/>
    </row>
    <row r="1797" spans="1:6" ht="24" customHeight="1">
      <c r="A1797" s="294">
        <v>1795</v>
      </c>
      <c r="B1797" s="317" t="s">
        <v>4502</v>
      </c>
      <c r="C1797" s="316">
        <v>68.77</v>
      </c>
      <c r="D1797" s="296" t="s">
        <v>544</v>
      </c>
      <c r="E1797" s="296" t="s">
        <v>3242</v>
      </c>
      <c r="F1797" s="294"/>
    </row>
    <row r="1798" spans="1:6" ht="24" customHeight="1">
      <c r="A1798" s="294">
        <v>1796</v>
      </c>
      <c r="B1798" s="317" t="s">
        <v>4503</v>
      </c>
      <c r="C1798" s="316">
        <v>68.989999999999995</v>
      </c>
      <c r="D1798" s="296" t="s">
        <v>544</v>
      </c>
      <c r="E1798" s="296" t="s">
        <v>2048</v>
      </c>
      <c r="F1798" s="294"/>
    </row>
    <row r="1799" spans="1:6" ht="24" customHeight="1">
      <c r="A1799" s="294">
        <v>1797</v>
      </c>
      <c r="B1799" s="317" t="s">
        <v>4504</v>
      </c>
      <c r="C1799" s="316">
        <v>67.150000000000006</v>
      </c>
      <c r="D1799" s="296" t="s">
        <v>544</v>
      </c>
      <c r="E1799" s="296" t="s">
        <v>3232</v>
      </c>
      <c r="F1799" s="294"/>
    </row>
    <row r="1800" spans="1:6" ht="24" customHeight="1">
      <c r="A1800" s="294">
        <v>1798</v>
      </c>
      <c r="B1800" s="317" t="s">
        <v>4505</v>
      </c>
      <c r="C1800" s="316">
        <v>70.97</v>
      </c>
      <c r="D1800" s="296" t="s">
        <v>544</v>
      </c>
      <c r="E1800" s="296" t="s">
        <v>2045</v>
      </c>
      <c r="F1800" s="294"/>
    </row>
    <row r="1801" spans="1:6" ht="24" customHeight="1">
      <c r="A1801" s="294">
        <v>1799</v>
      </c>
      <c r="B1801" s="317" t="s">
        <v>4506</v>
      </c>
      <c r="C1801" s="316">
        <v>68.77</v>
      </c>
      <c r="D1801" s="296" t="s">
        <v>544</v>
      </c>
      <c r="E1801" s="296" t="s">
        <v>3242</v>
      </c>
      <c r="F1801" s="294"/>
    </row>
    <row r="1802" spans="1:6" ht="24" customHeight="1">
      <c r="A1802" s="294">
        <v>1800</v>
      </c>
      <c r="B1802" s="317" t="s">
        <v>4507</v>
      </c>
      <c r="C1802" s="316">
        <v>68.989999999999995</v>
      </c>
      <c r="D1802" s="296" t="s">
        <v>544</v>
      </c>
      <c r="E1802" s="296" t="s">
        <v>2048</v>
      </c>
      <c r="F1802" s="294"/>
    </row>
    <row r="1803" spans="1:6" ht="24" customHeight="1">
      <c r="A1803" s="294">
        <v>1801</v>
      </c>
      <c r="B1803" s="317" t="s">
        <v>4508</v>
      </c>
      <c r="C1803" s="316">
        <v>70.97</v>
      </c>
      <c r="D1803" s="296" t="s">
        <v>544</v>
      </c>
      <c r="E1803" s="296" t="s">
        <v>2045</v>
      </c>
      <c r="F1803" s="294"/>
    </row>
    <row r="1804" spans="1:6" ht="24" customHeight="1">
      <c r="A1804" s="294">
        <v>1802</v>
      </c>
      <c r="B1804" s="317" t="s">
        <v>4509</v>
      </c>
      <c r="C1804" s="316">
        <v>68.77</v>
      </c>
      <c r="D1804" s="296" t="s">
        <v>544</v>
      </c>
      <c r="E1804" s="296" t="s">
        <v>3242</v>
      </c>
      <c r="F1804" s="294"/>
    </row>
    <row r="1805" spans="1:6" ht="24" customHeight="1">
      <c r="A1805" s="294">
        <v>1803</v>
      </c>
      <c r="B1805" s="317" t="s">
        <v>4510</v>
      </c>
      <c r="C1805" s="316">
        <v>68.989999999999995</v>
      </c>
      <c r="D1805" s="296" t="s">
        <v>544</v>
      </c>
      <c r="E1805" s="296" t="s">
        <v>2048</v>
      </c>
      <c r="F1805" s="294"/>
    </row>
    <row r="1806" spans="1:6" ht="24" customHeight="1">
      <c r="A1806" s="294">
        <v>1804</v>
      </c>
      <c r="B1806" s="317" t="s">
        <v>4511</v>
      </c>
      <c r="C1806" s="316">
        <v>67.150000000000006</v>
      </c>
      <c r="D1806" s="296" t="s">
        <v>544</v>
      </c>
      <c r="E1806" s="296" t="s">
        <v>3232</v>
      </c>
      <c r="F1806" s="294"/>
    </row>
    <row r="1807" spans="1:6" ht="24" customHeight="1">
      <c r="A1807" s="294">
        <v>1805</v>
      </c>
      <c r="B1807" s="317" t="s">
        <v>4512</v>
      </c>
      <c r="C1807" s="316">
        <v>70.97</v>
      </c>
      <c r="D1807" s="296" t="s">
        <v>544</v>
      </c>
      <c r="E1807" s="296" t="s">
        <v>2045</v>
      </c>
      <c r="F1807" s="294"/>
    </row>
    <row r="1808" spans="1:6" ht="24" customHeight="1">
      <c r="A1808" s="294">
        <v>1806</v>
      </c>
      <c r="B1808" s="317" t="s">
        <v>4513</v>
      </c>
      <c r="C1808" s="316">
        <v>68.77</v>
      </c>
      <c r="D1808" s="296" t="s">
        <v>544</v>
      </c>
      <c r="E1808" s="296" t="s">
        <v>3242</v>
      </c>
      <c r="F1808" s="294"/>
    </row>
    <row r="1809" spans="1:6" ht="24" customHeight="1">
      <c r="A1809" s="294">
        <v>1807</v>
      </c>
      <c r="B1809" s="317" t="s">
        <v>4514</v>
      </c>
      <c r="C1809" s="316">
        <v>68.989999999999995</v>
      </c>
      <c r="D1809" s="296" t="s">
        <v>544</v>
      </c>
      <c r="E1809" s="296" t="s">
        <v>2048</v>
      </c>
      <c r="F1809" s="294"/>
    </row>
    <row r="1810" spans="1:6" ht="24" customHeight="1">
      <c r="A1810" s="294">
        <v>1808</v>
      </c>
      <c r="B1810" s="317" t="s">
        <v>4515</v>
      </c>
      <c r="C1810" s="316">
        <v>67.150000000000006</v>
      </c>
      <c r="D1810" s="296" t="s">
        <v>544</v>
      </c>
      <c r="E1810" s="296" t="s">
        <v>3232</v>
      </c>
      <c r="F1810" s="294"/>
    </row>
    <row r="1811" spans="1:6" ht="24" customHeight="1">
      <c r="A1811" s="294">
        <v>1809</v>
      </c>
      <c r="B1811" s="317" t="s">
        <v>4516</v>
      </c>
      <c r="C1811" s="316">
        <v>70.97</v>
      </c>
      <c r="D1811" s="296" t="s">
        <v>544</v>
      </c>
      <c r="E1811" s="296" t="s">
        <v>2045</v>
      </c>
      <c r="F1811" s="294"/>
    </row>
    <row r="1812" spans="1:6" ht="24" customHeight="1">
      <c r="A1812" s="294">
        <v>1810</v>
      </c>
      <c r="B1812" s="317" t="s">
        <v>4517</v>
      </c>
      <c r="C1812" s="316">
        <v>68.77</v>
      </c>
      <c r="D1812" s="296" t="s">
        <v>544</v>
      </c>
      <c r="E1812" s="296" t="s">
        <v>3242</v>
      </c>
      <c r="F1812" s="294"/>
    </row>
    <row r="1813" spans="1:6" ht="24" customHeight="1">
      <c r="A1813" s="294">
        <v>1811</v>
      </c>
      <c r="B1813" s="317" t="s">
        <v>4518</v>
      </c>
      <c r="C1813" s="316">
        <v>68.989999999999995</v>
      </c>
      <c r="D1813" s="296" t="s">
        <v>544</v>
      </c>
      <c r="E1813" s="296" t="s">
        <v>2048</v>
      </c>
      <c r="F1813" s="294"/>
    </row>
    <row r="1814" spans="1:6" ht="24" customHeight="1">
      <c r="A1814" s="294">
        <v>1812</v>
      </c>
      <c r="B1814" s="317" t="s">
        <v>4519</v>
      </c>
      <c r="C1814" s="316">
        <v>67.150000000000006</v>
      </c>
      <c r="D1814" s="296" t="s">
        <v>544</v>
      </c>
      <c r="E1814" s="296" t="s">
        <v>3232</v>
      </c>
      <c r="F1814" s="294"/>
    </row>
    <row r="1815" spans="1:6" ht="24" customHeight="1">
      <c r="A1815" s="294">
        <v>1813</v>
      </c>
      <c r="B1815" s="317" t="s">
        <v>4520</v>
      </c>
      <c r="C1815" s="316">
        <v>70.97</v>
      </c>
      <c r="D1815" s="296" t="s">
        <v>544</v>
      </c>
      <c r="E1815" s="296" t="s">
        <v>2045</v>
      </c>
      <c r="F1815" s="294"/>
    </row>
    <row r="1816" spans="1:6" ht="24" customHeight="1">
      <c r="A1816" s="294">
        <v>1814</v>
      </c>
      <c r="B1816" s="317" t="s">
        <v>4521</v>
      </c>
      <c r="C1816" s="316">
        <v>68.77</v>
      </c>
      <c r="D1816" s="296" t="s">
        <v>544</v>
      </c>
      <c r="E1816" s="296" t="s">
        <v>3242</v>
      </c>
      <c r="F1816" s="294"/>
    </row>
    <row r="1817" spans="1:6" ht="24" customHeight="1">
      <c r="A1817" s="294">
        <v>1815</v>
      </c>
      <c r="B1817" s="317" t="s">
        <v>4522</v>
      </c>
      <c r="C1817" s="316">
        <v>68.989999999999995</v>
      </c>
      <c r="D1817" s="296" t="s">
        <v>544</v>
      </c>
      <c r="E1817" s="296" t="s">
        <v>2048</v>
      </c>
      <c r="F1817" s="294"/>
    </row>
    <row r="1818" spans="1:6" ht="24" customHeight="1">
      <c r="A1818" s="294">
        <v>1816</v>
      </c>
      <c r="B1818" s="317" t="s">
        <v>4523</v>
      </c>
      <c r="C1818" s="316">
        <v>67.150000000000006</v>
      </c>
      <c r="D1818" s="296" t="s">
        <v>544</v>
      </c>
      <c r="E1818" s="296" t="s">
        <v>3232</v>
      </c>
      <c r="F1818" s="294"/>
    </row>
    <row r="1819" spans="1:6" ht="24" customHeight="1">
      <c r="A1819" s="294">
        <v>1817</v>
      </c>
      <c r="B1819" s="317" t="s">
        <v>4524</v>
      </c>
      <c r="C1819" s="316">
        <v>70.97</v>
      </c>
      <c r="D1819" s="296" t="s">
        <v>544</v>
      </c>
      <c r="E1819" s="296" t="s">
        <v>2045</v>
      </c>
      <c r="F1819" s="294"/>
    </row>
    <row r="1820" spans="1:6" ht="24" customHeight="1">
      <c r="A1820" s="294">
        <v>1818</v>
      </c>
      <c r="B1820" s="317" t="s">
        <v>4525</v>
      </c>
      <c r="C1820" s="316">
        <v>68.77</v>
      </c>
      <c r="D1820" s="296" t="s">
        <v>544</v>
      </c>
      <c r="E1820" s="296" t="s">
        <v>3242</v>
      </c>
      <c r="F1820" s="294"/>
    </row>
    <row r="1821" spans="1:6" ht="24" customHeight="1">
      <c r="A1821" s="294">
        <v>1819</v>
      </c>
      <c r="B1821" s="317" t="s">
        <v>4526</v>
      </c>
      <c r="C1821" s="316">
        <v>68.989999999999995</v>
      </c>
      <c r="D1821" s="296" t="s">
        <v>544</v>
      </c>
      <c r="E1821" s="296" t="s">
        <v>2048</v>
      </c>
      <c r="F1821" s="294"/>
    </row>
    <row r="1822" spans="1:6" ht="24" customHeight="1">
      <c r="A1822" s="294">
        <v>1820</v>
      </c>
      <c r="B1822" s="317" t="s">
        <v>4527</v>
      </c>
      <c r="C1822" s="316">
        <v>67.150000000000006</v>
      </c>
      <c r="D1822" s="296" t="s">
        <v>544</v>
      </c>
      <c r="E1822" s="296" t="s">
        <v>3232</v>
      </c>
      <c r="F1822" s="294"/>
    </row>
    <row r="1823" spans="1:6" ht="24" customHeight="1">
      <c r="A1823" s="294">
        <v>1821</v>
      </c>
      <c r="B1823" s="317" t="s">
        <v>4528</v>
      </c>
      <c r="C1823" s="316">
        <v>70.97</v>
      </c>
      <c r="D1823" s="296" t="s">
        <v>544</v>
      </c>
      <c r="E1823" s="296" t="s">
        <v>2045</v>
      </c>
      <c r="F1823" s="294"/>
    </row>
    <row r="1824" spans="1:6" ht="24" customHeight="1">
      <c r="A1824" s="294">
        <v>1822</v>
      </c>
      <c r="B1824" s="317" t="s">
        <v>4529</v>
      </c>
      <c r="C1824" s="316">
        <v>68.77</v>
      </c>
      <c r="D1824" s="296" t="s">
        <v>544</v>
      </c>
      <c r="E1824" s="296" t="s">
        <v>3242</v>
      </c>
      <c r="F1824" s="294"/>
    </row>
    <row r="1825" spans="1:6" ht="24" customHeight="1">
      <c r="A1825" s="294">
        <v>1823</v>
      </c>
      <c r="B1825" s="317" t="s">
        <v>4530</v>
      </c>
      <c r="C1825" s="316">
        <v>68.989999999999995</v>
      </c>
      <c r="D1825" s="296" t="s">
        <v>544</v>
      </c>
      <c r="E1825" s="296" t="s">
        <v>2048</v>
      </c>
      <c r="F1825" s="294"/>
    </row>
    <row r="1826" spans="1:6" ht="24" customHeight="1">
      <c r="A1826" s="294">
        <v>1824</v>
      </c>
      <c r="B1826" s="317" t="s">
        <v>4531</v>
      </c>
      <c r="C1826" s="316">
        <v>67.150000000000006</v>
      </c>
      <c r="D1826" s="296" t="s">
        <v>544</v>
      </c>
      <c r="E1826" s="296" t="s">
        <v>3232</v>
      </c>
      <c r="F1826" s="294"/>
    </row>
    <row r="1827" spans="1:6" ht="24" customHeight="1">
      <c r="A1827" s="294">
        <v>1825</v>
      </c>
      <c r="B1827" s="317" t="s">
        <v>4532</v>
      </c>
      <c r="C1827" s="316">
        <v>70.97</v>
      </c>
      <c r="D1827" s="296" t="s">
        <v>544</v>
      </c>
      <c r="E1827" s="296" t="s">
        <v>2045</v>
      </c>
      <c r="F1827" s="294"/>
    </row>
    <row r="1828" spans="1:6" ht="24" customHeight="1">
      <c r="A1828" s="294">
        <v>1826</v>
      </c>
      <c r="B1828" s="317" t="s">
        <v>4533</v>
      </c>
      <c r="C1828" s="316">
        <v>68.77</v>
      </c>
      <c r="D1828" s="296" t="s">
        <v>544</v>
      </c>
      <c r="E1828" s="296" t="s">
        <v>3242</v>
      </c>
      <c r="F1828" s="294"/>
    </row>
    <row r="1829" spans="1:6" ht="24" customHeight="1">
      <c r="A1829" s="294">
        <v>1827</v>
      </c>
      <c r="B1829" s="317" t="s">
        <v>4534</v>
      </c>
      <c r="C1829" s="316">
        <v>68.989999999999995</v>
      </c>
      <c r="D1829" s="296" t="s">
        <v>544</v>
      </c>
      <c r="E1829" s="296" t="s">
        <v>2048</v>
      </c>
      <c r="F1829" s="294"/>
    </row>
    <row r="1830" spans="1:6" ht="24" customHeight="1">
      <c r="A1830" s="294">
        <v>1828</v>
      </c>
      <c r="B1830" s="317" t="s">
        <v>4535</v>
      </c>
      <c r="C1830" s="316">
        <v>67.150000000000006</v>
      </c>
      <c r="D1830" s="296" t="s">
        <v>544</v>
      </c>
      <c r="E1830" s="296" t="s">
        <v>3232</v>
      </c>
      <c r="F1830" s="294"/>
    </row>
    <row r="1831" spans="1:6" ht="24" customHeight="1">
      <c r="A1831" s="294">
        <v>1829</v>
      </c>
      <c r="B1831" s="317" t="s">
        <v>4536</v>
      </c>
      <c r="C1831" s="316">
        <v>70.97</v>
      </c>
      <c r="D1831" s="296" t="s">
        <v>544</v>
      </c>
      <c r="E1831" s="296" t="s">
        <v>2045</v>
      </c>
      <c r="F1831" s="294"/>
    </row>
    <row r="1832" spans="1:6" ht="24" customHeight="1">
      <c r="A1832" s="294">
        <v>1830</v>
      </c>
      <c r="B1832" s="317" t="s">
        <v>4537</v>
      </c>
      <c r="C1832" s="316">
        <v>68.77</v>
      </c>
      <c r="D1832" s="296" t="s">
        <v>544</v>
      </c>
      <c r="E1832" s="296" t="s">
        <v>3242</v>
      </c>
      <c r="F1832" s="294"/>
    </row>
    <row r="1833" spans="1:6" ht="24" customHeight="1">
      <c r="A1833" s="294">
        <v>1831</v>
      </c>
      <c r="B1833" s="317" t="s">
        <v>4538</v>
      </c>
      <c r="C1833" s="316">
        <v>68.989999999999995</v>
      </c>
      <c r="D1833" s="296" t="s">
        <v>544</v>
      </c>
      <c r="E1833" s="296" t="s">
        <v>2048</v>
      </c>
      <c r="F1833" s="294"/>
    </row>
    <row r="1834" spans="1:6" ht="24" customHeight="1">
      <c r="A1834" s="294">
        <v>1832</v>
      </c>
      <c r="B1834" s="317" t="s">
        <v>4539</v>
      </c>
      <c r="C1834" s="316">
        <v>67.150000000000006</v>
      </c>
      <c r="D1834" s="296" t="s">
        <v>544</v>
      </c>
      <c r="E1834" s="296" t="s">
        <v>3232</v>
      </c>
      <c r="F1834" s="294"/>
    </row>
    <row r="1835" spans="1:6" ht="24" customHeight="1">
      <c r="A1835" s="294">
        <v>1833</v>
      </c>
      <c r="B1835" s="317" t="s">
        <v>4540</v>
      </c>
      <c r="C1835" s="316">
        <v>70.97</v>
      </c>
      <c r="D1835" s="296" t="s">
        <v>544</v>
      </c>
      <c r="E1835" s="296" t="s">
        <v>2045</v>
      </c>
      <c r="F1835" s="294"/>
    </row>
    <row r="1836" spans="1:6" ht="24" customHeight="1">
      <c r="A1836" s="294">
        <v>1834</v>
      </c>
      <c r="B1836" s="317" t="s">
        <v>4541</v>
      </c>
      <c r="C1836" s="316">
        <v>68.77</v>
      </c>
      <c r="D1836" s="296" t="s">
        <v>544</v>
      </c>
      <c r="E1836" s="296" t="s">
        <v>3242</v>
      </c>
      <c r="F1836" s="294"/>
    </row>
    <row r="1837" spans="1:6" ht="24" customHeight="1">
      <c r="A1837" s="294">
        <v>1835</v>
      </c>
      <c r="B1837" s="317" t="s">
        <v>4542</v>
      </c>
      <c r="C1837" s="316">
        <v>68.989999999999995</v>
      </c>
      <c r="D1837" s="296" t="s">
        <v>544</v>
      </c>
      <c r="E1837" s="296" t="s">
        <v>2048</v>
      </c>
      <c r="F1837" s="294"/>
    </row>
    <row r="1838" spans="1:6" ht="24" customHeight="1">
      <c r="A1838" s="294">
        <v>1836</v>
      </c>
      <c r="B1838" s="317" t="s">
        <v>4543</v>
      </c>
      <c r="C1838" s="316">
        <v>67.150000000000006</v>
      </c>
      <c r="D1838" s="296" t="s">
        <v>544</v>
      </c>
      <c r="E1838" s="296" t="s">
        <v>3232</v>
      </c>
      <c r="F1838" s="294"/>
    </row>
    <row r="1839" spans="1:6" ht="24" customHeight="1">
      <c r="A1839" s="294">
        <v>1837</v>
      </c>
      <c r="B1839" s="317" t="s">
        <v>4544</v>
      </c>
      <c r="C1839" s="316">
        <v>70.97</v>
      </c>
      <c r="D1839" s="296" t="s">
        <v>544</v>
      </c>
      <c r="E1839" s="296" t="s">
        <v>2045</v>
      </c>
      <c r="F1839" s="294"/>
    </row>
    <row r="1840" spans="1:6" ht="24" customHeight="1">
      <c r="A1840" s="294">
        <v>1838</v>
      </c>
      <c r="B1840" s="317" t="s">
        <v>4545</v>
      </c>
      <c r="C1840" s="316">
        <v>68.77</v>
      </c>
      <c r="D1840" s="296" t="s">
        <v>544</v>
      </c>
      <c r="E1840" s="296" t="s">
        <v>3242</v>
      </c>
      <c r="F1840" s="294"/>
    </row>
    <row r="1841" spans="1:6" ht="24" customHeight="1">
      <c r="A1841" s="294">
        <v>1839</v>
      </c>
      <c r="B1841" s="317" t="s">
        <v>4546</v>
      </c>
      <c r="C1841" s="316">
        <v>68.989999999999995</v>
      </c>
      <c r="D1841" s="296" t="s">
        <v>544</v>
      </c>
      <c r="E1841" s="296" t="s">
        <v>2048</v>
      </c>
      <c r="F1841" s="294"/>
    </row>
    <row r="1842" spans="1:6" ht="24" customHeight="1">
      <c r="A1842" s="294">
        <v>1840</v>
      </c>
      <c r="B1842" s="317" t="s">
        <v>4547</v>
      </c>
      <c r="C1842" s="316">
        <v>67.150000000000006</v>
      </c>
      <c r="D1842" s="296" t="s">
        <v>544</v>
      </c>
      <c r="E1842" s="296" t="s">
        <v>3232</v>
      </c>
      <c r="F1842" s="294"/>
    </row>
    <row r="1843" spans="1:6" ht="24" customHeight="1">
      <c r="A1843" s="294">
        <v>1841</v>
      </c>
      <c r="B1843" s="317" t="s">
        <v>4548</v>
      </c>
      <c r="C1843" s="316">
        <v>70.97</v>
      </c>
      <c r="D1843" s="296" t="s">
        <v>544</v>
      </c>
      <c r="E1843" s="296" t="s">
        <v>2045</v>
      </c>
      <c r="F1843" s="294"/>
    </row>
    <row r="1844" spans="1:6" ht="24" customHeight="1">
      <c r="A1844" s="294">
        <v>1842</v>
      </c>
      <c r="B1844" s="317" t="s">
        <v>4549</v>
      </c>
      <c r="C1844" s="316">
        <v>68.77</v>
      </c>
      <c r="D1844" s="296" t="s">
        <v>544</v>
      </c>
      <c r="E1844" s="296" t="s">
        <v>3242</v>
      </c>
      <c r="F1844" s="294"/>
    </row>
    <row r="1845" spans="1:6" ht="24" customHeight="1">
      <c r="A1845" s="294">
        <v>1843</v>
      </c>
      <c r="B1845" s="317" t="s">
        <v>4550</v>
      </c>
      <c r="C1845" s="316">
        <v>68.989999999999995</v>
      </c>
      <c r="D1845" s="296" t="s">
        <v>544</v>
      </c>
      <c r="E1845" s="296" t="s">
        <v>2048</v>
      </c>
      <c r="F1845" s="294"/>
    </row>
    <row r="1846" spans="1:6" ht="24" customHeight="1">
      <c r="A1846" s="294">
        <v>1844</v>
      </c>
      <c r="B1846" s="317" t="s">
        <v>4551</v>
      </c>
      <c r="C1846" s="316">
        <v>67.150000000000006</v>
      </c>
      <c r="D1846" s="296" t="s">
        <v>544</v>
      </c>
      <c r="E1846" s="296" t="s">
        <v>3232</v>
      </c>
      <c r="F1846" s="294"/>
    </row>
    <row r="1847" spans="1:6" ht="24" customHeight="1">
      <c r="A1847" s="294">
        <v>1845</v>
      </c>
      <c r="B1847" s="317" t="s">
        <v>4552</v>
      </c>
      <c r="C1847" s="316">
        <v>70.97</v>
      </c>
      <c r="D1847" s="296" t="s">
        <v>544</v>
      </c>
      <c r="E1847" s="296" t="s">
        <v>2045</v>
      </c>
      <c r="F1847" s="294"/>
    </row>
    <row r="1848" spans="1:6" ht="24" customHeight="1">
      <c r="A1848" s="294">
        <v>1846</v>
      </c>
      <c r="B1848" s="317" t="s">
        <v>4553</v>
      </c>
      <c r="C1848" s="316">
        <v>68.77</v>
      </c>
      <c r="D1848" s="296" t="s">
        <v>544</v>
      </c>
      <c r="E1848" s="296" t="s">
        <v>3242</v>
      </c>
      <c r="F1848" s="294"/>
    </row>
    <row r="1849" spans="1:6" ht="24" customHeight="1">
      <c r="A1849" s="294">
        <v>1847</v>
      </c>
      <c r="B1849" s="317" t="s">
        <v>4554</v>
      </c>
      <c r="C1849" s="316">
        <v>68.989999999999995</v>
      </c>
      <c r="D1849" s="296" t="s">
        <v>544</v>
      </c>
      <c r="E1849" s="296" t="s">
        <v>2048</v>
      </c>
      <c r="F1849" s="294"/>
    </row>
    <row r="1850" spans="1:6" ht="24" customHeight="1">
      <c r="A1850" s="294">
        <v>1848</v>
      </c>
      <c r="B1850" s="317" t="s">
        <v>4555</v>
      </c>
      <c r="C1850" s="316">
        <v>67.150000000000006</v>
      </c>
      <c r="D1850" s="296" t="s">
        <v>544</v>
      </c>
      <c r="E1850" s="296" t="s">
        <v>3232</v>
      </c>
      <c r="F1850" s="294"/>
    </row>
    <row r="1851" spans="1:6" ht="24" customHeight="1">
      <c r="A1851" s="294">
        <v>1849</v>
      </c>
      <c r="B1851" s="317" t="s">
        <v>4556</v>
      </c>
      <c r="C1851" s="316">
        <v>70.97</v>
      </c>
      <c r="D1851" s="296" t="s">
        <v>544</v>
      </c>
      <c r="E1851" s="296" t="s">
        <v>2045</v>
      </c>
      <c r="F1851" s="294"/>
    </row>
    <row r="1852" spans="1:6" ht="24" customHeight="1">
      <c r="A1852" s="294">
        <v>1850</v>
      </c>
      <c r="B1852" s="317" t="s">
        <v>4557</v>
      </c>
      <c r="C1852" s="316">
        <v>68.77</v>
      </c>
      <c r="D1852" s="296" t="s">
        <v>544</v>
      </c>
      <c r="E1852" s="296" t="s">
        <v>3242</v>
      </c>
      <c r="F1852" s="294"/>
    </row>
    <row r="1853" spans="1:6" ht="24" customHeight="1">
      <c r="A1853" s="294">
        <v>1851</v>
      </c>
      <c r="B1853" s="317" t="s">
        <v>4558</v>
      </c>
      <c r="C1853" s="316">
        <v>68.989999999999995</v>
      </c>
      <c r="D1853" s="296" t="s">
        <v>544</v>
      </c>
      <c r="E1853" s="296" t="s">
        <v>2048</v>
      </c>
      <c r="F1853" s="294"/>
    </row>
    <row r="1854" spans="1:6" ht="24" customHeight="1">
      <c r="A1854" s="294">
        <v>1852</v>
      </c>
      <c r="B1854" s="317" t="s">
        <v>4559</v>
      </c>
      <c r="C1854" s="316">
        <v>67.150000000000006</v>
      </c>
      <c r="D1854" s="296" t="s">
        <v>544</v>
      </c>
      <c r="E1854" s="296" t="s">
        <v>3232</v>
      </c>
      <c r="F1854" s="294"/>
    </row>
    <row r="1855" spans="1:6" ht="24" customHeight="1">
      <c r="A1855" s="294">
        <v>1853</v>
      </c>
      <c r="B1855" s="317" t="s">
        <v>4560</v>
      </c>
      <c r="C1855" s="316">
        <v>70.97</v>
      </c>
      <c r="D1855" s="296" t="s">
        <v>544</v>
      </c>
      <c r="E1855" s="296" t="s">
        <v>2045</v>
      </c>
      <c r="F1855" s="294"/>
    </row>
    <row r="1856" spans="1:6" ht="24" customHeight="1">
      <c r="A1856" s="294">
        <v>1854</v>
      </c>
      <c r="B1856" s="317" t="s">
        <v>4561</v>
      </c>
      <c r="C1856" s="316">
        <v>68.77</v>
      </c>
      <c r="D1856" s="296" t="s">
        <v>544</v>
      </c>
      <c r="E1856" s="296" t="s">
        <v>3242</v>
      </c>
      <c r="F1856" s="294"/>
    </row>
    <row r="1857" spans="1:6" ht="24" customHeight="1">
      <c r="A1857" s="294">
        <v>1855</v>
      </c>
      <c r="B1857" s="317" t="s">
        <v>4562</v>
      </c>
      <c r="C1857" s="316">
        <v>68.989999999999995</v>
      </c>
      <c r="D1857" s="296" t="s">
        <v>544</v>
      </c>
      <c r="E1857" s="296" t="s">
        <v>2048</v>
      </c>
      <c r="F1857" s="294"/>
    </row>
    <row r="1858" spans="1:6" ht="24" customHeight="1">
      <c r="A1858" s="294">
        <v>1856</v>
      </c>
      <c r="B1858" s="317" t="s">
        <v>4563</v>
      </c>
      <c r="C1858" s="316">
        <v>67.150000000000006</v>
      </c>
      <c r="D1858" s="296" t="s">
        <v>544</v>
      </c>
      <c r="E1858" s="296" t="s">
        <v>3232</v>
      </c>
      <c r="F1858" s="294"/>
    </row>
    <row r="1859" spans="1:6" ht="24" customHeight="1">
      <c r="A1859" s="294">
        <v>1857</v>
      </c>
      <c r="B1859" s="317" t="s">
        <v>4564</v>
      </c>
      <c r="C1859" s="316">
        <v>70.97</v>
      </c>
      <c r="D1859" s="296" t="s">
        <v>544</v>
      </c>
      <c r="E1859" s="296" t="s">
        <v>2045</v>
      </c>
      <c r="F1859" s="294"/>
    </row>
    <row r="1860" spans="1:6" ht="24" customHeight="1">
      <c r="A1860" s="294">
        <v>1858</v>
      </c>
      <c r="B1860" s="317" t="s">
        <v>4565</v>
      </c>
      <c r="C1860" s="316">
        <v>68.77</v>
      </c>
      <c r="D1860" s="296" t="s">
        <v>544</v>
      </c>
      <c r="E1860" s="296" t="s">
        <v>3242</v>
      </c>
      <c r="F1860" s="294"/>
    </row>
    <row r="1861" spans="1:6" ht="24" customHeight="1">
      <c r="A1861" s="294">
        <v>1859</v>
      </c>
      <c r="B1861" s="317" t="s">
        <v>4566</v>
      </c>
      <c r="C1861" s="316">
        <v>68.989999999999995</v>
      </c>
      <c r="D1861" s="296" t="s">
        <v>544</v>
      </c>
      <c r="E1861" s="296" t="s">
        <v>2048</v>
      </c>
      <c r="F1861" s="294"/>
    </row>
    <row r="1862" spans="1:6" ht="24" customHeight="1">
      <c r="A1862" s="294">
        <v>1860</v>
      </c>
      <c r="B1862" s="317" t="s">
        <v>4567</v>
      </c>
      <c r="C1862" s="316">
        <v>67.150000000000006</v>
      </c>
      <c r="D1862" s="296" t="s">
        <v>544</v>
      </c>
      <c r="E1862" s="296" t="s">
        <v>3232</v>
      </c>
      <c r="F1862" s="294"/>
    </row>
    <row r="1863" spans="1:6" ht="24" customHeight="1">
      <c r="A1863" s="294">
        <v>1861</v>
      </c>
      <c r="B1863" s="317" t="s">
        <v>4568</v>
      </c>
      <c r="C1863" s="316">
        <v>70.97</v>
      </c>
      <c r="D1863" s="296" t="s">
        <v>544</v>
      </c>
      <c r="E1863" s="296" t="s">
        <v>2045</v>
      </c>
      <c r="F1863" s="294"/>
    </row>
    <row r="1864" spans="1:6" ht="24" customHeight="1">
      <c r="A1864" s="294">
        <v>1862</v>
      </c>
      <c r="B1864" s="317" t="s">
        <v>4569</v>
      </c>
      <c r="C1864" s="316">
        <v>68.77</v>
      </c>
      <c r="D1864" s="296" t="s">
        <v>544</v>
      </c>
      <c r="E1864" s="296" t="s">
        <v>3242</v>
      </c>
      <c r="F1864" s="294"/>
    </row>
    <row r="1865" spans="1:6" ht="24" customHeight="1">
      <c r="A1865" s="294">
        <v>1863</v>
      </c>
      <c r="B1865" s="317" t="s">
        <v>4570</v>
      </c>
      <c r="C1865" s="316">
        <v>68.989999999999995</v>
      </c>
      <c r="D1865" s="296" t="s">
        <v>544</v>
      </c>
      <c r="E1865" s="296" t="s">
        <v>2048</v>
      </c>
      <c r="F1865" s="294"/>
    </row>
    <row r="1866" spans="1:6" ht="24" customHeight="1">
      <c r="A1866" s="294">
        <v>1864</v>
      </c>
      <c r="B1866" s="317" t="s">
        <v>4571</v>
      </c>
      <c r="C1866" s="316">
        <v>67.150000000000006</v>
      </c>
      <c r="D1866" s="296" t="s">
        <v>544</v>
      </c>
      <c r="E1866" s="296" t="s">
        <v>3232</v>
      </c>
      <c r="F1866" s="294"/>
    </row>
    <row r="1867" spans="1:6" ht="24" customHeight="1">
      <c r="A1867" s="294">
        <v>1865</v>
      </c>
      <c r="B1867" s="317" t="s">
        <v>4572</v>
      </c>
      <c r="C1867" s="316">
        <v>70.97</v>
      </c>
      <c r="D1867" s="296" t="s">
        <v>544</v>
      </c>
      <c r="E1867" s="296" t="s">
        <v>2045</v>
      </c>
      <c r="F1867" s="294"/>
    </row>
    <row r="1868" spans="1:6" ht="24" customHeight="1">
      <c r="A1868" s="294">
        <v>1866</v>
      </c>
      <c r="B1868" s="317" t="s">
        <v>4573</v>
      </c>
      <c r="C1868" s="316">
        <v>68.77</v>
      </c>
      <c r="D1868" s="296" t="s">
        <v>544</v>
      </c>
      <c r="E1868" s="296" t="s">
        <v>3242</v>
      </c>
      <c r="F1868" s="294"/>
    </row>
    <row r="1869" spans="1:6" ht="24" customHeight="1">
      <c r="A1869" s="294">
        <v>1867</v>
      </c>
      <c r="B1869" s="317" t="s">
        <v>4574</v>
      </c>
      <c r="C1869" s="316">
        <v>68.989999999999995</v>
      </c>
      <c r="D1869" s="296" t="s">
        <v>544</v>
      </c>
      <c r="E1869" s="296" t="s">
        <v>2048</v>
      </c>
      <c r="F1869" s="294"/>
    </row>
    <row r="1870" spans="1:6" ht="24" customHeight="1">
      <c r="A1870" s="294">
        <v>1868</v>
      </c>
      <c r="B1870" s="317" t="s">
        <v>4575</v>
      </c>
      <c r="C1870" s="316">
        <v>67.150000000000006</v>
      </c>
      <c r="D1870" s="296" t="s">
        <v>544</v>
      </c>
      <c r="E1870" s="296" t="s">
        <v>3232</v>
      </c>
      <c r="F1870" s="294"/>
    </row>
    <row r="1871" spans="1:6" ht="24" customHeight="1">
      <c r="A1871" s="294">
        <v>1869</v>
      </c>
      <c r="B1871" s="317" t="s">
        <v>4576</v>
      </c>
      <c r="C1871" s="316">
        <v>70.97</v>
      </c>
      <c r="D1871" s="296" t="s">
        <v>544</v>
      </c>
      <c r="E1871" s="296" t="s">
        <v>2045</v>
      </c>
      <c r="F1871" s="294"/>
    </row>
    <row r="1872" spans="1:6" ht="24" customHeight="1">
      <c r="A1872" s="294">
        <v>1870</v>
      </c>
      <c r="B1872" s="317" t="s">
        <v>4577</v>
      </c>
      <c r="C1872" s="316">
        <v>68.77</v>
      </c>
      <c r="D1872" s="296" t="s">
        <v>544</v>
      </c>
      <c r="E1872" s="296" t="s">
        <v>3242</v>
      </c>
      <c r="F1872" s="294"/>
    </row>
    <row r="1873" spans="1:6" ht="24" customHeight="1">
      <c r="A1873" s="294">
        <v>1871</v>
      </c>
      <c r="B1873" s="317" t="s">
        <v>4578</v>
      </c>
      <c r="C1873" s="316">
        <v>68.989999999999995</v>
      </c>
      <c r="D1873" s="296" t="s">
        <v>544</v>
      </c>
      <c r="E1873" s="296" t="s">
        <v>2048</v>
      </c>
      <c r="F1873" s="294"/>
    </row>
    <row r="1874" spans="1:6" ht="24" customHeight="1">
      <c r="A1874" s="294">
        <v>1872</v>
      </c>
      <c r="B1874" s="317" t="s">
        <v>4579</v>
      </c>
      <c r="C1874" s="316">
        <v>67.150000000000006</v>
      </c>
      <c r="D1874" s="296" t="s">
        <v>544</v>
      </c>
      <c r="E1874" s="296" t="s">
        <v>3232</v>
      </c>
      <c r="F1874" s="294"/>
    </row>
    <row r="1875" spans="1:6" ht="24" customHeight="1">
      <c r="A1875" s="294">
        <v>1873</v>
      </c>
      <c r="B1875" s="317" t="s">
        <v>4580</v>
      </c>
      <c r="C1875" s="316">
        <v>70.97</v>
      </c>
      <c r="D1875" s="296" t="s">
        <v>544</v>
      </c>
      <c r="E1875" s="296" t="s">
        <v>2045</v>
      </c>
      <c r="F1875" s="294"/>
    </row>
    <row r="1876" spans="1:6" ht="24" customHeight="1">
      <c r="A1876" s="294">
        <v>1874</v>
      </c>
      <c r="B1876" s="317" t="s">
        <v>4581</v>
      </c>
      <c r="C1876" s="316">
        <v>68.77</v>
      </c>
      <c r="D1876" s="296" t="s">
        <v>544</v>
      </c>
      <c r="E1876" s="296" t="s">
        <v>3242</v>
      </c>
      <c r="F1876" s="294"/>
    </row>
    <row r="1877" spans="1:6" ht="24" customHeight="1">
      <c r="A1877" s="294">
        <v>1875</v>
      </c>
      <c r="B1877" s="317" t="s">
        <v>4582</v>
      </c>
      <c r="C1877" s="316">
        <v>68.989999999999995</v>
      </c>
      <c r="D1877" s="296" t="s">
        <v>544</v>
      </c>
      <c r="E1877" s="296" t="s">
        <v>2048</v>
      </c>
      <c r="F1877" s="294"/>
    </row>
    <row r="1878" spans="1:6" ht="24" customHeight="1">
      <c r="A1878" s="294">
        <v>1876</v>
      </c>
      <c r="B1878" s="317" t="s">
        <v>4583</v>
      </c>
      <c r="C1878" s="316">
        <v>67.150000000000006</v>
      </c>
      <c r="D1878" s="296" t="s">
        <v>544</v>
      </c>
      <c r="E1878" s="296" t="s">
        <v>3232</v>
      </c>
      <c r="F1878" s="294"/>
    </row>
    <row r="1879" spans="1:6" ht="24" customHeight="1">
      <c r="A1879" s="294">
        <v>1877</v>
      </c>
      <c r="B1879" s="317" t="s">
        <v>4584</v>
      </c>
      <c r="C1879" s="316">
        <v>70.97</v>
      </c>
      <c r="D1879" s="296" t="s">
        <v>544</v>
      </c>
      <c r="E1879" s="296" t="s">
        <v>2045</v>
      </c>
      <c r="F1879" s="294"/>
    </row>
    <row r="1880" spans="1:6" ht="24" customHeight="1">
      <c r="A1880" s="294">
        <v>1878</v>
      </c>
      <c r="B1880" s="317" t="s">
        <v>4585</v>
      </c>
      <c r="C1880" s="316">
        <v>68.77</v>
      </c>
      <c r="D1880" s="296" t="s">
        <v>544</v>
      </c>
      <c r="E1880" s="296" t="s">
        <v>3242</v>
      </c>
      <c r="F1880" s="294"/>
    </row>
    <row r="1881" spans="1:6" ht="24" customHeight="1">
      <c r="A1881" s="294">
        <v>1879</v>
      </c>
      <c r="B1881" s="317" t="s">
        <v>4586</v>
      </c>
      <c r="C1881" s="316">
        <v>68.989999999999995</v>
      </c>
      <c r="D1881" s="296" t="s">
        <v>544</v>
      </c>
      <c r="E1881" s="296" t="s">
        <v>2048</v>
      </c>
      <c r="F1881" s="294"/>
    </row>
    <row r="1882" spans="1:6" ht="24" customHeight="1">
      <c r="A1882" s="294">
        <v>1880</v>
      </c>
      <c r="B1882" s="317" t="s">
        <v>4587</v>
      </c>
      <c r="C1882" s="316">
        <v>67.150000000000006</v>
      </c>
      <c r="D1882" s="296" t="s">
        <v>544</v>
      </c>
      <c r="E1882" s="296" t="s">
        <v>3232</v>
      </c>
      <c r="F1882" s="294"/>
    </row>
    <row r="1883" spans="1:6" ht="24" customHeight="1">
      <c r="A1883" s="294">
        <v>1881</v>
      </c>
      <c r="B1883" s="317" t="s">
        <v>4588</v>
      </c>
      <c r="C1883" s="316">
        <v>70.97</v>
      </c>
      <c r="D1883" s="296" t="s">
        <v>544</v>
      </c>
      <c r="E1883" s="296" t="s">
        <v>2045</v>
      </c>
      <c r="F1883" s="294"/>
    </row>
    <row r="1884" spans="1:6" ht="24" customHeight="1">
      <c r="A1884" s="294">
        <v>1882</v>
      </c>
      <c r="B1884" s="317" t="s">
        <v>4589</v>
      </c>
      <c r="C1884" s="316">
        <v>68.77</v>
      </c>
      <c r="D1884" s="296" t="s">
        <v>544</v>
      </c>
      <c r="E1884" s="296" t="s">
        <v>3242</v>
      </c>
      <c r="F1884" s="294"/>
    </row>
    <row r="1885" spans="1:6" ht="24" customHeight="1">
      <c r="A1885" s="294">
        <v>1883</v>
      </c>
      <c r="B1885" s="317" t="s">
        <v>4590</v>
      </c>
      <c r="C1885" s="316">
        <v>68.989999999999995</v>
      </c>
      <c r="D1885" s="296" t="s">
        <v>544</v>
      </c>
      <c r="E1885" s="296" t="s">
        <v>2048</v>
      </c>
      <c r="F1885" s="294"/>
    </row>
    <row r="1886" spans="1:6" ht="24" customHeight="1">
      <c r="A1886" s="294">
        <v>1884</v>
      </c>
      <c r="B1886" s="317" t="s">
        <v>4591</v>
      </c>
      <c r="C1886" s="316">
        <v>67.150000000000006</v>
      </c>
      <c r="D1886" s="296" t="s">
        <v>544</v>
      </c>
      <c r="E1886" s="296" t="s">
        <v>3232</v>
      </c>
      <c r="F1886" s="294"/>
    </row>
    <row r="1887" spans="1:6" ht="24" customHeight="1">
      <c r="A1887" s="294">
        <v>1885</v>
      </c>
      <c r="B1887" s="317" t="s">
        <v>4592</v>
      </c>
      <c r="C1887" s="316">
        <v>70.97</v>
      </c>
      <c r="D1887" s="296" t="s">
        <v>544</v>
      </c>
      <c r="E1887" s="296" t="s">
        <v>2045</v>
      </c>
      <c r="F1887" s="294"/>
    </row>
    <row r="1888" spans="1:6" ht="24" customHeight="1">
      <c r="A1888" s="294">
        <v>1886</v>
      </c>
      <c r="B1888" s="317" t="s">
        <v>4593</v>
      </c>
      <c r="C1888" s="316">
        <v>68.77</v>
      </c>
      <c r="D1888" s="296" t="s">
        <v>544</v>
      </c>
      <c r="E1888" s="296" t="s">
        <v>3242</v>
      </c>
      <c r="F1888" s="294"/>
    </row>
    <row r="1889" spans="1:6" ht="24" customHeight="1">
      <c r="A1889" s="294">
        <v>1887</v>
      </c>
      <c r="B1889" s="317" t="s">
        <v>4594</v>
      </c>
      <c r="C1889" s="316">
        <v>68.989999999999995</v>
      </c>
      <c r="D1889" s="296" t="s">
        <v>544</v>
      </c>
      <c r="E1889" s="296" t="s">
        <v>2048</v>
      </c>
      <c r="F1889" s="294"/>
    </row>
    <row r="1890" spans="1:6" ht="24" customHeight="1">
      <c r="A1890" s="294">
        <v>1888</v>
      </c>
      <c r="B1890" s="317" t="s">
        <v>4595</v>
      </c>
      <c r="C1890" s="316">
        <v>67.150000000000006</v>
      </c>
      <c r="D1890" s="296" t="s">
        <v>544</v>
      </c>
      <c r="E1890" s="296" t="s">
        <v>3232</v>
      </c>
      <c r="F1890" s="294"/>
    </row>
    <row r="1891" spans="1:6" ht="24" customHeight="1">
      <c r="A1891" s="294">
        <v>1889</v>
      </c>
      <c r="B1891" s="317" t="s">
        <v>4596</v>
      </c>
      <c r="C1891" s="316">
        <v>70.97</v>
      </c>
      <c r="D1891" s="296" t="s">
        <v>544</v>
      </c>
      <c r="E1891" s="296" t="s">
        <v>2045</v>
      </c>
      <c r="F1891" s="294"/>
    </row>
    <row r="1892" spans="1:6" ht="24" customHeight="1">
      <c r="A1892" s="294">
        <v>1890</v>
      </c>
      <c r="B1892" s="317" t="s">
        <v>4597</v>
      </c>
      <c r="C1892" s="316">
        <v>68.77</v>
      </c>
      <c r="D1892" s="296" t="s">
        <v>544</v>
      </c>
      <c r="E1892" s="296" t="s">
        <v>3242</v>
      </c>
      <c r="F1892" s="294"/>
    </row>
    <row r="1893" spans="1:6" ht="24" customHeight="1">
      <c r="A1893" s="294">
        <v>1891</v>
      </c>
      <c r="B1893" s="317" t="s">
        <v>4598</v>
      </c>
      <c r="C1893" s="316">
        <v>68.989999999999995</v>
      </c>
      <c r="D1893" s="296" t="s">
        <v>544</v>
      </c>
      <c r="E1893" s="296" t="s">
        <v>2048</v>
      </c>
      <c r="F1893" s="294"/>
    </row>
    <row r="1894" spans="1:6" ht="24" customHeight="1">
      <c r="A1894" s="294">
        <v>1892</v>
      </c>
      <c r="B1894" s="317" t="s">
        <v>4599</v>
      </c>
      <c r="C1894" s="316">
        <v>67.150000000000006</v>
      </c>
      <c r="D1894" s="296" t="s">
        <v>544</v>
      </c>
      <c r="E1894" s="296" t="s">
        <v>3232</v>
      </c>
      <c r="F1894" s="294"/>
    </row>
    <row r="1895" spans="1:6" ht="24" customHeight="1">
      <c r="A1895" s="294">
        <v>1893</v>
      </c>
      <c r="B1895" s="317" t="s">
        <v>4600</v>
      </c>
      <c r="C1895" s="316">
        <v>70.97</v>
      </c>
      <c r="D1895" s="296" t="s">
        <v>544</v>
      </c>
      <c r="E1895" s="296" t="s">
        <v>2045</v>
      </c>
      <c r="F1895" s="294"/>
    </row>
    <row r="1896" spans="1:6" ht="24" customHeight="1">
      <c r="A1896" s="294">
        <v>1894</v>
      </c>
      <c r="B1896" s="317" t="s">
        <v>4601</v>
      </c>
      <c r="C1896" s="316">
        <v>68.77</v>
      </c>
      <c r="D1896" s="296" t="s">
        <v>544</v>
      </c>
      <c r="E1896" s="296" t="s">
        <v>3242</v>
      </c>
      <c r="F1896" s="294"/>
    </row>
    <row r="1897" spans="1:6" ht="24" customHeight="1">
      <c r="A1897" s="294">
        <v>1895</v>
      </c>
      <c r="B1897" s="317" t="s">
        <v>4602</v>
      </c>
      <c r="C1897" s="316">
        <v>68.989999999999995</v>
      </c>
      <c r="D1897" s="296" t="s">
        <v>544</v>
      </c>
      <c r="E1897" s="296" t="s">
        <v>2048</v>
      </c>
      <c r="F1897" s="294"/>
    </row>
    <row r="1898" spans="1:6" ht="24" customHeight="1">
      <c r="A1898" s="294">
        <v>1896</v>
      </c>
      <c r="B1898" s="317" t="s">
        <v>4603</v>
      </c>
      <c r="C1898" s="316">
        <v>67.150000000000006</v>
      </c>
      <c r="D1898" s="296" t="s">
        <v>544</v>
      </c>
      <c r="E1898" s="296" t="s">
        <v>3232</v>
      </c>
      <c r="F1898" s="294"/>
    </row>
    <row r="1899" spans="1:6" ht="24" customHeight="1">
      <c r="A1899" s="294">
        <v>1897</v>
      </c>
      <c r="B1899" s="317" t="s">
        <v>4604</v>
      </c>
      <c r="C1899" s="316">
        <v>70.97</v>
      </c>
      <c r="D1899" s="296" t="s">
        <v>544</v>
      </c>
      <c r="E1899" s="296" t="s">
        <v>2045</v>
      </c>
      <c r="F1899" s="294"/>
    </row>
    <row r="1900" spans="1:6" ht="24" customHeight="1">
      <c r="A1900" s="294">
        <v>1898</v>
      </c>
      <c r="B1900" s="317" t="s">
        <v>4605</v>
      </c>
      <c r="C1900" s="316">
        <v>68.77</v>
      </c>
      <c r="D1900" s="296" t="s">
        <v>544</v>
      </c>
      <c r="E1900" s="296" t="s">
        <v>3242</v>
      </c>
      <c r="F1900" s="294"/>
    </row>
    <row r="1901" spans="1:6" ht="24" customHeight="1">
      <c r="A1901" s="294">
        <v>1899</v>
      </c>
      <c r="B1901" s="317" t="s">
        <v>4606</v>
      </c>
      <c r="C1901" s="316">
        <v>68.989999999999995</v>
      </c>
      <c r="D1901" s="296" t="s">
        <v>544</v>
      </c>
      <c r="E1901" s="296" t="s">
        <v>2048</v>
      </c>
      <c r="F1901" s="294"/>
    </row>
    <row r="1902" spans="1:6" ht="24" customHeight="1">
      <c r="A1902" s="294">
        <v>1900</v>
      </c>
      <c r="B1902" s="317" t="s">
        <v>4607</v>
      </c>
      <c r="C1902" s="316">
        <v>67.150000000000006</v>
      </c>
      <c r="D1902" s="296" t="s">
        <v>544</v>
      </c>
      <c r="E1902" s="296" t="s">
        <v>3232</v>
      </c>
      <c r="F1902" s="294"/>
    </row>
    <row r="1903" spans="1:6" ht="24" customHeight="1">
      <c r="A1903" s="294">
        <v>1901</v>
      </c>
      <c r="B1903" s="317" t="s">
        <v>4608</v>
      </c>
      <c r="C1903" s="316">
        <v>70.97</v>
      </c>
      <c r="D1903" s="296" t="s">
        <v>544</v>
      </c>
      <c r="E1903" s="296" t="s">
        <v>2045</v>
      </c>
      <c r="F1903" s="294"/>
    </row>
    <row r="1904" spans="1:6" ht="24" customHeight="1">
      <c r="A1904" s="294">
        <v>1902</v>
      </c>
      <c r="B1904" s="317" t="s">
        <v>4609</v>
      </c>
      <c r="C1904" s="316">
        <v>68.77</v>
      </c>
      <c r="D1904" s="296" t="s">
        <v>544</v>
      </c>
      <c r="E1904" s="296" t="s">
        <v>3242</v>
      </c>
      <c r="F1904" s="294"/>
    </row>
    <row r="1905" spans="1:6" ht="24" customHeight="1">
      <c r="A1905" s="294">
        <v>1903</v>
      </c>
      <c r="B1905" s="317" t="s">
        <v>4610</v>
      </c>
      <c r="C1905" s="316">
        <v>68.989999999999995</v>
      </c>
      <c r="D1905" s="296" t="s">
        <v>544</v>
      </c>
      <c r="E1905" s="296" t="s">
        <v>2048</v>
      </c>
      <c r="F1905" s="294"/>
    </row>
    <row r="1906" spans="1:6" ht="24" customHeight="1">
      <c r="A1906" s="294">
        <v>1904</v>
      </c>
      <c r="B1906" s="317" t="s">
        <v>4611</v>
      </c>
      <c r="C1906" s="316">
        <v>67.150000000000006</v>
      </c>
      <c r="D1906" s="296" t="s">
        <v>544</v>
      </c>
      <c r="E1906" s="296" t="s">
        <v>3232</v>
      </c>
      <c r="F1906" s="294"/>
    </row>
    <row r="1907" spans="1:6" ht="24" customHeight="1">
      <c r="A1907" s="294">
        <v>1905</v>
      </c>
      <c r="B1907" s="317" t="s">
        <v>1753</v>
      </c>
      <c r="C1907" s="316">
        <v>89.65</v>
      </c>
      <c r="D1907" s="294" t="s">
        <v>118</v>
      </c>
      <c r="E1907" s="296" t="s">
        <v>2041</v>
      </c>
      <c r="F1907" s="294"/>
    </row>
    <row r="1908" spans="1:6" ht="24" customHeight="1">
      <c r="A1908" s="294">
        <v>1906</v>
      </c>
      <c r="B1908" s="317" t="s">
        <v>1754</v>
      </c>
      <c r="C1908" s="316">
        <v>89.57</v>
      </c>
      <c r="D1908" s="294" t="s">
        <v>118</v>
      </c>
      <c r="E1908" s="294" t="s">
        <v>2045</v>
      </c>
      <c r="F1908" s="294"/>
    </row>
    <row r="1909" spans="1:6" ht="24" customHeight="1">
      <c r="A1909" s="294">
        <v>1907</v>
      </c>
      <c r="B1909" s="317" t="s">
        <v>1772</v>
      </c>
      <c r="C1909" s="316">
        <v>89.65</v>
      </c>
      <c r="D1909" s="294" t="s">
        <v>118</v>
      </c>
      <c r="E1909" s="296" t="s">
        <v>2041</v>
      </c>
      <c r="F1909" s="294"/>
    </row>
    <row r="1910" spans="1:6" ht="24" customHeight="1">
      <c r="A1910" s="294">
        <v>1908</v>
      </c>
      <c r="B1910" s="317" t="s">
        <v>1773</v>
      </c>
      <c r="C1910" s="316">
        <v>89.57</v>
      </c>
      <c r="D1910" s="294" t="s">
        <v>118</v>
      </c>
      <c r="E1910" s="294" t="s">
        <v>2045</v>
      </c>
      <c r="F1910" s="294"/>
    </row>
    <row r="1911" spans="1:6" ht="24" customHeight="1">
      <c r="A1911" s="294">
        <v>1909</v>
      </c>
      <c r="B1911" s="317" t="s">
        <v>1791</v>
      </c>
      <c r="C1911" s="316">
        <v>89.65</v>
      </c>
      <c r="D1911" s="294" t="s">
        <v>118</v>
      </c>
      <c r="E1911" s="296" t="s">
        <v>2041</v>
      </c>
      <c r="F1911" s="294"/>
    </row>
    <row r="1912" spans="1:6" ht="24" customHeight="1">
      <c r="A1912" s="294">
        <v>1910</v>
      </c>
      <c r="B1912" s="317" t="s">
        <v>1792</v>
      </c>
      <c r="C1912" s="316">
        <v>89.57</v>
      </c>
      <c r="D1912" s="294" t="s">
        <v>118</v>
      </c>
      <c r="E1912" s="294" t="s">
        <v>2045</v>
      </c>
      <c r="F1912" s="294"/>
    </row>
    <row r="1913" spans="1:6" ht="24" customHeight="1">
      <c r="A1913" s="294">
        <v>1911</v>
      </c>
      <c r="B1913" s="317" t="s">
        <v>1810</v>
      </c>
      <c r="C1913" s="316">
        <v>89.65</v>
      </c>
      <c r="D1913" s="294" t="s">
        <v>118</v>
      </c>
      <c r="E1913" s="296" t="s">
        <v>2041</v>
      </c>
      <c r="F1913" s="294"/>
    </row>
    <row r="1914" spans="1:6" ht="24" customHeight="1">
      <c r="A1914" s="294">
        <v>1912</v>
      </c>
      <c r="B1914" s="317" t="s">
        <v>1811</v>
      </c>
      <c r="C1914" s="316">
        <v>89.57</v>
      </c>
      <c r="D1914" s="294" t="s">
        <v>118</v>
      </c>
      <c r="E1914" s="294" t="s">
        <v>2045</v>
      </c>
      <c r="F1914" s="294"/>
    </row>
    <row r="1915" spans="1:6" ht="24" customHeight="1">
      <c r="A1915" s="294">
        <v>1913</v>
      </c>
      <c r="B1915" s="317" t="s">
        <v>1829</v>
      </c>
      <c r="C1915" s="316">
        <v>89.65</v>
      </c>
      <c r="D1915" s="294" t="s">
        <v>118</v>
      </c>
      <c r="E1915" s="296" t="s">
        <v>2041</v>
      </c>
      <c r="F1915" s="294"/>
    </row>
    <row r="1916" spans="1:6" ht="24" customHeight="1">
      <c r="A1916" s="294">
        <v>1914</v>
      </c>
      <c r="B1916" s="317" t="s">
        <v>1830</v>
      </c>
      <c r="C1916" s="316">
        <v>89.57</v>
      </c>
      <c r="D1916" s="294" t="s">
        <v>118</v>
      </c>
      <c r="E1916" s="294" t="s">
        <v>2045</v>
      </c>
      <c r="F1916" s="294"/>
    </row>
    <row r="1917" spans="1:6" ht="24" customHeight="1">
      <c r="A1917" s="294">
        <v>1915</v>
      </c>
      <c r="B1917" s="317" t="s">
        <v>1849</v>
      </c>
      <c r="C1917" s="316">
        <v>89.57</v>
      </c>
      <c r="D1917" s="294" t="s">
        <v>118</v>
      </c>
      <c r="E1917" s="294" t="s">
        <v>2045</v>
      </c>
      <c r="F1917" s="294"/>
    </row>
    <row r="1918" spans="1:6" ht="24" customHeight="1">
      <c r="A1918" s="294">
        <v>1916</v>
      </c>
      <c r="B1918" s="317" t="s">
        <v>1982</v>
      </c>
      <c r="C1918" s="316">
        <v>89.57</v>
      </c>
      <c r="D1918" s="294" t="s">
        <v>118</v>
      </c>
      <c r="E1918" s="294" t="s">
        <v>2045</v>
      </c>
      <c r="F1918" s="294"/>
    </row>
    <row r="1919" spans="1:6" ht="24" customHeight="1">
      <c r="A1919" s="294">
        <v>1917</v>
      </c>
      <c r="B1919" s="317" t="s">
        <v>1983</v>
      </c>
      <c r="C1919" s="316">
        <v>70.97</v>
      </c>
      <c r="D1919" s="296" t="s">
        <v>544</v>
      </c>
      <c r="E1919" s="296" t="s">
        <v>2045</v>
      </c>
      <c r="F1919" s="294"/>
    </row>
    <row r="1920" spans="1:6" ht="24" customHeight="1">
      <c r="A1920" s="294">
        <v>1918</v>
      </c>
      <c r="B1920" s="317" t="s">
        <v>2000</v>
      </c>
      <c r="C1920" s="316">
        <v>89.65</v>
      </c>
      <c r="D1920" s="294" t="s">
        <v>118</v>
      </c>
      <c r="E1920" s="296" t="s">
        <v>2041</v>
      </c>
      <c r="F1920" s="294"/>
    </row>
    <row r="1921" spans="1:6" ht="24" customHeight="1">
      <c r="A1921" s="294">
        <v>1919</v>
      </c>
      <c r="B1921" s="317" t="s">
        <v>2001</v>
      </c>
      <c r="C1921" s="316">
        <v>89.57</v>
      </c>
      <c r="D1921" s="294" t="s">
        <v>118</v>
      </c>
      <c r="E1921" s="294" t="s">
        <v>2045</v>
      </c>
      <c r="F1921" s="294"/>
    </row>
    <row r="1922" spans="1:6" ht="24" customHeight="1">
      <c r="A1922" s="294">
        <v>1920</v>
      </c>
      <c r="B1922" s="317" t="s">
        <v>2019</v>
      </c>
      <c r="C1922" s="316">
        <v>89.65</v>
      </c>
      <c r="D1922" s="294" t="s">
        <v>118</v>
      </c>
      <c r="E1922" s="296" t="s">
        <v>2041</v>
      </c>
      <c r="F1922" s="294"/>
    </row>
    <row r="1923" spans="1:6" ht="24" customHeight="1">
      <c r="A1923" s="294">
        <v>1921</v>
      </c>
      <c r="B1923" s="317" t="s">
        <v>2020</v>
      </c>
      <c r="C1923" s="316">
        <v>89.57</v>
      </c>
      <c r="D1923" s="294" t="s">
        <v>118</v>
      </c>
      <c r="E1923" s="294" t="s">
        <v>2045</v>
      </c>
      <c r="F1923" s="294"/>
    </row>
    <row r="1924" spans="1:6" ht="24" customHeight="1">
      <c r="A1924" s="294">
        <v>1922</v>
      </c>
      <c r="B1924" s="317" t="s">
        <v>2805</v>
      </c>
      <c r="C1924" s="316">
        <v>89.65</v>
      </c>
      <c r="D1924" s="294" t="s">
        <v>118</v>
      </c>
      <c r="E1924" s="296" t="s">
        <v>2041</v>
      </c>
      <c r="F1924" s="294"/>
    </row>
    <row r="1925" spans="1:6" ht="24" customHeight="1">
      <c r="A1925" s="294">
        <v>1923</v>
      </c>
      <c r="B1925" s="317" t="s">
        <v>2813</v>
      </c>
      <c r="C1925" s="316">
        <v>89.58</v>
      </c>
      <c r="D1925" s="294" t="s">
        <v>118</v>
      </c>
      <c r="E1925" s="294" t="s">
        <v>2045</v>
      </c>
      <c r="F1925" s="294"/>
    </row>
    <row r="1926" spans="1:6" ht="24" customHeight="1">
      <c r="A1926" s="294">
        <v>1924</v>
      </c>
      <c r="B1926" s="317" t="s">
        <v>2122</v>
      </c>
      <c r="C1926" s="316">
        <v>89.1</v>
      </c>
      <c r="D1926" s="294" t="s">
        <v>118</v>
      </c>
      <c r="E1926" s="296" t="s">
        <v>2041</v>
      </c>
      <c r="F1926" s="294"/>
    </row>
    <row r="1927" spans="1:6" ht="24" customHeight="1">
      <c r="A1927" s="294">
        <v>1925</v>
      </c>
      <c r="B1927" s="317" t="s">
        <v>2822</v>
      </c>
      <c r="C1927" s="316">
        <v>89.58</v>
      </c>
      <c r="D1927" s="294" t="s">
        <v>118</v>
      </c>
      <c r="E1927" s="294" t="s">
        <v>2045</v>
      </c>
      <c r="F1927" s="294"/>
    </row>
    <row r="1928" spans="1:6" ht="24" customHeight="1">
      <c r="A1928" s="294">
        <v>1926</v>
      </c>
      <c r="B1928" s="317" t="s">
        <v>2802</v>
      </c>
      <c r="C1928" s="316">
        <v>89.65</v>
      </c>
      <c r="D1928" s="294" t="s">
        <v>118</v>
      </c>
      <c r="E1928" s="296" t="s">
        <v>2041</v>
      </c>
      <c r="F1928" s="294"/>
    </row>
    <row r="1929" spans="1:6" ht="24" customHeight="1">
      <c r="A1929" s="294">
        <v>1927</v>
      </c>
      <c r="B1929" s="317" t="s">
        <v>2661</v>
      </c>
      <c r="C1929" s="316">
        <v>89.58</v>
      </c>
      <c r="D1929" s="294" t="s">
        <v>118</v>
      </c>
      <c r="E1929" s="294" t="s">
        <v>2045</v>
      </c>
      <c r="F1929" s="294"/>
    </row>
    <row r="1930" spans="1:6" ht="24" customHeight="1">
      <c r="A1930" s="294">
        <v>1928</v>
      </c>
      <c r="B1930" s="317" t="s">
        <v>2803</v>
      </c>
      <c r="C1930" s="316">
        <v>89.65</v>
      </c>
      <c r="D1930" s="294" t="s">
        <v>118</v>
      </c>
      <c r="E1930" s="296" t="s">
        <v>2041</v>
      </c>
      <c r="F1930" s="294"/>
    </row>
    <row r="1931" spans="1:6" ht="24" customHeight="1">
      <c r="A1931" s="294">
        <v>1929</v>
      </c>
      <c r="B1931" s="317" t="s">
        <v>2662</v>
      </c>
      <c r="C1931" s="316">
        <v>89.58</v>
      </c>
      <c r="D1931" s="294" t="s">
        <v>118</v>
      </c>
      <c r="E1931" s="294" t="s">
        <v>2045</v>
      </c>
      <c r="F1931" s="294"/>
    </row>
    <row r="1932" spans="1:6" ht="24" customHeight="1">
      <c r="A1932" s="294">
        <v>1930</v>
      </c>
      <c r="B1932" s="317" t="s">
        <v>4612</v>
      </c>
      <c r="C1932" s="316">
        <v>89.65</v>
      </c>
      <c r="D1932" s="294" t="s">
        <v>118</v>
      </c>
      <c r="E1932" s="296" t="s">
        <v>2041</v>
      </c>
      <c r="F1932" s="294"/>
    </row>
    <row r="1933" spans="1:6" ht="24" customHeight="1">
      <c r="A1933" s="294">
        <v>1931</v>
      </c>
      <c r="B1933" s="317" t="s">
        <v>4613</v>
      </c>
      <c r="C1933" s="316">
        <v>89.58</v>
      </c>
      <c r="D1933" s="294" t="s">
        <v>118</v>
      </c>
      <c r="E1933" s="294" t="s">
        <v>2045</v>
      </c>
      <c r="F1933" s="294"/>
    </row>
    <row r="1934" spans="1:6" ht="24" customHeight="1">
      <c r="A1934" s="294">
        <v>1932</v>
      </c>
      <c r="B1934" s="317" t="s">
        <v>4614</v>
      </c>
      <c r="C1934" s="316">
        <v>89.65</v>
      </c>
      <c r="D1934" s="294" t="s">
        <v>118</v>
      </c>
      <c r="E1934" s="296" t="s">
        <v>2041</v>
      </c>
      <c r="F1934" s="294"/>
    </row>
    <row r="1935" spans="1:6" ht="24" customHeight="1">
      <c r="A1935" s="294">
        <v>1933</v>
      </c>
      <c r="B1935" s="317" t="s">
        <v>4615</v>
      </c>
      <c r="C1935" s="316">
        <v>89.58</v>
      </c>
      <c r="D1935" s="294" t="s">
        <v>118</v>
      </c>
      <c r="E1935" s="294" t="s">
        <v>2045</v>
      </c>
      <c r="F1935" s="294"/>
    </row>
    <row r="1936" spans="1:6" ht="24" customHeight="1">
      <c r="A1936" s="294">
        <v>1934</v>
      </c>
      <c r="B1936" s="317" t="s">
        <v>4616</v>
      </c>
      <c r="C1936" s="316">
        <v>89.65</v>
      </c>
      <c r="D1936" s="294" t="s">
        <v>118</v>
      </c>
      <c r="E1936" s="296" t="s">
        <v>2041</v>
      </c>
      <c r="F1936" s="294"/>
    </row>
    <row r="1937" spans="1:6" ht="24" customHeight="1">
      <c r="A1937" s="294">
        <v>1935</v>
      </c>
      <c r="B1937" s="317" t="s">
        <v>4617</v>
      </c>
      <c r="C1937" s="316">
        <v>89.58</v>
      </c>
      <c r="D1937" s="294" t="s">
        <v>118</v>
      </c>
      <c r="E1937" s="294" t="s">
        <v>2045</v>
      </c>
      <c r="F1937" s="294"/>
    </row>
    <row r="1938" spans="1:6" ht="24" customHeight="1">
      <c r="A1938" s="294">
        <v>1936</v>
      </c>
      <c r="B1938" s="317" t="s">
        <v>4618</v>
      </c>
      <c r="C1938" s="316">
        <v>89.65</v>
      </c>
      <c r="D1938" s="294" t="s">
        <v>118</v>
      </c>
      <c r="E1938" s="296" t="s">
        <v>2041</v>
      </c>
      <c r="F1938" s="294"/>
    </row>
    <row r="1939" spans="1:6" ht="24" customHeight="1">
      <c r="A1939" s="294">
        <v>1937</v>
      </c>
      <c r="B1939" s="317" t="s">
        <v>4619</v>
      </c>
      <c r="C1939" s="316">
        <v>89.58</v>
      </c>
      <c r="D1939" s="294" t="s">
        <v>118</v>
      </c>
      <c r="E1939" s="294" t="s">
        <v>2045</v>
      </c>
      <c r="F1939" s="294"/>
    </row>
    <row r="1940" spans="1:6" ht="24" customHeight="1">
      <c r="A1940" s="294">
        <v>1938</v>
      </c>
      <c r="B1940" s="317" t="s">
        <v>4620</v>
      </c>
      <c r="C1940" s="316">
        <v>89.65</v>
      </c>
      <c r="D1940" s="294" t="s">
        <v>118</v>
      </c>
      <c r="E1940" s="296" t="s">
        <v>2041</v>
      </c>
      <c r="F1940" s="294"/>
    </row>
    <row r="1941" spans="1:6" ht="24" customHeight="1">
      <c r="A1941" s="294">
        <v>1939</v>
      </c>
      <c r="B1941" s="317" t="s">
        <v>4621</v>
      </c>
      <c r="C1941" s="316">
        <v>89.58</v>
      </c>
      <c r="D1941" s="294" t="s">
        <v>118</v>
      </c>
      <c r="E1941" s="294" t="s">
        <v>2045</v>
      </c>
      <c r="F1941" s="294"/>
    </row>
    <row r="1942" spans="1:6" ht="24" customHeight="1">
      <c r="A1942" s="294">
        <v>1940</v>
      </c>
      <c r="B1942" s="317" t="s">
        <v>4622</v>
      </c>
      <c r="C1942" s="316">
        <v>89.65</v>
      </c>
      <c r="D1942" s="294" t="s">
        <v>118</v>
      </c>
      <c r="E1942" s="296" t="s">
        <v>2041</v>
      </c>
      <c r="F1942" s="294"/>
    </row>
    <row r="1943" spans="1:6" ht="24" customHeight="1">
      <c r="A1943" s="294">
        <v>1941</v>
      </c>
      <c r="B1943" s="317" t="s">
        <v>4623</v>
      </c>
      <c r="C1943" s="316">
        <v>89.58</v>
      </c>
      <c r="D1943" s="294" t="s">
        <v>118</v>
      </c>
      <c r="E1943" s="294" t="s">
        <v>2045</v>
      </c>
      <c r="F1943" s="294"/>
    </row>
    <row r="1944" spans="1:6" ht="24" customHeight="1">
      <c r="A1944" s="294">
        <v>1942</v>
      </c>
      <c r="B1944" s="317" t="s">
        <v>4624</v>
      </c>
      <c r="C1944" s="316">
        <v>89.65</v>
      </c>
      <c r="D1944" s="294" t="s">
        <v>118</v>
      </c>
      <c r="E1944" s="296" t="s">
        <v>2041</v>
      </c>
      <c r="F1944" s="294"/>
    </row>
    <row r="1945" spans="1:6" ht="24" customHeight="1">
      <c r="A1945" s="294">
        <v>1943</v>
      </c>
      <c r="B1945" s="317" t="s">
        <v>4625</v>
      </c>
      <c r="C1945" s="316">
        <v>89.58</v>
      </c>
      <c r="D1945" s="294" t="s">
        <v>118</v>
      </c>
      <c r="E1945" s="294" t="s">
        <v>2045</v>
      </c>
      <c r="F1945" s="294"/>
    </row>
    <row r="1946" spans="1:6" ht="24" customHeight="1">
      <c r="A1946" s="294">
        <v>1944</v>
      </c>
      <c r="B1946" s="317" t="s">
        <v>4626</v>
      </c>
      <c r="C1946" s="316">
        <v>89.65</v>
      </c>
      <c r="D1946" s="294" t="s">
        <v>118</v>
      </c>
      <c r="E1946" s="296" t="s">
        <v>2041</v>
      </c>
      <c r="F1946" s="294"/>
    </row>
    <row r="1947" spans="1:6" ht="24" customHeight="1">
      <c r="A1947" s="294">
        <v>1945</v>
      </c>
      <c r="B1947" s="317" t="s">
        <v>4627</v>
      </c>
      <c r="C1947" s="316">
        <v>89.58</v>
      </c>
      <c r="D1947" s="294" t="s">
        <v>118</v>
      </c>
      <c r="E1947" s="294" t="s">
        <v>2045</v>
      </c>
      <c r="F1947" s="294"/>
    </row>
    <row r="1948" spans="1:6" ht="24" customHeight="1">
      <c r="A1948" s="294">
        <v>1946</v>
      </c>
      <c r="B1948" s="317" t="s">
        <v>2115</v>
      </c>
      <c r="C1948" s="316">
        <v>89.65</v>
      </c>
      <c r="D1948" s="294" t="s">
        <v>118</v>
      </c>
      <c r="E1948" s="296" t="s">
        <v>2041</v>
      </c>
      <c r="F1948" s="294"/>
    </row>
    <row r="1949" spans="1:6" ht="24" customHeight="1">
      <c r="A1949" s="294">
        <v>1947</v>
      </c>
      <c r="B1949" s="317" t="s">
        <v>2819</v>
      </c>
      <c r="C1949" s="316">
        <v>89.58</v>
      </c>
      <c r="D1949" s="294" t="s">
        <v>118</v>
      </c>
      <c r="E1949" s="294" t="s">
        <v>2045</v>
      </c>
      <c r="F1949" s="294"/>
    </row>
    <row r="1950" spans="1:6" ht="24" customHeight="1">
      <c r="A1950" s="294">
        <v>1948</v>
      </c>
      <c r="B1950" s="317" t="s">
        <v>4628</v>
      </c>
      <c r="C1950" s="316">
        <v>89.65</v>
      </c>
      <c r="D1950" s="294" t="s">
        <v>118</v>
      </c>
      <c r="E1950" s="296" t="s">
        <v>2041</v>
      </c>
      <c r="F1950" s="294"/>
    </row>
    <row r="1951" spans="1:6" ht="24" customHeight="1">
      <c r="A1951" s="294">
        <v>1949</v>
      </c>
      <c r="B1951" s="317" t="s">
        <v>4629</v>
      </c>
      <c r="C1951" s="316">
        <v>89.58</v>
      </c>
      <c r="D1951" s="294" t="s">
        <v>118</v>
      </c>
      <c r="E1951" s="294" t="s">
        <v>2045</v>
      </c>
      <c r="F1951" s="294"/>
    </row>
    <row r="1952" spans="1:6" ht="24" customHeight="1">
      <c r="A1952" s="294">
        <v>1950</v>
      </c>
      <c r="B1952" s="317" t="s">
        <v>4630</v>
      </c>
      <c r="C1952" s="316">
        <v>89.65</v>
      </c>
      <c r="D1952" s="294" t="s">
        <v>118</v>
      </c>
      <c r="E1952" s="296" t="s">
        <v>2041</v>
      </c>
      <c r="F1952" s="294"/>
    </row>
    <row r="1953" spans="1:6" ht="24" customHeight="1">
      <c r="A1953" s="294">
        <v>1951</v>
      </c>
      <c r="B1953" s="317" t="s">
        <v>4631</v>
      </c>
      <c r="C1953" s="316">
        <v>89.58</v>
      </c>
      <c r="D1953" s="294" t="s">
        <v>118</v>
      </c>
      <c r="E1953" s="294" t="s">
        <v>2045</v>
      </c>
      <c r="F1953" s="294"/>
    </row>
    <row r="1954" spans="1:6" ht="24" customHeight="1">
      <c r="A1954" s="294">
        <v>1952</v>
      </c>
      <c r="B1954" s="317" t="s">
        <v>4632</v>
      </c>
      <c r="C1954" s="316">
        <v>89.65</v>
      </c>
      <c r="D1954" s="294" t="s">
        <v>118</v>
      </c>
      <c r="E1954" s="296" t="s">
        <v>2041</v>
      </c>
      <c r="F1954" s="294"/>
    </row>
    <row r="1955" spans="1:6" ht="24" customHeight="1">
      <c r="A1955" s="294">
        <v>1953</v>
      </c>
      <c r="B1955" s="317" t="s">
        <v>4633</v>
      </c>
      <c r="C1955" s="316">
        <v>89.58</v>
      </c>
      <c r="D1955" s="294" t="s">
        <v>118</v>
      </c>
      <c r="E1955" s="294" t="s">
        <v>2045</v>
      </c>
      <c r="F1955" s="294"/>
    </row>
    <row r="1956" spans="1:6" ht="24" customHeight="1">
      <c r="A1956" s="294">
        <v>1954</v>
      </c>
      <c r="B1956" s="317" t="s">
        <v>4634</v>
      </c>
      <c r="C1956" s="316">
        <v>89.65</v>
      </c>
      <c r="D1956" s="294" t="s">
        <v>118</v>
      </c>
      <c r="E1956" s="296" t="s">
        <v>2041</v>
      </c>
      <c r="F1956" s="294"/>
    </row>
    <row r="1957" spans="1:6" ht="24" customHeight="1">
      <c r="A1957" s="294">
        <v>1955</v>
      </c>
      <c r="B1957" s="317" t="s">
        <v>4635</v>
      </c>
      <c r="C1957" s="316">
        <v>89.58</v>
      </c>
      <c r="D1957" s="294" t="s">
        <v>118</v>
      </c>
      <c r="E1957" s="294" t="s">
        <v>2045</v>
      </c>
      <c r="F1957" s="294"/>
    </row>
    <row r="1958" spans="1:6" ht="24" customHeight="1">
      <c r="A1958" s="294">
        <v>1956</v>
      </c>
      <c r="B1958" s="317" t="s">
        <v>4636</v>
      </c>
      <c r="C1958" s="316">
        <v>89.65</v>
      </c>
      <c r="D1958" s="294" t="s">
        <v>118</v>
      </c>
      <c r="E1958" s="296" t="s">
        <v>2041</v>
      </c>
      <c r="F1958" s="294"/>
    </row>
    <row r="1959" spans="1:6" ht="24" customHeight="1">
      <c r="A1959" s="294">
        <v>1957</v>
      </c>
      <c r="B1959" s="317" t="s">
        <v>4637</v>
      </c>
      <c r="C1959" s="316">
        <v>89.58</v>
      </c>
      <c r="D1959" s="294" t="s">
        <v>118</v>
      </c>
      <c r="E1959" s="294" t="s">
        <v>2045</v>
      </c>
      <c r="F1959" s="294"/>
    </row>
    <row r="1960" spans="1:6" ht="24" customHeight="1">
      <c r="A1960" s="294">
        <v>1958</v>
      </c>
      <c r="B1960" s="317" t="s">
        <v>4638</v>
      </c>
      <c r="C1960" s="316">
        <v>89.65</v>
      </c>
      <c r="D1960" s="294" t="s">
        <v>118</v>
      </c>
      <c r="E1960" s="296" t="s">
        <v>2041</v>
      </c>
      <c r="F1960" s="294"/>
    </row>
    <row r="1961" spans="1:6" ht="24" customHeight="1">
      <c r="A1961" s="294">
        <v>1959</v>
      </c>
      <c r="B1961" s="317" t="s">
        <v>4639</v>
      </c>
      <c r="C1961" s="316">
        <v>89.58</v>
      </c>
      <c r="D1961" s="294" t="s">
        <v>118</v>
      </c>
      <c r="E1961" s="294" t="s">
        <v>2045</v>
      </c>
      <c r="F1961" s="294"/>
    </row>
    <row r="1962" spans="1:6" ht="24" customHeight="1">
      <c r="A1962" s="294">
        <v>1960</v>
      </c>
      <c r="B1962" s="317" t="s">
        <v>4640</v>
      </c>
      <c r="C1962" s="316">
        <v>89.65</v>
      </c>
      <c r="D1962" s="294" t="s">
        <v>118</v>
      </c>
      <c r="E1962" s="296" t="s">
        <v>2041</v>
      </c>
      <c r="F1962" s="294"/>
    </row>
    <row r="1963" spans="1:6" ht="24" customHeight="1">
      <c r="A1963" s="294">
        <v>1961</v>
      </c>
      <c r="B1963" s="317" t="s">
        <v>4641</v>
      </c>
      <c r="C1963" s="316">
        <v>89.58</v>
      </c>
      <c r="D1963" s="294" t="s">
        <v>118</v>
      </c>
      <c r="E1963" s="294" t="s">
        <v>2045</v>
      </c>
      <c r="F1963" s="294"/>
    </row>
    <row r="1964" spans="1:6" ht="24" customHeight="1">
      <c r="A1964" s="294">
        <v>1962</v>
      </c>
      <c r="B1964" s="317" t="s">
        <v>2809</v>
      </c>
      <c r="C1964" s="316">
        <v>89.65</v>
      </c>
      <c r="D1964" s="294" t="s">
        <v>118</v>
      </c>
      <c r="E1964" s="296" t="s">
        <v>2041</v>
      </c>
      <c r="F1964" s="294"/>
    </row>
    <row r="1965" spans="1:6" ht="24" customHeight="1">
      <c r="A1965" s="294">
        <v>1963</v>
      </c>
      <c r="B1965" s="317" t="s">
        <v>2820</v>
      </c>
      <c r="C1965" s="316">
        <v>89.58</v>
      </c>
      <c r="D1965" s="294" t="s">
        <v>118</v>
      </c>
      <c r="E1965" s="294" t="s">
        <v>2045</v>
      </c>
      <c r="F1965" s="294"/>
    </row>
    <row r="1966" spans="1:6" ht="24" customHeight="1">
      <c r="A1966" s="294">
        <v>1964</v>
      </c>
      <c r="B1966" s="317" t="s">
        <v>2810</v>
      </c>
      <c r="C1966" s="316">
        <v>89.65</v>
      </c>
      <c r="D1966" s="294" t="s">
        <v>118</v>
      </c>
      <c r="E1966" s="296" t="s">
        <v>2041</v>
      </c>
      <c r="F1966" s="294"/>
    </row>
    <row r="1967" spans="1:6" ht="24" customHeight="1">
      <c r="A1967" s="294">
        <v>1965</v>
      </c>
      <c r="B1967" s="317" t="s">
        <v>2821</v>
      </c>
      <c r="C1967" s="316">
        <v>89.58</v>
      </c>
      <c r="D1967" s="294" t="s">
        <v>118</v>
      </c>
      <c r="E1967" s="294" t="s">
        <v>2045</v>
      </c>
      <c r="F1967" s="294"/>
    </row>
    <row r="1968" spans="1:6" ht="24" customHeight="1">
      <c r="A1968" s="294">
        <v>1966</v>
      </c>
      <c r="B1968" s="317" t="s">
        <v>2811</v>
      </c>
      <c r="C1968" s="316">
        <v>89.65</v>
      </c>
      <c r="D1968" s="294" t="s">
        <v>118</v>
      </c>
      <c r="E1968" s="296" t="s">
        <v>2041</v>
      </c>
      <c r="F1968" s="294"/>
    </row>
    <row r="1969" spans="1:6" ht="24" customHeight="1">
      <c r="A1969" s="294">
        <v>1967</v>
      </c>
      <c r="B1969" s="317" t="s">
        <v>2816</v>
      </c>
      <c r="C1969" s="316">
        <v>89.58</v>
      </c>
      <c r="D1969" s="294" t="s">
        <v>118</v>
      </c>
      <c r="E1969" s="294" t="s">
        <v>2045</v>
      </c>
      <c r="F1969" s="294"/>
    </row>
    <row r="1970" spans="1:6" ht="24" customHeight="1">
      <c r="A1970" s="294">
        <v>1968</v>
      </c>
      <c r="B1970" s="317" t="s">
        <v>2812</v>
      </c>
      <c r="C1970" s="316">
        <v>89.65</v>
      </c>
      <c r="D1970" s="294" t="s">
        <v>118</v>
      </c>
      <c r="E1970" s="296" t="s">
        <v>2041</v>
      </c>
      <c r="F1970" s="294"/>
    </row>
    <row r="1971" spans="1:6" ht="24" customHeight="1">
      <c r="A1971" s="294">
        <v>1969</v>
      </c>
      <c r="B1971" s="317" t="s">
        <v>2817</v>
      </c>
      <c r="C1971" s="316">
        <v>89.58</v>
      </c>
      <c r="D1971" s="294" t="s">
        <v>118</v>
      </c>
      <c r="E1971" s="294" t="s">
        <v>2045</v>
      </c>
      <c r="F1971" s="294"/>
    </row>
    <row r="1972" spans="1:6" ht="24" customHeight="1">
      <c r="A1972" s="294">
        <v>1970</v>
      </c>
      <c r="B1972" s="317" t="s">
        <v>2806</v>
      </c>
      <c r="C1972" s="316">
        <v>89.65</v>
      </c>
      <c r="D1972" s="294" t="s">
        <v>118</v>
      </c>
      <c r="E1972" s="296" t="s">
        <v>2041</v>
      </c>
      <c r="F1972" s="294"/>
    </row>
    <row r="1973" spans="1:6" ht="24" customHeight="1">
      <c r="A1973" s="294">
        <v>1971</v>
      </c>
      <c r="B1973" s="317" t="s">
        <v>2818</v>
      </c>
      <c r="C1973" s="316">
        <v>89.58</v>
      </c>
      <c r="D1973" s="294" t="s">
        <v>118</v>
      </c>
      <c r="E1973" s="294" t="s">
        <v>2045</v>
      </c>
      <c r="F1973" s="294"/>
    </row>
    <row r="1974" spans="1:6" ht="24" customHeight="1">
      <c r="A1974" s="294">
        <v>1972</v>
      </c>
      <c r="B1974" s="317" t="s">
        <v>2807</v>
      </c>
      <c r="C1974" s="316">
        <v>89.65</v>
      </c>
      <c r="D1974" s="294" t="s">
        <v>118</v>
      </c>
      <c r="E1974" s="296" t="s">
        <v>2041</v>
      </c>
      <c r="F1974" s="294"/>
    </row>
    <row r="1975" spans="1:6" ht="24" customHeight="1">
      <c r="A1975" s="294">
        <v>1973</v>
      </c>
      <c r="B1975" s="317" t="s">
        <v>2814</v>
      </c>
      <c r="C1975" s="316">
        <v>89.58</v>
      </c>
      <c r="D1975" s="294" t="s">
        <v>118</v>
      </c>
      <c r="E1975" s="294" t="s">
        <v>2045</v>
      </c>
      <c r="F1975" s="294"/>
    </row>
    <row r="1976" spans="1:6" ht="24" customHeight="1">
      <c r="A1976" s="294">
        <v>1974</v>
      </c>
      <c r="B1976" s="317" t="s">
        <v>2808</v>
      </c>
      <c r="C1976" s="316">
        <v>89.65</v>
      </c>
      <c r="D1976" s="294" t="s">
        <v>118</v>
      </c>
      <c r="E1976" s="296" t="s">
        <v>2041</v>
      </c>
      <c r="F1976" s="294"/>
    </row>
    <row r="1977" spans="1:6" ht="24" customHeight="1">
      <c r="A1977" s="294">
        <v>1975</v>
      </c>
      <c r="B1977" s="317" t="s">
        <v>2815</v>
      </c>
      <c r="C1977" s="316">
        <v>89.58</v>
      </c>
      <c r="D1977" s="294" t="s">
        <v>118</v>
      </c>
      <c r="E1977" s="294" t="s">
        <v>2045</v>
      </c>
      <c r="F1977" s="294"/>
    </row>
    <row r="1978" spans="1:6" ht="24" customHeight="1">
      <c r="A1978" s="294">
        <v>1976</v>
      </c>
      <c r="B1978" s="317" t="s">
        <v>3015</v>
      </c>
      <c r="C1978" s="316">
        <v>89.65</v>
      </c>
      <c r="D1978" s="294" t="s">
        <v>118</v>
      </c>
      <c r="E1978" s="296" t="s">
        <v>2041</v>
      </c>
      <c r="F1978" s="294"/>
    </row>
    <row r="1979" spans="1:6" ht="24" customHeight="1">
      <c r="A1979" s="294">
        <v>1977</v>
      </c>
      <c r="B1979" s="317" t="s">
        <v>3016</v>
      </c>
      <c r="C1979" s="316">
        <v>89.57</v>
      </c>
      <c r="D1979" s="294" t="s">
        <v>118</v>
      </c>
      <c r="E1979" s="294" t="s">
        <v>2045</v>
      </c>
      <c r="F1979" s="294"/>
    </row>
    <row r="1980" spans="1:6" ht="24" customHeight="1">
      <c r="A1980" s="294">
        <v>1978</v>
      </c>
      <c r="B1980" s="317" t="s">
        <v>3012</v>
      </c>
      <c r="C1980" s="316">
        <v>89.1</v>
      </c>
      <c r="D1980" s="294" t="s">
        <v>118</v>
      </c>
      <c r="E1980" s="296" t="s">
        <v>2041</v>
      </c>
      <c r="F1980" s="294"/>
    </row>
    <row r="1981" spans="1:6" ht="24" customHeight="1">
      <c r="A1981" s="294">
        <v>1979</v>
      </c>
      <c r="B1981" s="317" t="s">
        <v>3013</v>
      </c>
      <c r="C1981" s="316">
        <v>89.57</v>
      </c>
      <c r="D1981" s="294" t="s">
        <v>118</v>
      </c>
      <c r="E1981" s="294" t="s">
        <v>2045</v>
      </c>
      <c r="F1981" s="294"/>
    </row>
    <row r="1982" spans="1:6" ht="24" customHeight="1">
      <c r="A1982" s="294">
        <v>1980</v>
      </c>
      <c r="B1982" s="317" t="s">
        <v>3017</v>
      </c>
      <c r="C1982" s="316">
        <v>89.65</v>
      </c>
      <c r="D1982" s="294" t="s">
        <v>118</v>
      </c>
      <c r="E1982" s="296" t="s">
        <v>2041</v>
      </c>
      <c r="F1982" s="294"/>
    </row>
    <row r="1983" spans="1:6" ht="24" customHeight="1">
      <c r="A1983" s="294">
        <v>1981</v>
      </c>
      <c r="B1983" s="317" t="s">
        <v>3018</v>
      </c>
      <c r="C1983" s="316">
        <v>89.57</v>
      </c>
      <c r="D1983" s="294" t="s">
        <v>118</v>
      </c>
      <c r="E1983" s="294" t="s">
        <v>2045</v>
      </c>
      <c r="F1983" s="294"/>
    </row>
    <row r="1984" spans="1:6" ht="24" customHeight="1">
      <c r="A1984" s="294">
        <v>1982</v>
      </c>
      <c r="B1984" s="317" t="s">
        <v>3019</v>
      </c>
      <c r="C1984" s="316">
        <v>89.65</v>
      </c>
      <c r="D1984" s="294" t="s">
        <v>118</v>
      </c>
      <c r="E1984" s="296" t="s">
        <v>2041</v>
      </c>
      <c r="F1984" s="294"/>
    </row>
    <row r="1985" spans="1:6" ht="24" customHeight="1">
      <c r="A1985" s="294">
        <v>1983</v>
      </c>
      <c r="B1985" s="317" t="s">
        <v>3020</v>
      </c>
      <c r="C1985" s="316">
        <v>89.57</v>
      </c>
      <c r="D1985" s="294" t="s">
        <v>118</v>
      </c>
      <c r="E1985" s="294" t="s">
        <v>2045</v>
      </c>
      <c r="F1985" s="294"/>
    </row>
    <row r="1986" spans="1:6" ht="24" customHeight="1">
      <c r="A1986" s="294">
        <v>1984</v>
      </c>
      <c r="B1986" s="317" t="s">
        <v>3021</v>
      </c>
      <c r="C1986" s="316">
        <v>89.65</v>
      </c>
      <c r="D1986" s="294" t="s">
        <v>118</v>
      </c>
      <c r="E1986" s="296" t="s">
        <v>2041</v>
      </c>
      <c r="F1986" s="294"/>
    </row>
    <row r="1987" spans="1:6" ht="24" customHeight="1">
      <c r="A1987" s="294">
        <v>1985</v>
      </c>
      <c r="B1987" s="317" t="s">
        <v>3022</v>
      </c>
      <c r="C1987" s="316">
        <v>89.57</v>
      </c>
      <c r="D1987" s="294" t="s">
        <v>118</v>
      </c>
      <c r="E1987" s="294" t="s">
        <v>2045</v>
      </c>
      <c r="F1987" s="294"/>
    </row>
    <row r="1988" spans="1:6" ht="24" customHeight="1">
      <c r="A1988" s="294">
        <v>1986</v>
      </c>
      <c r="B1988" s="317" t="s">
        <v>3023</v>
      </c>
      <c r="C1988" s="316">
        <v>89.65</v>
      </c>
      <c r="D1988" s="294" t="s">
        <v>118</v>
      </c>
      <c r="E1988" s="296" t="s">
        <v>2041</v>
      </c>
      <c r="F1988" s="294"/>
    </row>
    <row r="1989" spans="1:6" ht="24" customHeight="1">
      <c r="A1989" s="294">
        <v>1987</v>
      </c>
      <c r="B1989" s="317" t="s">
        <v>3024</v>
      </c>
      <c r="C1989" s="316">
        <v>89.57</v>
      </c>
      <c r="D1989" s="294" t="s">
        <v>118</v>
      </c>
      <c r="E1989" s="294" t="s">
        <v>2045</v>
      </c>
      <c r="F1989" s="294"/>
    </row>
    <row r="1990" spans="1:6" ht="24" customHeight="1">
      <c r="A1990" s="294">
        <v>1988</v>
      </c>
      <c r="B1990" s="317" t="s">
        <v>3025</v>
      </c>
      <c r="C1990" s="316">
        <v>89.65</v>
      </c>
      <c r="D1990" s="294" t="s">
        <v>118</v>
      </c>
      <c r="E1990" s="296" t="s">
        <v>2041</v>
      </c>
      <c r="F1990" s="294"/>
    </row>
    <row r="1991" spans="1:6" ht="24" customHeight="1">
      <c r="A1991" s="294">
        <v>1989</v>
      </c>
      <c r="B1991" s="317" t="s">
        <v>3026</v>
      </c>
      <c r="C1991" s="316">
        <v>89.57</v>
      </c>
      <c r="D1991" s="294" t="s">
        <v>118</v>
      </c>
      <c r="E1991" s="294" t="s">
        <v>2045</v>
      </c>
      <c r="F1991" s="294"/>
    </row>
    <row r="1992" spans="1:6" ht="24" customHeight="1">
      <c r="A1992" s="294">
        <v>1990</v>
      </c>
      <c r="B1992" s="317" t="s">
        <v>3027</v>
      </c>
      <c r="C1992" s="316">
        <v>89.65</v>
      </c>
      <c r="D1992" s="294" t="s">
        <v>118</v>
      </c>
      <c r="E1992" s="296" t="s">
        <v>2041</v>
      </c>
      <c r="F1992" s="294"/>
    </row>
    <row r="1993" spans="1:6" ht="24" customHeight="1">
      <c r="A1993" s="294">
        <v>1991</v>
      </c>
      <c r="B1993" s="317" t="s">
        <v>3028</v>
      </c>
      <c r="C1993" s="316">
        <v>89.57</v>
      </c>
      <c r="D1993" s="294" t="s">
        <v>118</v>
      </c>
      <c r="E1993" s="294" t="s">
        <v>2045</v>
      </c>
      <c r="F1993" s="294"/>
    </row>
    <row r="1994" spans="1:6" ht="24" customHeight="1">
      <c r="A1994" s="294">
        <v>1992</v>
      </c>
      <c r="B1994" s="317" t="s">
        <v>3029</v>
      </c>
      <c r="C1994" s="316">
        <v>89.65</v>
      </c>
      <c r="D1994" s="294" t="s">
        <v>118</v>
      </c>
      <c r="E1994" s="296" t="s">
        <v>2041</v>
      </c>
      <c r="F1994" s="294"/>
    </row>
    <row r="1995" spans="1:6" ht="24" customHeight="1">
      <c r="A1995" s="294">
        <v>1993</v>
      </c>
      <c r="B1995" s="317" t="s">
        <v>3030</v>
      </c>
      <c r="C1995" s="316">
        <v>89.57</v>
      </c>
      <c r="D1995" s="294" t="s">
        <v>118</v>
      </c>
      <c r="E1995" s="294" t="s">
        <v>2045</v>
      </c>
      <c r="F1995" s="294"/>
    </row>
    <row r="1996" spans="1:6" ht="24" customHeight="1">
      <c r="A1996" s="294">
        <v>1994</v>
      </c>
      <c r="B1996" s="317" t="s">
        <v>3031</v>
      </c>
      <c r="C1996" s="316">
        <v>89.65</v>
      </c>
      <c r="D1996" s="294" t="s">
        <v>118</v>
      </c>
      <c r="E1996" s="296" t="s">
        <v>2041</v>
      </c>
      <c r="F1996" s="294"/>
    </row>
    <row r="1997" spans="1:6" ht="24" customHeight="1">
      <c r="A1997" s="294">
        <v>1995</v>
      </c>
      <c r="B1997" s="317" t="s">
        <v>3032</v>
      </c>
      <c r="C1997" s="316">
        <v>89.57</v>
      </c>
      <c r="D1997" s="294" t="s">
        <v>118</v>
      </c>
      <c r="E1997" s="294" t="s">
        <v>2045</v>
      </c>
      <c r="F1997" s="294"/>
    </row>
    <row r="1998" spans="1:6" ht="24" customHeight="1">
      <c r="A1998" s="294">
        <v>1996</v>
      </c>
      <c r="B1998" s="317" t="s">
        <v>4642</v>
      </c>
      <c r="C1998" s="316">
        <v>89.65</v>
      </c>
      <c r="D1998" s="294" t="s">
        <v>118</v>
      </c>
      <c r="E1998" s="296" t="s">
        <v>2041</v>
      </c>
      <c r="F1998" s="294"/>
    </row>
    <row r="1999" spans="1:6" ht="24" customHeight="1">
      <c r="A1999" s="294">
        <v>1997</v>
      </c>
      <c r="B1999" s="317" t="s">
        <v>4643</v>
      </c>
      <c r="C1999" s="316">
        <v>89.57</v>
      </c>
      <c r="D1999" s="294" t="s">
        <v>118</v>
      </c>
      <c r="E1999" s="294" t="s">
        <v>2045</v>
      </c>
      <c r="F1999" s="294"/>
    </row>
    <row r="2000" spans="1:6" ht="24" customHeight="1">
      <c r="A2000" s="294">
        <v>1998</v>
      </c>
      <c r="B2000" s="317" t="s">
        <v>4644</v>
      </c>
      <c r="C2000" s="316">
        <v>89.65</v>
      </c>
      <c r="D2000" s="294" t="s">
        <v>118</v>
      </c>
      <c r="E2000" s="296" t="s">
        <v>2041</v>
      </c>
      <c r="F2000" s="294"/>
    </row>
    <row r="2001" spans="1:6" ht="24" customHeight="1">
      <c r="A2001" s="294">
        <v>1999</v>
      </c>
      <c r="B2001" s="317" t="s">
        <v>4645</v>
      </c>
      <c r="C2001" s="316">
        <v>89.57</v>
      </c>
      <c r="D2001" s="294" t="s">
        <v>118</v>
      </c>
      <c r="E2001" s="294" t="s">
        <v>2045</v>
      </c>
      <c r="F2001" s="294"/>
    </row>
    <row r="2002" spans="1:6" ht="24" customHeight="1">
      <c r="A2002" s="294">
        <v>2000</v>
      </c>
      <c r="B2002" s="317" t="s">
        <v>3033</v>
      </c>
      <c r="C2002" s="316">
        <v>89.65</v>
      </c>
      <c r="D2002" s="294" t="s">
        <v>118</v>
      </c>
      <c r="E2002" s="296" t="s">
        <v>2041</v>
      </c>
      <c r="F2002" s="294"/>
    </row>
    <row r="2003" spans="1:6" ht="24" customHeight="1">
      <c r="A2003" s="294">
        <v>2001</v>
      </c>
      <c r="B2003" s="317" t="s">
        <v>3034</v>
      </c>
      <c r="C2003" s="316">
        <v>89.57</v>
      </c>
      <c r="D2003" s="294" t="s">
        <v>118</v>
      </c>
      <c r="E2003" s="294" t="s">
        <v>2045</v>
      </c>
      <c r="F2003" s="294"/>
    </row>
    <row r="2004" spans="1:6" ht="24" customHeight="1">
      <c r="A2004" s="294">
        <v>2002</v>
      </c>
      <c r="B2004" s="317" t="s">
        <v>4646</v>
      </c>
      <c r="C2004" s="316">
        <v>89.65</v>
      </c>
      <c r="D2004" s="294" t="s">
        <v>118</v>
      </c>
      <c r="E2004" s="296" t="s">
        <v>2041</v>
      </c>
      <c r="F2004" s="294"/>
    </row>
    <row r="2005" spans="1:6" ht="24" customHeight="1">
      <c r="A2005" s="294">
        <v>2003</v>
      </c>
      <c r="B2005" s="317" t="s">
        <v>4647</v>
      </c>
      <c r="C2005" s="316">
        <v>89.57</v>
      </c>
      <c r="D2005" s="294" t="s">
        <v>118</v>
      </c>
      <c r="E2005" s="294" t="s">
        <v>2045</v>
      </c>
      <c r="F2005" s="294"/>
    </row>
    <row r="2006" spans="1:6" ht="24" customHeight="1">
      <c r="A2006" s="294">
        <v>2004</v>
      </c>
      <c r="B2006" s="317" t="s">
        <v>4648</v>
      </c>
      <c r="C2006" s="316">
        <v>89.65</v>
      </c>
      <c r="D2006" s="294" t="s">
        <v>118</v>
      </c>
      <c r="E2006" s="296" t="s">
        <v>2041</v>
      </c>
      <c r="F2006" s="294"/>
    </row>
    <row r="2007" spans="1:6" ht="24" customHeight="1">
      <c r="A2007" s="294">
        <v>2005</v>
      </c>
      <c r="B2007" s="317" t="s">
        <v>4649</v>
      </c>
      <c r="C2007" s="316">
        <v>89.57</v>
      </c>
      <c r="D2007" s="294" t="s">
        <v>118</v>
      </c>
      <c r="E2007" s="294" t="s">
        <v>2045</v>
      </c>
      <c r="F2007" s="294"/>
    </row>
    <row r="2008" spans="1:6" ht="24" customHeight="1">
      <c r="A2008" s="294">
        <v>2006</v>
      </c>
      <c r="B2008" s="317" t="s">
        <v>4650</v>
      </c>
      <c r="C2008" s="316">
        <v>89.65</v>
      </c>
      <c r="D2008" s="294" t="s">
        <v>118</v>
      </c>
      <c r="E2008" s="296" t="s">
        <v>2041</v>
      </c>
      <c r="F2008" s="294"/>
    </row>
    <row r="2009" spans="1:6" ht="24" customHeight="1">
      <c r="A2009" s="294">
        <v>2007</v>
      </c>
      <c r="B2009" s="317" t="s">
        <v>4651</v>
      </c>
      <c r="C2009" s="316">
        <v>89.57</v>
      </c>
      <c r="D2009" s="294" t="s">
        <v>118</v>
      </c>
      <c r="E2009" s="294" t="s">
        <v>2045</v>
      </c>
      <c r="F2009" s="294"/>
    </row>
    <row r="2010" spans="1:6" ht="24" customHeight="1">
      <c r="A2010" s="294">
        <v>2008</v>
      </c>
      <c r="B2010" s="317" t="s">
        <v>3036</v>
      </c>
      <c r="C2010" s="316">
        <v>89.65</v>
      </c>
      <c r="D2010" s="294" t="s">
        <v>118</v>
      </c>
      <c r="E2010" s="296" t="s">
        <v>2041</v>
      </c>
      <c r="F2010" s="294"/>
    </row>
    <row r="2011" spans="1:6" ht="24" customHeight="1">
      <c r="A2011" s="294">
        <v>2009</v>
      </c>
      <c r="B2011" s="317" t="s">
        <v>3037</v>
      </c>
      <c r="C2011" s="316">
        <v>89.57</v>
      </c>
      <c r="D2011" s="294" t="s">
        <v>118</v>
      </c>
      <c r="E2011" s="294" t="s">
        <v>2045</v>
      </c>
      <c r="F2011" s="294"/>
    </row>
    <row r="2012" spans="1:6" ht="24" customHeight="1">
      <c r="A2012" s="294">
        <v>2010</v>
      </c>
      <c r="B2012" s="317" t="s">
        <v>3038</v>
      </c>
      <c r="C2012" s="316">
        <v>89.65</v>
      </c>
      <c r="D2012" s="294" t="s">
        <v>118</v>
      </c>
      <c r="E2012" s="296" t="s">
        <v>2041</v>
      </c>
      <c r="F2012" s="294"/>
    </row>
    <row r="2013" spans="1:6" ht="24" customHeight="1">
      <c r="A2013" s="294">
        <v>2011</v>
      </c>
      <c r="B2013" s="317" t="s">
        <v>3039</v>
      </c>
      <c r="C2013" s="316">
        <v>89.57</v>
      </c>
      <c r="D2013" s="294" t="s">
        <v>118</v>
      </c>
      <c r="E2013" s="294" t="s">
        <v>2045</v>
      </c>
      <c r="F2013" s="294"/>
    </row>
    <row r="2014" spans="1:6" ht="24" customHeight="1">
      <c r="A2014" s="294">
        <v>2012</v>
      </c>
      <c r="B2014" s="317" t="s">
        <v>3040</v>
      </c>
      <c r="C2014" s="316">
        <v>89.65</v>
      </c>
      <c r="D2014" s="294" t="s">
        <v>118</v>
      </c>
      <c r="E2014" s="296" t="s">
        <v>2041</v>
      </c>
      <c r="F2014" s="294"/>
    </row>
    <row r="2015" spans="1:6" ht="24" customHeight="1">
      <c r="A2015" s="294">
        <v>2013</v>
      </c>
      <c r="B2015" s="317" t="s">
        <v>3041</v>
      </c>
      <c r="C2015" s="316">
        <v>89.57</v>
      </c>
      <c r="D2015" s="294" t="s">
        <v>118</v>
      </c>
      <c r="E2015" s="294" t="s">
        <v>2045</v>
      </c>
      <c r="F2015" s="294"/>
    </row>
    <row r="2016" spans="1:6" ht="24" customHeight="1">
      <c r="A2016" s="294">
        <v>2014</v>
      </c>
      <c r="B2016" s="317" t="s">
        <v>3042</v>
      </c>
      <c r="C2016" s="316">
        <v>89.65</v>
      </c>
      <c r="D2016" s="294" t="s">
        <v>118</v>
      </c>
      <c r="E2016" s="296" t="s">
        <v>2041</v>
      </c>
      <c r="F2016" s="294"/>
    </row>
    <row r="2017" spans="1:6" ht="24" customHeight="1">
      <c r="A2017" s="294">
        <v>2015</v>
      </c>
      <c r="B2017" s="317" t="s">
        <v>3043</v>
      </c>
      <c r="C2017" s="316">
        <v>89.57</v>
      </c>
      <c r="D2017" s="294" t="s">
        <v>118</v>
      </c>
      <c r="E2017" s="294" t="s">
        <v>2045</v>
      </c>
      <c r="F2017" s="294"/>
    </row>
    <row r="2018" spans="1:6" ht="24" customHeight="1">
      <c r="A2018" s="294">
        <v>2016</v>
      </c>
      <c r="B2018" s="317" t="s">
        <v>3044</v>
      </c>
      <c r="C2018" s="316">
        <v>89.65</v>
      </c>
      <c r="D2018" s="294" t="s">
        <v>118</v>
      </c>
      <c r="E2018" s="296" t="s">
        <v>2041</v>
      </c>
      <c r="F2018" s="294"/>
    </row>
    <row r="2019" spans="1:6" ht="24" customHeight="1">
      <c r="A2019" s="294">
        <v>2017</v>
      </c>
      <c r="B2019" s="317" t="s">
        <v>3045</v>
      </c>
      <c r="C2019" s="316">
        <v>89.57</v>
      </c>
      <c r="D2019" s="294" t="s">
        <v>118</v>
      </c>
      <c r="E2019" s="294" t="s">
        <v>2045</v>
      </c>
      <c r="F2019" s="294"/>
    </row>
    <row r="2020" spans="1:6" ht="24" customHeight="1">
      <c r="A2020" s="294">
        <v>2018</v>
      </c>
      <c r="B2020" s="317" t="s">
        <v>3046</v>
      </c>
      <c r="C2020" s="316">
        <v>89.65</v>
      </c>
      <c r="D2020" s="294" t="s">
        <v>118</v>
      </c>
      <c r="E2020" s="296" t="s">
        <v>2041</v>
      </c>
      <c r="F2020" s="294"/>
    </row>
    <row r="2021" spans="1:6" ht="24" customHeight="1">
      <c r="A2021" s="294">
        <v>2019</v>
      </c>
      <c r="B2021" s="317" t="s">
        <v>3047</v>
      </c>
      <c r="C2021" s="316">
        <v>89.57</v>
      </c>
      <c r="D2021" s="294" t="s">
        <v>118</v>
      </c>
      <c r="E2021" s="294" t="s">
        <v>2045</v>
      </c>
      <c r="F2021" s="294"/>
    </row>
    <row r="2022" spans="1:6" ht="24" customHeight="1">
      <c r="A2022" s="294">
        <v>2020</v>
      </c>
      <c r="B2022" s="317" t="s">
        <v>3048</v>
      </c>
      <c r="C2022" s="316">
        <v>89.65</v>
      </c>
      <c r="D2022" s="294" t="s">
        <v>118</v>
      </c>
      <c r="E2022" s="296" t="s">
        <v>2041</v>
      </c>
      <c r="F2022" s="294"/>
    </row>
    <row r="2023" spans="1:6" ht="24" customHeight="1">
      <c r="A2023" s="294">
        <v>2021</v>
      </c>
      <c r="B2023" s="317" t="s">
        <v>3049</v>
      </c>
      <c r="C2023" s="316">
        <v>89.57</v>
      </c>
      <c r="D2023" s="294" t="s">
        <v>118</v>
      </c>
      <c r="E2023" s="294" t="s">
        <v>2045</v>
      </c>
      <c r="F2023" s="294"/>
    </row>
    <row r="2024" spans="1:6" ht="24" customHeight="1">
      <c r="A2024" s="294">
        <v>2022</v>
      </c>
      <c r="B2024" s="317" t="s">
        <v>4652</v>
      </c>
      <c r="C2024" s="316">
        <v>90.01</v>
      </c>
      <c r="D2024" s="294" t="s">
        <v>118</v>
      </c>
      <c r="E2024" s="294" t="s">
        <v>2045</v>
      </c>
      <c r="F2024" s="294"/>
    </row>
    <row r="2025" spans="1:6" ht="24" customHeight="1">
      <c r="A2025" s="294">
        <v>2023</v>
      </c>
      <c r="B2025" s="317" t="s">
        <v>4653</v>
      </c>
      <c r="C2025" s="316">
        <v>89.71</v>
      </c>
      <c r="D2025" s="294" t="s">
        <v>118</v>
      </c>
      <c r="E2025" s="296" t="s">
        <v>2041</v>
      </c>
      <c r="F2025" s="294"/>
    </row>
    <row r="2026" spans="1:6" ht="24" customHeight="1">
      <c r="A2026" s="294">
        <v>2024</v>
      </c>
      <c r="B2026" s="317" t="s">
        <v>4654</v>
      </c>
      <c r="C2026" s="316">
        <v>88.57</v>
      </c>
      <c r="D2026" s="294" t="s">
        <v>118</v>
      </c>
      <c r="E2026" s="296" t="s">
        <v>2045</v>
      </c>
      <c r="F2026" s="294"/>
    </row>
    <row r="2027" spans="1:6" ht="24" customHeight="1">
      <c r="A2027" s="294">
        <v>2025</v>
      </c>
      <c r="B2027" s="317" t="s">
        <v>4655</v>
      </c>
      <c r="C2027" s="316">
        <v>89.65</v>
      </c>
      <c r="D2027" s="294" t="s">
        <v>118</v>
      </c>
      <c r="E2027" s="296" t="s">
        <v>2041</v>
      </c>
      <c r="F2027" s="294"/>
    </row>
    <row r="2028" spans="1:6" ht="24" customHeight="1">
      <c r="A2028" s="294">
        <v>2026</v>
      </c>
      <c r="B2028" s="317" t="s">
        <v>4656</v>
      </c>
      <c r="C2028" s="316">
        <v>89.57</v>
      </c>
      <c r="D2028" s="294" t="s">
        <v>118</v>
      </c>
      <c r="E2028" s="294" t="s">
        <v>2045</v>
      </c>
      <c r="F2028" s="294"/>
    </row>
    <row r="2029" spans="1:6" ht="24" customHeight="1">
      <c r="A2029" s="294">
        <v>2027</v>
      </c>
      <c r="B2029" s="317" t="s">
        <v>4657</v>
      </c>
      <c r="C2029" s="316">
        <v>89.65</v>
      </c>
      <c r="D2029" s="294" t="s">
        <v>118</v>
      </c>
      <c r="E2029" s="296" t="s">
        <v>2041</v>
      </c>
      <c r="F2029" s="294"/>
    </row>
    <row r="2030" spans="1:6" ht="24" customHeight="1">
      <c r="A2030" s="294">
        <v>2028</v>
      </c>
      <c r="B2030" s="317" t="s">
        <v>4658</v>
      </c>
      <c r="C2030" s="316">
        <v>89.57</v>
      </c>
      <c r="D2030" s="294" t="s">
        <v>118</v>
      </c>
      <c r="E2030" s="294" t="s">
        <v>2045</v>
      </c>
      <c r="F2030" s="294"/>
    </row>
    <row r="2031" spans="1:6" ht="24" customHeight="1">
      <c r="A2031" s="294">
        <v>2029</v>
      </c>
      <c r="B2031" s="317" t="s">
        <v>4659</v>
      </c>
      <c r="C2031" s="316">
        <v>68.989999999999995</v>
      </c>
      <c r="D2031" s="296" t="s">
        <v>544</v>
      </c>
      <c r="E2031" s="296" t="s">
        <v>2048</v>
      </c>
      <c r="F2031" s="294"/>
    </row>
    <row r="2032" spans="1:6" ht="24" customHeight="1">
      <c r="A2032" s="294">
        <v>2030</v>
      </c>
      <c r="B2032" s="317" t="s">
        <v>4660</v>
      </c>
      <c r="C2032" s="316">
        <v>89.65</v>
      </c>
      <c r="D2032" s="294" t="s">
        <v>118</v>
      </c>
      <c r="E2032" s="296" t="s">
        <v>2041</v>
      </c>
      <c r="F2032" s="294"/>
    </row>
    <row r="2033" spans="1:6" ht="24" customHeight="1">
      <c r="A2033" s="294">
        <v>2031</v>
      </c>
      <c r="B2033" s="317" t="s">
        <v>4661</v>
      </c>
      <c r="C2033" s="316">
        <v>89.57</v>
      </c>
      <c r="D2033" s="294" t="s">
        <v>118</v>
      </c>
      <c r="E2033" s="294" t="s">
        <v>2045</v>
      </c>
      <c r="F2033" s="294"/>
    </row>
    <row r="2034" spans="1:6" ht="24" customHeight="1">
      <c r="A2034" s="294">
        <v>2032</v>
      </c>
      <c r="B2034" s="317" t="s">
        <v>4662</v>
      </c>
      <c r="C2034" s="316">
        <v>70.97</v>
      </c>
      <c r="D2034" s="296" t="s">
        <v>544</v>
      </c>
      <c r="E2034" s="296" t="s">
        <v>2045</v>
      </c>
      <c r="F2034" s="294"/>
    </row>
    <row r="2035" spans="1:6" ht="24" customHeight="1">
      <c r="A2035" s="294">
        <v>2033</v>
      </c>
      <c r="B2035" s="317" t="s">
        <v>4663</v>
      </c>
      <c r="C2035" s="316">
        <v>89.65</v>
      </c>
      <c r="D2035" s="294" t="s">
        <v>118</v>
      </c>
      <c r="E2035" s="296" t="s">
        <v>2041</v>
      </c>
      <c r="F2035" s="294"/>
    </row>
    <row r="2036" spans="1:6" ht="24" customHeight="1">
      <c r="A2036" s="294">
        <v>2034</v>
      </c>
      <c r="B2036" s="317" t="s">
        <v>4664</v>
      </c>
      <c r="C2036" s="316">
        <v>89.57</v>
      </c>
      <c r="D2036" s="294" t="s">
        <v>118</v>
      </c>
      <c r="E2036" s="294" t="s">
        <v>2045</v>
      </c>
      <c r="F2036" s="294"/>
    </row>
    <row r="2037" spans="1:6" ht="24" customHeight="1">
      <c r="A2037" s="294">
        <v>2035</v>
      </c>
      <c r="B2037" s="317" t="s">
        <v>4665</v>
      </c>
      <c r="C2037" s="316">
        <v>70.97</v>
      </c>
      <c r="D2037" s="296" t="s">
        <v>544</v>
      </c>
      <c r="E2037" s="296" t="s">
        <v>2045</v>
      </c>
      <c r="F2037" s="294"/>
    </row>
    <row r="2038" spans="1:6" ht="24" customHeight="1">
      <c r="A2038" s="294">
        <v>2036</v>
      </c>
      <c r="B2038" s="317" t="s">
        <v>4666</v>
      </c>
      <c r="C2038" s="316">
        <v>67.150000000000006</v>
      </c>
      <c r="D2038" s="296" t="s">
        <v>544</v>
      </c>
      <c r="E2038" s="296" t="s">
        <v>3232</v>
      </c>
      <c r="F2038" s="294"/>
    </row>
    <row r="2039" spans="1:6" ht="24" customHeight="1">
      <c r="A2039" s="294">
        <v>2037</v>
      </c>
      <c r="B2039" s="317" t="s">
        <v>4667</v>
      </c>
      <c r="C2039" s="316">
        <v>89.65</v>
      </c>
      <c r="D2039" s="294" t="s">
        <v>118</v>
      </c>
      <c r="E2039" s="296" t="s">
        <v>2041</v>
      </c>
      <c r="F2039" s="294"/>
    </row>
    <row r="2040" spans="1:6" ht="24" customHeight="1">
      <c r="A2040" s="294">
        <v>2038</v>
      </c>
      <c r="B2040" s="317" t="s">
        <v>4668</v>
      </c>
      <c r="C2040" s="316">
        <v>89.57</v>
      </c>
      <c r="D2040" s="294" t="s">
        <v>118</v>
      </c>
      <c r="E2040" s="294" t="s">
        <v>2045</v>
      </c>
      <c r="F2040" s="294"/>
    </row>
    <row r="2041" spans="1:6" ht="24" customHeight="1">
      <c r="A2041" s="294">
        <v>2039</v>
      </c>
      <c r="B2041" s="317" t="s">
        <v>4669</v>
      </c>
      <c r="C2041" s="316">
        <v>89.65</v>
      </c>
      <c r="D2041" s="294" t="s">
        <v>118</v>
      </c>
      <c r="E2041" s="296" t="s">
        <v>2041</v>
      </c>
      <c r="F2041" s="294"/>
    </row>
    <row r="2042" spans="1:6" ht="24" customHeight="1">
      <c r="A2042" s="294">
        <v>2040</v>
      </c>
      <c r="B2042" s="317" t="s">
        <v>4670</v>
      </c>
      <c r="C2042" s="316">
        <v>89.57</v>
      </c>
      <c r="D2042" s="294" t="s">
        <v>118</v>
      </c>
      <c r="E2042" s="294" t="s">
        <v>2045</v>
      </c>
      <c r="F2042" s="294"/>
    </row>
    <row r="2043" spans="1:6" ht="24" customHeight="1">
      <c r="A2043" s="294">
        <v>2041</v>
      </c>
      <c r="B2043" s="317" t="s">
        <v>4671</v>
      </c>
      <c r="C2043" s="316">
        <v>89.57</v>
      </c>
      <c r="D2043" s="294" t="s">
        <v>118</v>
      </c>
      <c r="E2043" s="294" t="s">
        <v>2045</v>
      </c>
      <c r="F2043" s="294"/>
    </row>
    <row r="2044" spans="1:6" ht="24" customHeight="1">
      <c r="A2044" s="294">
        <v>2042</v>
      </c>
      <c r="B2044" s="317" t="s">
        <v>4672</v>
      </c>
      <c r="C2044" s="316">
        <v>89.65</v>
      </c>
      <c r="D2044" s="294" t="s">
        <v>118</v>
      </c>
      <c r="E2044" s="296" t="s">
        <v>2041</v>
      </c>
      <c r="F2044" s="294"/>
    </row>
    <row r="2045" spans="1:6" ht="24" customHeight="1">
      <c r="A2045" s="294">
        <v>2043</v>
      </c>
      <c r="B2045" s="317" t="s">
        <v>4673</v>
      </c>
      <c r="C2045" s="316">
        <v>89.57</v>
      </c>
      <c r="D2045" s="294" t="s">
        <v>118</v>
      </c>
      <c r="E2045" s="294" t="s">
        <v>2045</v>
      </c>
      <c r="F2045" s="294"/>
    </row>
    <row r="2046" spans="1:6" ht="24" customHeight="1">
      <c r="A2046" s="294">
        <v>2044</v>
      </c>
      <c r="B2046" s="317" t="s">
        <v>4674</v>
      </c>
      <c r="C2046" s="316">
        <v>89.65</v>
      </c>
      <c r="D2046" s="294" t="s">
        <v>118</v>
      </c>
      <c r="E2046" s="296" t="s">
        <v>2041</v>
      </c>
      <c r="F2046" s="294"/>
    </row>
    <row r="2047" spans="1:6" ht="24" customHeight="1">
      <c r="A2047" s="294">
        <v>2045</v>
      </c>
      <c r="B2047" s="317" t="s">
        <v>4675</v>
      </c>
      <c r="C2047" s="316">
        <v>89.57</v>
      </c>
      <c r="D2047" s="294" t="s">
        <v>118</v>
      </c>
      <c r="E2047" s="294" t="s">
        <v>2045</v>
      </c>
      <c r="F2047" s="294"/>
    </row>
    <row r="2048" spans="1:6" ht="24" customHeight="1">
      <c r="A2048" s="294">
        <v>2046</v>
      </c>
      <c r="B2048" s="317" t="s">
        <v>4676</v>
      </c>
      <c r="C2048" s="316">
        <v>89.65</v>
      </c>
      <c r="D2048" s="294" t="s">
        <v>118</v>
      </c>
      <c r="E2048" s="296" t="s">
        <v>2041</v>
      </c>
      <c r="F2048" s="294"/>
    </row>
    <row r="2049" spans="1:6" ht="24" customHeight="1">
      <c r="A2049" s="294">
        <v>2047</v>
      </c>
      <c r="B2049" s="317" t="s">
        <v>1123</v>
      </c>
      <c r="C2049" s="316">
        <v>89.08</v>
      </c>
      <c r="D2049" s="294" t="s">
        <v>118</v>
      </c>
      <c r="E2049" s="294" t="s">
        <v>2045</v>
      </c>
      <c r="F2049" s="294"/>
    </row>
    <row r="2050" spans="1:6" ht="24" customHeight="1">
      <c r="A2050" s="294">
        <v>2048</v>
      </c>
      <c r="B2050" s="317" t="s">
        <v>3061</v>
      </c>
      <c r="C2050" s="316">
        <v>89.83</v>
      </c>
      <c r="D2050" s="294" t="s">
        <v>118</v>
      </c>
      <c r="E2050" s="296" t="s">
        <v>2041</v>
      </c>
      <c r="F2050" s="294"/>
    </row>
    <row r="2051" spans="1:6" ht="24" customHeight="1">
      <c r="A2051" s="294">
        <v>2049</v>
      </c>
      <c r="B2051" s="317" t="s">
        <v>4677</v>
      </c>
      <c r="C2051" s="316">
        <v>89.28</v>
      </c>
      <c r="D2051" s="294" t="s">
        <v>118</v>
      </c>
      <c r="E2051" s="296" t="s">
        <v>2045</v>
      </c>
      <c r="F2051" s="294"/>
    </row>
    <row r="2052" spans="1:6" ht="24" customHeight="1">
      <c r="A2052" s="294">
        <v>2050</v>
      </c>
      <c r="B2052" s="317" t="s">
        <v>623</v>
      </c>
      <c r="C2052" s="316">
        <v>89.21</v>
      </c>
      <c r="D2052" s="294" t="s">
        <v>118</v>
      </c>
      <c r="E2052" s="294" t="s">
        <v>2045</v>
      </c>
      <c r="F2052" s="294"/>
    </row>
    <row r="2053" spans="1:6" ht="24" customHeight="1">
      <c r="A2053" s="294">
        <v>2051</v>
      </c>
      <c r="B2053" s="317" t="s">
        <v>730</v>
      </c>
      <c r="C2053" s="316">
        <v>89.44</v>
      </c>
      <c r="D2053" s="294" t="s">
        <v>118</v>
      </c>
      <c r="E2053" s="296" t="s">
        <v>2041</v>
      </c>
      <c r="F2053" s="294"/>
    </row>
    <row r="2054" spans="1:6" ht="24" customHeight="1">
      <c r="A2054" s="294">
        <v>2052</v>
      </c>
      <c r="B2054" s="317" t="s">
        <v>734</v>
      </c>
      <c r="C2054" s="316">
        <v>89.29</v>
      </c>
      <c r="D2054" s="294" t="s">
        <v>118</v>
      </c>
      <c r="E2054" s="296" t="s">
        <v>2041</v>
      </c>
      <c r="F2054" s="294"/>
    </row>
    <row r="2055" spans="1:6" ht="24" customHeight="1">
      <c r="A2055" s="294">
        <v>2053</v>
      </c>
      <c r="B2055" s="317" t="s">
        <v>4678</v>
      </c>
      <c r="C2055" s="316">
        <v>89.21</v>
      </c>
      <c r="D2055" s="294" t="s">
        <v>118</v>
      </c>
      <c r="E2055" s="294" t="s">
        <v>2045</v>
      </c>
      <c r="F2055" s="294"/>
    </row>
    <row r="2056" spans="1:6" ht="24" customHeight="1">
      <c r="A2056" s="294">
        <v>2054</v>
      </c>
      <c r="B2056" s="317" t="s">
        <v>770</v>
      </c>
      <c r="C2056" s="316">
        <v>89.29</v>
      </c>
      <c r="D2056" s="294" t="s">
        <v>118</v>
      </c>
      <c r="E2056" s="296" t="s">
        <v>2041</v>
      </c>
      <c r="F2056" s="294"/>
    </row>
    <row r="2057" spans="1:6" ht="24" customHeight="1">
      <c r="A2057" s="294">
        <v>2055</v>
      </c>
      <c r="B2057" s="317" t="s">
        <v>731</v>
      </c>
      <c r="C2057" s="316">
        <v>89.21</v>
      </c>
      <c r="D2057" s="294" t="s">
        <v>118</v>
      </c>
      <c r="E2057" s="294" t="s">
        <v>2045</v>
      </c>
      <c r="F2057" s="294"/>
    </row>
    <row r="2058" spans="1:6" ht="24" customHeight="1">
      <c r="A2058" s="294">
        <v>2056</v>
      </c>
      <c r="B2058" s="317" t="s">
        <v>1208</v>
      </c>
      <c r="C2058" s="316">
        <v>90.14</v>
      </c>
      <c r="D2058" s="294" t="s">
        <v>118</v>
      </c>
      <c r="E2058" s="296" t="s">
        <v>2041</v>
      </c>
      <c r="F2058" s="294"/>
    </row>
    <row r="2059" spans="1:6" ht="24" customHeight="1">
      <c r="A2059" s="294">
        <v>2057</v>
      </c>
      <c r="B2059" s="317" t="s">
        <v>696</v>
      </c>
      <c r="C2059" s="316">
        <v>89.28</v>
      </c>
      <c r="D2059" s="294" t="s">
        <v>118</v>
      </c>
      <c r="E2059" s="296" t="s">
        <v>2045</v>
      </c>
      <c r="F2059" s="294"/>
    </row>
    <row r="2060" spans="1:6" ht="24" customHeight="1">
      <c r="A2060" s="294">
        <v>2058</v>
      </c>
      <c r="B2060" s="317" t="s">
        <v>788</v>
      </c>
      <c r="C2060" s="316">
        <v>89.29</v>
      </c>
      <c r="D2060" s="294" t="s">
        <v>118</v>
      </c>
      <c r="E2060" s="296" t="s">
        <v>2041</v>
      </c>
      <c r="F2060" s="294"/>
    </row>
    <row r="2061" spans="1:6" ht="24" customHeight="1">
      <c r="A2061" s="294">
        <v>2059</v>
      </c>
      <c r="B2061" s="317" t="s">
        <v>4679</v>
      </c>
      <c r="C2061" s="316">
        <v>89.57</v>
      </c>
      <c r="D2061" s="294" t="s">
        <v>118</v>
      </c>
      <c r="E2061" s="294" t="s">
        <v>2045</v>
      </c>
      <c r="F2061" s="294"/>
    </row>
    <row r="2062" spans="1:6" ht="24" customHeight="1">
      <c r="A2062" s="294">
        <v>2060</v>
      </c>
      <c r="B2062" s="317" t="s">
        <v>4680</v>
      </c>
      <c r="C2062" s="316">
        <v>89.44</v>
      </c>
      <c r="D2062" s="294" t="s">
        <v>118</v>
      </c>
      <c r="E2062" s="296" t="s">
        <v>2041</v>
      </c>
      <c r="F2062" s="294"/>
    </row>
    <row r="2063" spans="1:6" ht="24" customHeight="1">
      <c r="A2063" s="294">
        <v>2061</v>
      </c>
      <c r="B2063" s="317" t="s">
        <v>713</v>
      </c>
      <c r="C2063" s="316">
        <v>89.21</v>
      </c>
      <c r="D2063" s="294" t="s">
        <v>118</v>
      </c>
      <c r="E2063" s="294" t="s">
        <v>2045</v>
      </c>
      <c r="F2063" s="294"/>
    </row>
    <row r="2064" spans="1:6" ht="24" customHeight="1">
      <c r="A2064" s="294">
        <v>2062</v>
      </c>
      <c r="B2064" s="317" t="s">
        <v>4681</v>
      </c>
      <c r="C2064" s="316">
        <v>89.21</v>
      </c>
      <c r="D2064" s="294" t="s">
        <v>118</v>
      </c>
      <c r="E2064" s="294" t="s">
        <v>2045</v>
      </c>
      <c r="F2064" s="294"/>
    </row>
    <row r="2065" spans="1:6" ht="24" customHeight="1">
      <c r="A2065" s="294">
        <v>2063</v>
      </c>
      <c r="B2065" s="317" t="s">
        <v>606</v>
      </c>
      <c r="C2065" s="316">
        <v>89.28</v>
      </c>
      <c r="D2065" s="294" t="s">
        <v>118</v>
      </c>
      <c r="E2065" s="296" t="s">
        <v>2045</v>
      </c>
      <c r="F2065" s="294"/>
    </row>
    <row r="2066" spans="1:6" ht="24" customHeight="1">
      <c r="A2066" s="294">
        <v>2064</v>
      </c>
      <c r="B2066" s="317" t="s">
        <v>641</v>
      </c>
      <c r="C2066" s="316">
        <v>89.21</v>
      </c>
      <c r="D2066" s="294" t="s">
        <v>118</v>
      </c>
      <c r="E2066" s="294" t="s">
        <v>2045</v>
      </c>
      <c r="F2066" s="294"/>
    </row>
    <row r="2067" spans="1:6" ht="24" customHeight="1">
      <c r="A2067" s="294">
        <v>2065</v>
      </c>
      <c r="B2067" s="317" t="s">
        <v>4682</v>
      </c>
      <c r="C2067" s="316">
        <v>90.18</v>
      </c>
      <c r="D2067" s="294" t="s">
        <v>118</v>
      </c>
      <c r="E2067" s="296" t="s">
        <v>2041</v>
      </c>
      <c r="F2067" s="294"/>
    </row>
    <row r="2068" spans="1:6" ht="24" customHeight="1">
      <c r="A2068" s="294">
        <v>2066</v>
      </c>
      <c r="B2068" s="317" t="s">
        <v>4683</v>
      </c>
      <c r="C2068" s="316">
        <v>89.71</v>
      </c>
      <c r="D2068" s="294" t="s">
        <v>118</v>
      </c>
      <c r="E2068" s="296" t="s">
        <v>2045</v>
      </c>
      <c r="F2068" s="294"/>
    </row>
    <row r="2069" spans="1:6" ht="24" customHeight="1">
      <c r="A2069" s="294">
        <v>2067</v>
      </c>
      <c r="B2069" s="317" t="s">
        <v>604</v>
      </c>
      <c r="C2069" s="316">
        <v>89.44</v>
      </c>
      <c r="D2069" s="294" t="s">
        <v>118</v>
      </c>
      <c r="E2069" s="296" t="s">
        <v>2041</v>
      </c>
      <c r="F2069" s="294"/>
    </row>
    <row r="2070" spans="1:6" ht="24" customHeight="1">
      <c r="A2070" s="294">
        <v>2068</v>
      </c>
      <c r="B2070" s="317" t="s">
        <v>644</v>
      </c>
      <c r="C2070" s="316">
        <v>89.29</v>
      </c>
      <c r="D2070" s="294" t="s">
        <v>118</v>
      </c>
      <c r="E2070" s="296" t="s">
        <v>2041</v>
      </c>
      <c r="F2070" s="294"/>
    </row>
    <row r="2071" spans="1:6" ht="24" customHeight="1">
      <c r="A2071" s="294">
        <v>2069</v>
      </c>
      <c r="B2071" s="317" t="s">
        <v>785</v>
      </c>
      <c r="C2071" s="316">
        <v>89.21</v>
      </c>
      <c r="D2071" s="294" t="s">
        <v>118</v>
      </c>
      <c r="E2071" s="294" t="s">
        <v>2045</v>
      </c>
      <c r="F2071" s="294"/>
    </row>
    <row r="2072" spans="1:6" ht="24" customHeight="1">
      <c r="A2072" s="294">
        <v>2070</v>
      </c>
      <c r="B2072" s="317" t="s">
        <v>767</v>
      </c>
      <c r="C2072" s="316">
        <v>89.21</v>
      </c>
      <c r="D2072" s="294" t="s">
        <v>118</v>
      </c>
      <c r="E2072" s="294" t="s">
        <v>2045</v>
      </c>
      <c r="F2072" s="294"/>
    </row>
    <row r="2073" spans="1:6" ht="24" customHeight="1">
      <c r="A2073" s="294">
        <v>2071</v>
      </c>
      <c r="B2073" s="317" t="s">
        <v>752</v>
      </c>
      <c r="C2073" s="316">
        <v>89.29</v>
      </c>
      <c r="D2073" s="294" t="s">
        <v>118</v>
      </c>
      <c r="E2073" s="296" t="s">
        <v>2041</v>
      </c>
      <c r="F2073" s="294"/>
    </row>
    <row r="2074" spans="1:6" ht="24" customHeight="1">
      <c r="A2074" s="294">
        <v>2072</v>
      </c>
      <c r="B2074" s="317" t="s">
        <v>824</v>
      </c>
      <c r="C2074" s="316">
        <v>89.29</v>
      </c>
      <c r="D2074" s="294" t="s">
        <v>118</v>
      </c>
      <c r="E2074" s="296" t="s">
        <v>2041</v>
      </c>
      <c r="F2074" s="294"/>
    </row>
    <row r="2075" spans="1:6" ht="24" customHeight="1">
      <c r="A2075" s="294">
        <v>2073</v>
      </c>
      <c r="B2075" s="317" t="s">
        <v>766</v>
      </c>
      <c r="C2075" s="316">
        <v>89.44</v>
      </c>
      <c r="D2075" s="294" t="s">
        <v>118</v>
      </c>
      <c r="E2075" s="296" t="s">
        <v>2041</v>
      </c>
      <c r="F2075" s="294"/>
    </row>
    <row r="2076" spans="1:6" ht="24" customHeight="1">
      <c r="A2076" s="294">
        <v>2074</v>
      </c>
      <c r="B2076" s="317" t="s">
        <v>4684</v>
      </c>
      <c r="C2076" s="316">
        <v>89.44</v>
      </c>
      <c r="D2076" s="294" t="s">
        <v>118</v>
      </c>
      <c r="E2076" s="296" t="s">
        <v>2041</v>
      </c>
      <c r="F2076" s="294"/>
    </row>
    <row r="2077" spans="1:6" ht="24" customHeight="1">
      <c r="A2077" s="294">
        <v>2075</v>
      </c>
      <c r="B2077" s="317" t="s">
        <v>4685</v>
      </c>
      <c r="C2077" s="316">
        <v>89.65</v>
      </c>
      <c r="D2077" s="294" t="s">
        <v>118</v>
      </c>
      <c r="E2077" s="296" t="s">
        <v>2041</v>
      </c>
      <c r="F2077" s="294"/>
    </row>
    <row r="2078" spans="1:6" ht="24" customHeight="1">
      <c r="A2078" s="294">
        <v>2076</v>
      </c>
      <c r="B2078" s="317" t="s">
        <v>608</v>
      </c>
      <c r="C2078" s="316">
        <v>89.29</v>
      </c>
      <c r="D2078" s="294" t="s">
        <v>118</v>
      </c>
      <c r="E2078" s="296" t="s">
        <v>2041</v>
      </c>
      <c r="F2078" s="294"/>
    </row>
    <row r="2079" spans="1:6" ht="24" customHeight="1">
      <c r="A2079" s="294">
        <v>2077</v>
      </c>
      <c r="B2079" s="317" t="s">
        <v>806</v>
      </c>
      <c r="C2079" s="316">
        <v>89.29</v>
      </c>
      <c r="D2079" s="294" t="s">
        <v>118</v>
      </c>
      <c r="E2079" s="296" t="s">
        <v>2041</v>
      </c>
      <c r="F2079" s="294"/>
    </row>
    <row r="2080" spans="1:6" ht="24" customHeight="1">
      <c r="A2080" s="294">
        <v>2078</v>
      </c>
      <c r="B2080" s="317" t="s">
        <v>588</v>
      </c>
      <c r="C2080" s="316">
        <v>89.28</v>
      </c>
      <c r="D2080" s="294" t="s">
        <v>118</v>
      </c>
      <c r="E2080" s="296" t="s">
        <v>2045</v>
      </c>
      <c r="F2080" s="294"/>
    </row>
    <row r="2081" spans="1:6" ht="24" customHeight="1">
      <c r="A2081" s="294">
        <v>2079</v>
      </c>
      <c r="B2081" s="317" t="s">
        <v>546</v>
      </c>
      <c r="C2081" s="316">
        <v>89.21</v>
      </c>
      <c r="D2081" s="294" t="s">
        <v>118</v>
      </c>
      <c r="E2081" s="294" t="s">
        <v>2045</v>
      </c>
      <c r="F2081" s="294"/>
    </row>
    <row r="2082" spans="1:6" ht="24" customHeight="1">
      <c r="A2082" s="294">
        <v>2080</v>
      </c>
      <c r="B2082" s="317" t="s">
        <v>605</v>
      </c>
      <c r="C2082" s="316">
        <v>89.21</v>
      </c>
      <c r="D2082" s="294" t="s">
        <v>118</v>
      </c>
      <c r="E2082" s="294" t="s">
        <v>2045</v>
      </c>
      <c r="F2082" s="294"/>
    </row>
    <row r="2083" spans="1:6" ht="24" customHeight="1">
      <c r="A2083" s="294">
        <v>2081</v>
      </c>
      <c r="B2083" s="317" t="s">
        <v>4686</v>
      </c>
      <c r="C2083" s="316">
        <v>89.46</v>
      </c>
      <c r="D2083" s="294" t="s">
        <v>118</v>
      </c>
      <c r="E2083" s="294" t="s">
        <v>2045</v>
      </c>
      <c r="F2083" s="294"/>
    </row>
    <row r="2084" spans="1:6" ht="24" customHeight="1">
      <c r="A2084" s="294">
        <v>2082</v>
      </c>
      <c r="B2084" s="317" t="s">
        <v>2202</v>
      </c>
      <c r="C2084" s="316">
        <v>89.28</v>
      </c>
      <c r="D2084" s="294" t="s">
        <v>118</v>
      </c>
      <c r="E2084" s="296" t="s">
        <v>2045</v>
      </c>
      <c r="F2084" s="294"/>
    </row>
    <row r="2085" spans="1:6" ht="24" customHeight="1">
      <c r="A2085" s="294">
        <v>2083</v>
      </c>
      <c r="B2085" s="317" t="s">
        <v>695</v>
      </c>
      <c r="C2085" s="316">
        <v>89.21</v>
      </c>
      <c r="D2085" s="294" t="s">
        <v>118</v>
      </c>
      <c r="E2085" s="294" t="s">
        <v>2045</v>
      </c>
      <c r="F2085" s="294"/>
    </row>
    <row r="2086" spans="1:6" ht="24" customHeight="1">
      <c r="A2086" s="294">
        <v>2084</v>
      </c>
      <c r="B2086" s="317" t="s">
        <v>4687</v>
      </c>
      <c r="C2086" s="316">
        <v>89.52</v>
      </c>
      <c r="D2086" s="294" t="s">
        <v>118</v>
      </c>
      <c r="E2086" s="294" t="s">
        <v>2045</v>
      </c>
      <c r="F2086" s="294"/>
    </row>
    <row r="2087" spans="1:6" ht="24" customHeight="1">
      <c r="A2087" s="294">
        <v>2085</v>
      </c>
      <c r="B2087" s="317" t="s">
        <v>821</v>
      </c>
      <c r="C2087" s="316">
        <v>89.21</v>
      </c>
      <c r="D2087" s="294" t="s">
        <v>118</v>
      </c>
      <c r="E2087" s="294" t="s">
        <v>2045</v>
      </c>
      <c r="F2087" s="294"/>
    </row>
    <row r="2088" spans="1:6" ht="24" customHeight="1">
      <c r="A2088" s="294">
        <v>2086</v>
      </c>
      <c r="B2088" s="317" t="s">
        <v>543</v>
      </c>
      <c r="C2088" s="316">
        <v>89.44</v>
      </c>
      <c r="D2088" s="294" t="s">
        <v>118</v>
      </c>
      <c r="E2088" s="296" t="s">
        <v>2041</v>
      </c>
      <c r="F2088" s="294"/>
    </row>
    <row r="2089" spans="1:6" ht="24" customHeight="1">
      <c r="A2089" s="294">
        <v>2087</v>
      </c>
      <c r="B2089" s="317" t="s">
        <v>4688</v>
      </c>
      <c r="C2089" s="316">
        <v>89.28</v>
      </c>
      <c r="D2089" s="294" t="s">
        <v>118</v>
      </c>
      <c r="E2089" s="296" t="s">
        <v>2045</v>
      </c>
      <c r="F2089" s="294"/>
    </row>
    <row r="2090" spans="1:6" ht="24" customHeight="1">
      <c r="A2090" s="294">
        <v>2088</v>
      </c>
      <c r="B2090" s="317" t="s">
        <v>552</v>
      </c>
      <c r="C2090" s="316">
        <v>89.07</v>
      </c>
      <c r="D2090" s="294" t="s">
        <v>118</v>
      </c>
      <c r="E2090" s="296" t="s">
        <v>2041</v>
      </c>
      <c r="F2090" s="294"/>
    </row>
    <row r="2091" spans="1:6" ht="24" customHeight="1">
      <c r="A2091" s="294">
        <v>2089</v>
      </c>
      <c r="B2091" s="317" t="s">
        <v>4689</v>
      </c>
      <c r="C2091" s="316">
        <v>89.57</v>
      </c>
      <c r="D2091" s="294" t="s">
        <v>118</v>
      </c>
      <c r="E2091" s="294" t="s">
        <v>2045</v>
      </c>
      <c r="F2091" s="294"/>
    </row>
    <row r="2092" spans="1:6" ht="24" customHeight="1">
      <c r="A2092" s="294">
        <v>2090</v>
      </c>
      <c r="B2092" s="317" t="s">
        <v>590</v>
      </c>
      <c r="C2092" s="316">
        <v>89.29</v>
      </c>
      <c r="D2092" s="294" t="s">
        <v>118</v>
      </c>
      <c r="E2092" s="296" t="s">
        <v>2041</v>
      </c>
      <c r="F2092" s="294"/>
    </row>
    <row r="2093" spans="1:6" ht="24" customHeight="1">
      <c r="A2093" s="294">
        <v>2091</v>
      </c>
      <c r="B2093" s="317" t="s">
        <v>4690</v>
      </c>
      <c r="C2093" s="316">
        <v>89.29</v>
      </c>
      <c r="D2093" s="294" t="s">
        <v>118</v>
      </c>
      <c r="E2093" s="296" t="s">
        <v>2041</v>
      </c>
      <c r="F2093" s="294"/>
    </row>
    <row r="2094" spans="1:6" ht="24" customHeight="1">
      <c r="A2094" s="294">
        <v>2092</v>
      </c>
      <c r="B2094" s="317" t="s">
        <v>4691</v>
      </c>
      <c r="C2094" s="316">
        <v>89.21</v>
      </c>
      <c r="D2094" s="294" t="s">
        <v>118</v>
      </c>
      <c r="E2094" s="294" t="s">
        <v>2045</v>
      </c>
      <c r="F2094" s="294"/>
    </row>
    <row r="2095" spans="1:6" ht="24" customHeight="1">
      <c r="A2095" s="294">
        <v>2093</v>
      </c>
      <c r="B2095" s="317" t="s">
        <v>2225</v>
      </c>
      <c r="C2095" s="316">
        <v>89.28</v>
      </c>
      <c r="D2095" s="294" t="s">
        <v>118</v>
      </c>
      <c r="E2095" s="296" t="s">
        <v>2045</v>
      </c>
      <c r="F2095" s="294"/>
    </row>
    <row r="2096" spans="1:6" ht="24" customHeight="1">
      <c r="A2096" s="294">
        <v>2094</v>
      </c>
      <c r="B2096" s="317" t="s">
        <v>694</v>
      </c>
      <c r="C2096" s="316">
        <v>89.44</v>
      </c>
      <c r="D2096" s="294" t="s">
        <v>118</v>
      </c>
      <c r="E2096" s="296" t="s">
        <v>2041</v>
      </c>
      <c r="F2096" s="294"/>
    </row>
    <row r="2097" spans="1:6" ht="24" customHeight="1">
      <c r="A2097" s="294">
        <v>2095</v>
      </c>
      <c r="B2097" s="317" t="s">
        <v>4692</v>
      </c>
      <c r="C2097" s="316">
        <v>89.31</v>
      </c>
      <c r="D2097" s="294" t="s">
        <v>118</v>
      </c>
      <c r="E2097" s="296" t="s">
        <v>2041</v>
      </c>
      <c r="F2097" s="294"/>
    </row>
    <row r="2098" spans="1:6" ht="24" customHeight="1">
      <c r="A2098" s="294">
        <v>2096</v>
      </c>
      <c r="B2098" s="317" t="s">
        <v>4693</v>
      </c>
      <c r="C2098" s="316">
        <v>89.44</v>
      </c>
      <c r="D2098" s="294" t="s">
        <v>118</v>
      </c>
      <c r="E2098" s="296" t="s">
        <v>2041</v>
      </c>
      <c r="F2098" s="294"/>
    </row>
    <row r="2099" spans="1:6" ht="24" customHeight="1">
      <c r="A2099" s="294">
        <v>2097</v>
      </c>
      <c r="B2099" s="317" t="s">
        <v>4694</v>
      </c>
      <c r="C2099" s="316">
        <v>89.76</v>
      </c>
      <c r="D2099" s="294" t="s">
        <v>118</v>
      </c>
      <c r="E2099" s="296" t="s">
        <v>2045</v>
      </c>
      <c r="F2099" s="294"/>
    </row>
    <row r="2100" spans="1:6" ht="24" customHeight="1">
      <c r="A2100" s="294">
        <v>2098</v>
      </c>
      <c r="B2100" s="317" t="s">
        <v>786</v>
      </c>
      <c r="C2100" s="316">
        <v>89.28</v>
      </c>
      <c r="D2100" s="294" t="s">
        <v>118</v>
      </c>
      <c r="E2100" s="296" t="s">
        <v>2045</v>
      </c>
      <c r="F2100" s="294"/>
    </row>
    <row r="2101" spans="1:6" ht="24" customHeight="1">
      <c r="A2101" s="294">
        <v>2099</v>
      </c>
      <c r="B2101" s="317" t="s">
        <v>748</v>
      </c>
      <c r="C2101" s="316">
        <v>89.44</v>
      </c>
      <c r="D2101" s="294" t="s">
        <v>118</v>
      </c>
      <c r="E2101" s="296" t="s">
        <v>2041</v>
      </c>
      <c r="F2101" s="294"/>
    </row>
    <row r="2102" spans="1:6" ht="24" customHeight="1">
      <c r="A2102" s="294">
        <v>2100</v>
      </c>
      <c r="B2102" s="317" t="s">
        <v>4695</v>
      </c>
      <c r="C2102" s="316">
        <v>89.31</v>
      </c>
      <c r="D2102" s="294" t="s">
        <v>118</v>
      </c>
      <c r="E2102" s="296" t="s">
        <v>2041</v>
      </c>
      <c r="F2102" s="294"/>
    </row>
    <row r="2103" spans="1:6" ht="24" customHeight="1">
      <c r="A2103" s="294">
        <v>2101</v>
      </c>
      <c r="B2103" s="317" t="s">
        <v>4696</v>
      </c>
      <c r="C2103" s="316">
        <v>89.44</v>
      </c>
      <c r="D2103" s="294" t="s">
        <v>118</v>
      </c>
      <c r="E2103" s="296" t="s">
        <v>2041</v>
      </c>
      <c r="F2103" s="294"/>
    </row>
    <row r="2104" spans="1:6" ht="24" customHeight="1">
      <c r="A2104" s="294">
        <v>2102</v>
      </c>
      <c r="B2104" s="317" t="s">
        <v>622</v>
      </c>
      <c r="C2104" s="316">
        <v>89.44</v>
      </c>
      <c r="D2104" s="294" t="s">
        <v>118</v>
      </c>
      <c r="E2104" s="296" t="s">
        <v>2041</v>
      </c>
      <c r="F2104" s="294"/>
    </row>
    <row r="2105" spans="1:6" ht="24" customHeight="1">
      <c r="A2105" s="294">
        <v>2103</v>
      </c>
      <c r="B2105" s="317" t="s">
        <v>2271</v>
      </c>
      <c r="C2105" s="316">
        <v>89.44</v>
      </c>
      <c r="D2105" s="294" t="s">
        <v>118</v>
      </c>
      <c r="E2105" s="296" t="s">
        <v>2041</v>
      </c>
      <c r="F2105" s="294"/>
    </row>
    <row r="2106" spans="1:6" ht="24" customHeight="1">
      <c r="A2106" s="294">
        <v>2104</v>
      </c>
      <c r="B2106" s="317" t="s">
        <v>4697</v>
      </c>
      <c r="C2106" s="316">
        <v>89.44</v>
      </c>
      <c r="D2106" s="294" t="s">
        <v>118</v>
      </c>
      <c r="E2106" s="296" t="s">
        <v>2041</v>
      </c>
      <c r="F2106" s="294"/>
    </row>
    <row r="2107" spans="1:6" ht="24" customHeight="1">
      <c r="A2107" s="294">
        <v>2105</v>
      </c>
      <c r="B2107" s="317" t="s">
        <v>2315</v>
      </c>
      <c r="C2107" s="316">
        <v>89.58</v>
      </c>
      <c r="D2107" s="294" t="s">
        <v>118</v>
      </c>
      <c r="E2107" s="294" t="s">
        <v>2045</v>
      </c>
      <c r="F2107" s="294"/>
    </row>
    <row r="2108" spans="1:6" ht="24" customHeight="1">
      <c r="A2108" s="294">
        <v>2106</v>
      </c>
      <c r="B2108" s="317" t="s">
        <v>822</v>
      </c>
      <c r="C2108" s="316">
        <v>89.28</v>
      </c>
      <c r="D2108" s="294" t="s">
        <v>118</v>
      </c>
      <c r="E2108" s="296" t="s">
        <v>2045</v>
      </c>
      <c r="F2108" s="294"/>
    </row>
    <row r="2109" spans="1:6" ht="24" customHeight="1">
      <c r="A2109" s="294">
        <v>2107</v>
      </c>
      <c r="B2109" s="317" t="s">
        <v>714</v>
      </c>
      <c r="C2109" s="316">
        <v>89.28</v>
      </c>
      <c r="D2109" s="294" t="s">
        <v>118</v>
      </c>
      <c r="E2109" s="296" t="s">
        <v>2045</v>
      </c>
      <c r="F2109" s="294"/>
    </row>
    <row r="2110" spans="1:6" ht="24" customHeight="1">
      <c r="A2110" s="294">
        <v>2108</v>
      </c>
      <c r="B2110" s="317" t="s">
        <v>2181</v>
      </c>
      <c r="C2110" s="316">
        <v>89.28</v>
      </c>
      <c r="D2110" s="294" t="s">
        <v>118</v>
      </c>
      <c r="E2110" s="296" t="s">
        <v>2045</v>
      </c>
      <c r="F2110" s="294"/>
    </row>
    <row r="2111" spans="1:6" ht="24" customHeight="1">
      <c r="A2111" s="294">
        <v>2109</v>
      </c>
      <c r="B2111" s="317" t="s">
        <v>3134</v>
      </c>
      <c r="C2111" s="316">
        <v>90.13</v>
      </c>
      <c r="D2111" s="294" t="s">
        <v>118</v>
      </c>
      <c r="E2111" s="296" t="s">
        <v>2041</v>
      </c>
      <c r="F2111" s="294"/>
    </row>
    <row r="2112" spans="1:6" ht="24" customHeight="1">
      <c r="A2112" s="294">
        <v>2110</v>
      </c>
      <c r="B2112" s="317" t="s">
        <v>662</v>
      </c>
      <c r="C2112" s="316">
        <v>89.29</v>
      </c>
      <c r="D2112" s="294" t="s">
        <v>118</v>
      </c>
      <c r="E2112" s="296" t="s">
        <v>2041</v>
      </c>
      <c r="F2112" s="294"/>
    </row>
    <row r="2113" spans="1:6" ht="24" customHeight="1">
      <c r="A2113" s="294">
        <v>2111</v>
      </c>
      <c r="B2113" s="317" t="s">
        <v>4698</v>
      </c>
      <c r="C2113" s="316">
        <v>89.16</v>
      </c>
      <c r="D2113" s="294" t="s">
        <v>118</v>
      </c>
      <c r="E2113" s="296" t="s">
        <v>2041</v>
      </c>
      <c r="F2113" s="294"/>
    </row>
    <row r="2114" spans="1:6" ht="24" customHeight="1">
      <c r="A2114" s="294">
        <v>2112</v>
      </c>
      <c r="B2114" s="317" t="s">
        <v>660</v>
      </c>
      <c r="C2114" s="316">
        <v>89.28</v>
      </c>
      <c r="D2114" s="294" t="s">
        <v>118</v>
      </c>
      <c r="E2114" s="296" t="s">
        <v>2045</v>
      </c>
      <c r="F2114" s="294"/>
    </row>
    <row r="2115" spans="1:6" ht="24" customHeight="1">
      <c r="A2115" s="294">
        <v>2113</v>
      </c>
      <c r="B2115" s="317" t="s">
        <v>4699</v>
      </c>
      <c r="C2115" s="316">
        <v>89.43</v>
      </c>
      <c r="D2115" s="294" t="s">
        <v>118</v>
      </c>
      <c r="E2115" s="296" t="s">
        <v>2041</v>
      </c>
      <c r="F2115" s="294"/>
    </row>
    <row r="2116" spans="1:6" ht="24" customHeight="1">
      <c r="A2116" s="294">
        <v>2114</v>
      </c>
      <c r="B2116" s="317" t="s">
        <v>569</v>
      </c>
      <c r="C2116" s="316">
        <v>89.21</v>
      </c>
      <c r="D2116" s="294" t="s">
        <v>118</v>
      </c>
      <c r="E2116" s="294" t="s">
        <v>2045</v>
      </c>
      <c r="F2116" s="294"/>
    </row>
    <row r="2117" spans="1:6" ht="24" customHeight="1">
      <c r="A2117" s="294">
        <v>2115</v>
      </c>
      <c r="B2117" s="317" t="s">
        <v>4700</v>
      </c>
      <c r="C2117" s="316">
        <v>89.08</v>
      </c>
      <c r="D2117" s="294" t="s">
        <v>118</v>
      </c>
      <c r="E2117" s="294" t="s">
        <v>2045</v>
      </c>
      <c r="F2117" s="294"/>
    </row>
    <row r="2118" spans="1:6" ht="24" customHeight="1">
      <c r="A2118" s="294">
        <v>2116</v>
      </c>
      <c r="B2118" s="317" t="s">
        <v>2204</v>
      </c>
      <c r="C2118" s="316">
        <v>89.29</v>
      </c>
      <c r="D2118" s="294" t="s">
        <v>118</v>
      </c>
      <c r="E2118" s="296" t="s">
        <v>2041</v>
      </c>
      <c r="F2118" s="294"/>
    </row>
    <row r="2119" spans="1:6" ht="24" customHeight="1">
      <c r="A2119" s="294">
        <v>2117</v>
      </c>
      <c r="B2119" s="317" t="s">
        <v>572</v>
      </c>
      <c r="C2119" s="316">
        <v>89.29</v>
      </c>
      <c r="D2119" s="294" t="s">
        <v>118</v>
      </c>
      <c r="E2119" s="296" t="s">
        <v>2041</v>
      </c>
      <c r="F2119" s="294"/>
    </row>
    <row r="2120" spans="1:6" ht="24" customHeight="1">
      <c r="A2120" s="294">
        <v>2118</v>
      </c>
      <c r="B2120" s="317" t="s">
        <v>4701</v>
      </c>
      <c r="C2120" s="316">
        <v>89.29</v>
      </c>
      <c r="D2120" s="294" t="s">
        <v>118</v>
      </c>
      <c r="E2120" s="296" t="s">
        <v>2041</v>
      </c>
      <c r="F2120" s="294"/>
    </row>
    <row r="2121" spans="1:6" ht="24" customHeight="1">
      <c r="A2121" s="294">
        <v>2119</v>
      </c>
      <c r="B2121" s="317" t="s">
        <v>4702</v>
      </c>
      <c r="C2121" s="316">
        <v>90.66</v>
      </c>
      <c r="D2121" s="294" t="s">
        <v>118</v>
      </c>
      <c r="E2121" s="296" t="s">
        <v>2041</v>
      </c>
      <c r="F2121" s="294"/>
    </row>
    <row r="2122" spans="1:6" ht="24" customHeight="1">
      <c r="A2122" s="294">
        <v>2120</v>
      </c>
      <c r="B2122" s="317" t="s">
        <v>4703</v>
      </c>
      <c r="C2122" s="316">
        <v>89.08</v>
      </c>
      <c r="D2122" s="294" t="s">
        <v>118</v>
      </c>
      <c r="E2122" s="294" t="s">
        <v>2045</v>
      </c>
      <c r="F2122" s="294"/>
    </row>
    <row r="2123" spans="1:6" ht="24" customHeight="1">
      <c r="A2123" s="294">
        <v>2121</v>
      </c>
      <c r="B2123" s="317" t="s">
        <v>4704</v>
      </c>
      <c r="C2123" s="316">
        <v>90.11</v>
      </c>
      <c r="D2123" s="294" t="s">
        <v>118</v>
      </c>
      <c r="E2123" s="296" t="s">
        <v>2041</v>
      </c>
      <c r="F2123" s="294"/>
    </row>
    <row r="2124" spans="1:6" ht="24" customHeight="1">
      <c r="A2124" s="294">
        <v>2122</v>
      </c>
      <c r="B2124" s="317" t="s">
        <v>548</v>
      </c>
      <c r="C2124" s="316">
        <v>89.28</v>
      </c>
      <c r="D2124" s="294" t="s">
        <v>118</v>
      </c>
      <c r="E2124" s="296" t="s">
        <v>2045</v>
      </c>
      <c r="F2124" s="294"/>
    </row>
    <row r="2125" spans="1:6" ht="24" customHeight="1">
      <c r="A2125" s="294">
        <v>2123</v>
      </c>
      <c r="B2125" s="317" t="s">
        <v>1962</v>
      </c>
      <c r="C2125" s="316">
        <v>89.65</v>
      </c>
      <c r="D2125" s="294" t="s">
        <v>118</v>
      </c>
      <c r="E2125" s="296" t="s">
        <v>2041</v>
      </c>
      <c r="F2125" s="294"/>
    </row>
    <row r="2126" spans="1:6" ht="24" customHeight="1">
      <c r="A2126" s="294">
        <v>2124</v>
      </c>
      <c r="B2126" s="317" t="s">
        <v>4705</v>
      </c>
      <c r="C2126" s="316">
        <v>89.38</v>
      </c>
      <c r="D2126" s="294" t="s">
        <v>118</v>
      </c>
      <c r="E2126" s="296" t="s">
        <v>2041</v>
      </c>
      <c r="F2126" s="294"/>
    </row>
    <row r="2127" spans="1:6" ht="24" customHeight="1">
      <c r="A2127" s="294">
        <v>2125</v>
      </c>
      <c r="B2127" s="317" t="s">
        <v>4706</v>
      </c>
      <c r="C2127" s="316">
        <v>89.28</v>
      </c>
      <c r="D2127" s="294" t="s">
        <v>118</v>
      </c>
      <c r="E2127" s="296" t="s">
        <v>2045</v>
      </c>
      <c r="F2127" s="294"/>
    </row>
    <row r="2128" spans="1:6" ht="24" customHeight="1">
      <c r="A2128" s="294">
        <v>2126</v>
      </c>
      <c r="B2128" s="317" t="s">
        <v>4707</v>
      </c>
      <c r="C2128" s="316">
        <v>89.21</v>
      </c>
      <c r="D2128" s="294" t="s">
        <v>118</v>
      </c>
      <c r="E2128" s="294" t="s">
        <v>2045</v>
      </c>
      <c r="F2128" s="294"/>
    </row>
    <row r="2129" spans="1:6" ht="24" customHeight="1">
      <c r="A2129" s="294">
        <v>2127</v>
      </c>
      <c r="B2129" s="317" t="s">
        <v>802</v>
      </c>
      <c r="C2129" s="316">
        <v>89.44</v>
      </c>
      <c r="D2129" s="294" t="s">
        <v>118</v>
      </c>
      <c r="E2129" s="296" t="s">
        <v>2041</v>
      </c>
      <c r="F2129" s="294"/>
    </row>
    <row r="2130" spans="1:6" ht="24" customHeight="1">
      <c r="A2130" s="294">
        <v>2128</v>
      </c>
      <c r="B2130" s="317" t="s">
        <v>712</v>
      </c>
      <c r="C2130" s="316">
        <v>89.44</v>
      </c>
      <c r="D2130" s="294" t="s">
        <v>118</v>
      </c>
      <c r="E2130" s="296" t="s">
        <v>2041</v>
      </c>
      <c r="F2130" s="294"/>
    </row>
    <row r="2131" spans="1:6" ht="24" customHeight="1">
      <c r="A2131" s="294">
        <v>2129</v>
      </c>
      <c r="B2131" s="317" t="s">
        <v>4708</v>
      </c>
      <c r="C2131" s="316">
        <v>89.29</v>
      </c>
      <c r="D2131" s="294" t="s">
        <v>118</v>
      </c>
      <c r="E2131" s="296" t="s">
        <v>2041</v>
      </c>
      <c r="F2131" s="294"/>
    </row>
    <row r="2132" spans="1:6" ht="24" customHeight="1">
      <c r="A2132" s="294">
        <v>2130</v>
      </c>
      <c r="B2132" s="317" t="s">
        <v>640</v>
      </c>
      <c r="C2132" s="316">
        <v>89.44</v>
      </c>
      <c r="D2132" s="294" t="s">
        <v>118</v>
      </c>
      <c r="E2132" s="296" t="s">
        <v>2041</v>
      </c>
      <c r="F2132" s="294"/>
    </row>
    <row r="2133" spans="1:6" ht="24" customHeight="1">
      <c r="A2133" s="294">
        <v>2131</v>
      </c>
      <c r="B2133" s="317" t="s">
        <v>1204</v>
      </c>
      <c r="C2133" s="316">
        <v>88.69</v>
      </c>
      <c r="D2133" s="294" t="s">
        <v>118</v>
      </c>
      <c r="E2133" s="296" t="s">
        <v>2041</v>
      </c>
      <c r="F2133" s="294"/>
    </row>
    <row r="2134" spans="1:6" ht="24" customHeight="1">
      <c r="A2134" s="294">
        <v>2132</v>
      </c>
      <c r="B2134" s="317" t="s">
        <v>586</v>
      </c>
      <c r="C2134" s="316">
        <v>89.44</v>
      </c>
      <c r="D2134" s="294" t="s">
        <v>118</v>
      </c>
      <c r="E2134" s="296" t="s">
        <v>2041</v>
      </c>
      <c r="F2134" s="294"/>
    </row>
    <row r="2135" spans="1:6" ht="24" customHeight="1">
      <c r="A2135" s="294">
        <v>2133</v>
      </c>
      <c r="B2135" s="317" t="s">
        <v>768</v>
      </c>
      <c r="C2135" s="316">
        <v>89.28</v>
      </c>
      <c r="D2135" s="294" t="s">
        <v>118</v>
      </c>
      <c r="E2135" s="296" t="s">
        <v>2045</v>
      </c>
      <c r="F2135" s="294"/>
    </row>
    <row r="2136" spans="1:6" ht="24" customHeight="1">
      <c r="A2136" s="294">
        <v>2134</v>
      </c>
      <c r="B2136" s="317" t="s">
        <v>642</v>
      </c>
      <c r="C2136" s="316">
        <v>89.28</v>
      </c>
      <c r="D2136" s="294" t="s">
        <v>118</v>
      </c>
      <c r="E2136" s="296" t="s">
        <v>2045</v>
      </c>
      <c r="F2136" s="294"/>
    </row>
    <row r="2137" spans="1:6" ht="24" customHeight="1">
      <c r="A2137" s="294">
        <v>2135</v>
      </c>
      <c r="B2137" s="317" t="s">
        <v>1206</v>
      </c>
      <c r="C2137" s="316">
        <v>89.65</v>
      </c>
      <c r="D2137" s="294" t="s">
        <v>118</v>
      </c>
      <c r="E2137" s="296" t="s">
        <v>2045</v>
      </c>
      <c r="F2137" s="294"/>
    </row>
    <row r="2138" spans="1:6" ht="24" customHeight="1">
      <c r="A2138" s="294">
        <v>2136</v>
      </c>
      <c r="B2138" s="317" t="s">
        <v>820</v>
      </c>
      <c r="C2138" s="316">
        <v>89.44</v>
      </c>
      <c r="D2138" s="294" t="s">
        <v>118</v>
      </c>
      <c r="E2138" s="296" t="s">
        <v>2041</v>
      </c>
      <c r="F2138" s="294"/>
    </row>
    <row r="2139" spans="1:6" ht="24" customHeight="1">
      <c r="A2139" s="294">
        <v>2137</v>
      </c>
      <c r="B2139" s="317" t="s">
        <v>4709</v>
      </c>
      <c r="C2139" s="316">
        <v>89.21</v>
      </c>
      <c r="D2139" s="294" t="s">
        <v>118</v>
      </c>
      <c r="E2139" s="294" t="s">
        <v>2045</v>
      </c>
      <c r="F2139" s="294"/>
    </row>
    <row r="2140" spans="1:6" ht="24" customHeight="1">
      <c r="A2140" s="294">
        <v>2138</v>
      </c>
      <c r="B2140" s="317" t="s">
        <v>4710</v>
      </c>
      <c r="C2140" s="316">
        <v>89.44</v>
      </c>
      <c r="D2140" s="294" t="s">
        <v>118</v>
      </c>
      <c r="E2140" s="296" t="s">
        <v>2041</v>
      </c>
      <c r="F2140" s="294"/>
    </row>
    <row r="2141" spans="1:6" ht="24" customHeight="1">
      <c r="A2141" s="294">
        <v>2139</v>
      </c>
      <c r="B2141" s="317" t="s">
        <v>568</v>
      </c>
      <c r="C2141" s="316">
        <v>89.44</v>
      </c>
      <c r="D2141" s="294" t="s">
        <v>118</v>
      </c>
      <c r="E2141" s="296" t="s">
        <v>2041</v>
      </c>
      <c r="F2141" s="294"/>
    </row>
    <row r="2142" spans="1:6" ht="24" customHeight="1">
      <c r="A2142" s="294">
        <v>2140</v>
      </c>
      <c r="B2142" s="317" t="s">
        <v>1205</v>
      </c>
      <c r="C2142" s="316">
        <v>89.71</v>
      </c>
      <c r="D2142" s="294" t="s">
        <v>118</v>
      </c>
      <c r="E2142" s="294" t="s">
        <v>2045</v>
      </c>
      <c r="F2142" s="294"/>
    </row>
    <row r="2143" spans="1:6" ht="24" customHeight="1">
      <c r="A2143" s="294">
        <v>2141</v>
      </c>
      <c r="B2143" s="317" t="s">
        <v>1981</v>
      </c>
      <c r="C2143" s="316">
        <v>89.65</v>
      </c>
      <c r="D2143" s="294" t="s">
        <v>118</v>
      </c>
      <c r="E2143" s="296" t="s">
        <v>2041</v>
      </c>
      <c r="F2143" s="294"/>
    </row>
    <row r="2144" spans="1:6" ht="24" customHeight="1">
      <c r="A2144" s="294">
        <v>2142</v>
      </c>
      <c r="B2144" s="317" t="s">
        <v>2182</v>
      </c>
      <c r="C2144" s="316">
        <v>89.29</v>
      </c>
      <c r="D2144" s="294" t="s">
        <v>118</v>
      </c>
      <c r="E2144" s="296" t="s">
        <v>2041</v>
      </c>
      <c r="F2144" s="294"/>
    </row>
    <row r="2145" spans="1:6" ht="24" customHeight="1">
      <c r="A2145" s="294">
        <v>2143</v>
      </c>
      <c r="B2145" s="317" t="s">
        <v>4711</v>
      </c>
      <c r="C2145" s="316">
        <v>89.21</v>
      </c>
      <c r="D2145" s="294" t="s">
        <v>118</v>
      </c>
      <c r="E2145" s="294" t="s">
        <v>2045</v>
      </c>
      <c r="F2145" s="294"/>
    </row>
    <row r="2146" spans="1:6" ht="24" customHeight="1">
      <c r="A2146" s="294">
        <v>2144</v>
      </c>
      <c r="B2146" s="317" t="s">
        <v>4712</v>
      </c>
      <c r="C2146" s="316">
        <v>89.21</v>
      </c>
      <c r="D2146" s="294" t="s">
        <v>118</v>
      </c>
      <c r="E2146" s="294" t="s">
        <v>2045</v>
      </c>
      <c r="F2146" s="294"/>
    </row>
    <row r="2147" spans="1:6" ht="24" customHeight="1">
      <c r="A2147" s="294">
        <v>2145</v>
      </c>
      <c r="B2147" s="317" t="s">
        <v>4713</v>
      </c>
      <c r="C2147" s="316">
        <v>90.02</v>
      </c>
      <c r="D2147" s="294" t="s">
        <v>118</v>
      </c>
      <c r="E2147" s="294" t="s">
        <v>2045</v>
      </c>
      <c r="F2147" s="294"/>
    </row>
    <row r="2148" spans="1:6" ht="24" customHeight="1">
      <c r="A2148" s="294">
        <v>2146</v>
      </c>
      <c r="B2148" s="317" t="s">
        <v>676</v>
      </c>
      <c r="C2148" s="316">
        <v>89.44</v>
      </c>
      <c r="D2148" s="294" t="s">
        <v>118</v>
      </c>
      <c r="E2148" s="296" t="s">
        <v>2041</v>
      </c>
      <c r="F2148" s="294"/>
    </row>
    <row r="2149" spans="1:6" ht="24" customHeight="1">
      <c r="A2149" s="294">
        <v>2147</v>
      </c>
      <c r="B2149" s="317" t="s">
        <v>4714</v>
      </c>
      <c r="C2149" s="316">
        <v>89.29</v>
      </c>
      <c r="D2149" s="294" t="s">
        <v>118</v>
      </c>
      <c r="E2149" s="296" t="s">
        <v>2041</v>
      </c>
      <c r="F2149" s="294"/>
    </row>
    <row r="2150" spans="1:6" ht="24" customHeight="1">
      <c r="A2150" s="294">
        <v>2148</v>
      </c>
      <c r="B2150" s="317" t="s">
        <v>4715</v>
      </c>
      <c r="C2150" s="316">
        <v>89.44</v>
      </c>
      <c r="D2150" s="294" t="s">
        <v>118</v>
      </c>
      <c r="E2150" s="296" t="s">
        <v>2041</v>
      </c>
      <c r="F2150" s="294"/>
    </row>
    <row r="2151" spans="1:6" ht="24" customHeight="1">
      <c r="A2151" s="294">
        <v>2149</v>
      </c>
      <c r="B2151" s="317" t="s">
        <v>677</v>
      </c>
      <c r="C2151" s="316">
        <v>89.21</v>
      </c>
      <c r="D2151" s="294" t="s">
        <v>118</v>
      </c>
      <c r="E2151" s="294" t="s">
        <v>2045</v>
      </c>
      <c r="F2151" s="294"/>
    </row>
    <row r="2152" spans="1:6" ht="24" customHeight="1">
      <c r="A2152" s="294">
        <v>2150</v>
      </c>
      <c r="B2152" s="317" t="s">
        <v>784</v>
      </c>
      <c r="C2152" s="316">
        <v>89.44</v>
      </c>
      <c r="D2152" s="294" t="s">
        <v>118</v>
      </c>
      <c r="E2152" s="296" t="s">
        <v>2041</v>
      </c>
      <c r="F2152" s="294"/>
    </row>
    <row r="2153" spans="1:6" ht="24" customHeight="1">
      <c r="A2153" s="294">
        <v>2151</v>
      </c>
      <c r="B2153" s="317" t="s">
        <v>570</v>
      </c>
      <c r="C2153" s="316">
        <v>89.28</v>
      </c>
      <c r="D2153" s="294" t="s">
        <v>118</v>
      </c>
      <c r="E2153" s="296" t="s">
        <v>2045</v>
      </c>
      <c r="F2153" s="294"/>
    </row>
    <row r="2154" spans="1:6" ht="24" customHeight="1">
      <c r="A2154" s="294">
        <v>2152</v>
      </c>
      <c r="B2154" s="317" t="s">
        <v>749</v>
      </c>
      <c r="C2154" s="316">
        <v>89.21</v>
      </c>
      <c r="D2154" s="294" t="s">
        <v>118</v>
      </c>
      <c r="E2154" s="294" t="s">
        <v>2045</v>
      </c>
      <c r="F2154" s="294"/>
    </row>
    <row r="2155" spans="1:6" ht="24" customHeight="1">
      <c r="A2155" s="294">
        <v>2153</v>
      </c>
      <c r="B2155" s="317" t="s">
        <v>2192</v>
      </c>
      <c r="C2155" s="316">
        <v>89.29</v>
      </c>
      <c r="D2155" s="294" t="s">
        <v>118</v>
      </c>
      <c r="E2155" s="296" t="s">
        <v>2041</v>
      </c>
      <c r="F2155" s="294"/>
    </row>
    <row r="2156" spans="1:6" ht="24" customHeight="1">
      <c r="A2156" s="294">
        <v>2154</v>
      </c>
      <c r="B2156" s="317" t="s">
        <v>804</v>
      </c>
      <c r="C2156" s="316">
        <v>89.28</v>
      </c>
      <c r="D2156" s="294" t="s">
        <v>118</v>
      </c>
      <c r="E2156" s="296" t="s">
        <v>2045</v>
      </c>
      <c r="F2156" s="294"/>
    </row>
    <row r="2157" spans="1:6" ht="24" customHeight="1">
      <c r="A2157" s="294">
        <v>2155</v>
      </c>
      <c r="B2157" s="317" t="s">
        <v>587</v>
      </c>
      <c r="C2157" s="316">
        <v>89.21</v>
      </c>
      <c r="D2157" s="294" t="s">
        <v>118</v>
      </c>
      <c r="E2157" s="294" t="s">
        <v>2045</v>
      </c>
      <c r="F2157" s="294"/>
    </row>
    <row r="2158" spans="1:6" ht="24" customHeight="1">
      <c r="A2158" s="294">
        <v>2156</v>
      </c>
      <c r="B2158" s="317" t="s">
        <v>2227</v>
      </c>
      <c r="C2158" s="316">
        <v>89.29</v>
      </c>
      <c r="D2158" s="294" t="s">
        <v>118</v>
      </c>
      <c r="E2158" s="296" t="s">
        <v>2041</v>
      </c>
      <c r="F2158" s="294"/>
    </row>
    <row r="2159" spans="1:6" ht="24" customHeight="1">
      <c r="A2159" s="294">
        <v>2157</v>
      </c>
      <c r="B2159" s="317" t="s">
        <v>803</v>
      </c>
      <c r="C2159" s="316">
        <v>89.21</v>
      </c>
      <c r="D2159" s="294" t="s">
        <v>118</v>
      </c>
      <c r="E2159" s="294" t="s">
        <v>2045</v>
      </c>
      <c r="F2159" s="294"/>
    </row>
    <row r="2160" spans="1:6" ht="24" customHeight="1">
      <c r="A2160" s="294">
        <v>2158</v>
      </c>
      <c r="B2160" s="317" t="s">
        <v>680</v>
      </c>
      <c r="C2160" s="316">
        <v>89.29</v>
      </c>
      <c r="D2160" s="294" t="s">
        <v>118</v>
      </c>
      <c r="E2160" s="296" t="s">
        <v>2041</v>
      </c>
      <c r="F2160" s="294"/>
    </row>
    <row r="2161" spans="1:6" ht="24" customHeight="1">
      <c r="A2161" s="294">
        <v>2159</v>
      </c>
      <c r="B2161" s="317" t="s">
        <v>4716</v>
      </c>
      <c r="C2161" s="316">
        <v>89.43</v>
      </c>
      <c r="D2161" s="294" t="s">
        <v>118</v>
      </c>
      <c r="E2161" s="296" t="s">
        <v>2045</v>
      </c>
      <c r="F2161" s="294"/>
    </row>
    <row r="2162" spans="1:6" ht="24" customHeight="1">
      <c r="A2162" s="294">
        <v>2160</v>
      </c>
      <c r="B2162" s="319" t="s">
        <v>4717</v>
      </c>
      <c r="C2162" s="316">
        <v>88.57</v>
      </c>
      <c r="D2162" s="294" t="s">
        <v>118</v>
      </c>
      <c r="E2162" s="296" t="s">
        <v>2045</v>
      </c>
      <c r="F2162" s="294"/>
    </row>
    <row r="2163" spans="1:6" ht="24" customHeight="1">
      <c r="A2163" s="294">
        <v>2161</v>
      </c>
      <c r="B2163" s="319" t="s">
        <v>4718</v>
      </c>
      <c r="C2163" s="316">
        <v>90.31</v>
      </c>
      <c r="D2163" s="294" t="s">
        <v>118</v>
      </c>
      <c r="E2163" s="296" t="s">
        <v>2045</v>
      </c>
      <c r="F2163" s="294"/>
    </row>
    <row r="2164" spans="1:6" ht="24" customHeight="1">
      <c r="A2164" s="294">
        <v>2162</v>
      </c>
      <c r="B2164" s="319" t="s">
        <v>4719</v>
      </c>
      <c r="C2164" s="316">
        <v>89.43</v>
      </c>
      <c r="D2164" s="294" t="s">
        <v>118</v>
      </c>
      <c r="E2164" s="296" t="s">
        <v>2045</v>
      </c>
      <c r="F2164" s="294"/>
    </row>
    <row r="2165" spans="1:6" ht="24" customHeight="1">
      <c r="A2165" s="294">
        <v>2163</v>
      </c>
      <c r="B2165" s="319" t="s">
        <v>4720</v>
      </c>
      <c r="C2165" s="316">
        <v>89.83</v>
      </c>
      <c r="D2165" s="294" t="s">
        <v>118</v>
      </c>
      <c r="E2165" s="296" t="s">
        <v>2041</v>
      </c>
      <c r="F2165" s="294"/>
    </row>
    <row r="2166" spans="1:6" ht="24" customHeight="1">
      <c r="A2166" s="294">
        <v>2164</v>
      </c>
      <c r="B2166" s="319" t="s">
        <v>4721</v>
      </c>
      <c r="C2166" s="316">
        <v>89.83</v>
      </c>
      <c r="D2166" s="294" t="s">
        <v>118</v>
      </c>
      <c r="E2166" s="296" t="s">
        <v>2041</v>
      </c>
      <c r="F2166" s="294"/>
    </row>
    <row r="2167" spans="1:6" ht="24" customHeight="1">
      <c r="A2167" s="294">
        <v>2165</v>
      </c>
      <c r="B2167" s="319" t="s">
        <v>4722</v>
      </c>
      <c r="C2167" s="316">
        <v>90.06</v>
      </c>
      <c r="D2167" s="294" t="s">
        <v>118</v>
      </c>
      <c r="E2167" s="294" t="s">
        <v>2045</v>
      </c>
      <c r="F2167" s="294"/>
    </row>
    <row r="2168" spans="1:6" ht="24" customHeight="1">
      <c r="A2168" s="294">
        <v>2166</v>
      </c>
      <c r="B2168" s="319" t="s">
        <v>4723</v>
      </c>
      <c r="C2168" s="316">
        <v>89.83</v>
      </c>
      <c r="D2168" s="294" t="s">
        <v>118</v>
      </c>
      <c r="E2168" s="296" t="s">
        <v>2041</v>
      </c>
      <c r="F2168" s="294"/>
    </row>
    <row r="2169" spans="1:6" ht="24" customHeight="1">
      <c r="A2169" s="294">
        <v>2167</v>
      </c>
      <c r="B2169" s="319" t="s">
        <v>4724</v>
      </c>
      <c r="C2169" s="316">
        <v>89.43</v>
      </c>
      <c r="D2169" s="294" t="s">
        <v>118</v>
      </c>
      <c r="E2169" s="296" t="s">
        <v>2045</v>
      </c>
      <c r="F2169" s="294"/>
    </row>
    <row r="2170" spans="1:6" ht="24" customHeight="1">
      <c r="A2170" s="294">
        <v>2168</v>
      </c>
      <c r="B2170" s="319" t="s">
        <v>4725</v>
      </c>
      <c r="C2170" s="316">
        <v>90.01</v>
      </c>
      <c r="D2170" s="294" t="s">
        <v>118</v>
      </c>
      <c r="E2170" s="294" t="s">
        <v>2045</v>
      </c>
      <c r="F2170" s="294"/>
    </row>
    <row r="2171" spans="1:6" ht="24" customHeight="1">
      <c r="A2171" s="294">
        <v>2169</v>
      </c>
      <c r="B2171" s="319" t="s">
        <v>4726</v>
      </c>
      <c r="C2171" s="316">
        <v>89.83</v>
      </c>
      <c r="D2171" s="294" t="s">
        <v>118</v>
      </c>
      <c r="E2171" s="296" t="s">
        <v>2041</v>
      </c>
      <c r="F2171" s="294"/>
    </row>
    <row r="2172" spans="1:6" ht="24" customHeight="1">
      <c r="A2172" s="294">
        <v>2170</v>
      </c>
      <c r="B2172" s="319" t="s">
        <v>4727</v>
      </c>
      <c r="C2172" s="316">
        <v>90.17</v>
      </c>
      <c r="D2172" s="294" t="s">
        <v>118</v>
      </c>
      <c r="E2172" s="296" t="s">
        <v>2041</v>
      </c>
      <c r="F2172" s="294"/>
    </row>
    <row r="2173" spans="1:6" ht="24" customHeight="1">
      <c r="A2173" s="294">
        <v>2171</v>
      </c>
      <c r="B2173" s="319" t="s">
        <v>4728</v>
      </c>
      <c r="C2173" s="316">
        <v>88.52</v>
      </c>
      <c r="D2173" s="294" t="s">
        <v>118</v>
      </c>
      <c r="E2173" s="296" t="s">
        <v>2045</v>
      </c>
      <c r="F2173" s="294"/>
    </row>
    <row r="2174" spans="1:6" ht="24" customHeight="1">
      <c r="A2174" s="294">
        <v>2172</v>
      </c>
      <c r="B2174" s="319" t="s">
        <v>2770</v>
      </c>
      <c r="C2174" s="316">
        <v>89.87</v>
      </c>
      <c r="D2174" s="294" t="s">
        <v>118</v>
      </c>
      <c r="E2174" s="294" t="s">
        <v>2045</v>
      </c>
      <c r="F2174" s="294"/>
    </row>
    <row r="2175" spans="1:6" ht="24" customHeight="1">
      <c r="A2175" s="294">
        <v>2173</v>
      </c>
      <c r="B2175" s="319" t="s">
        <v>4729</v>
      </c>
      <c r="C2175" s="316">
        <v>89.43</v>
      </c>
      <c r="D2175" s="294" t="s">
        <v>118</v>
      </c>
      <c r="E2175" s="296" t="s">
        <v>2045</v>
      </c>
      <c r="F2175" s="294"/>
    </row>
    <row r="2176" spans="1:6" ht="24" customHeight="1">
      <c r="A2176" s="294">
        <v>2174</v>
      </c>
      <c r="B2176" s="319" t="s">
        <v>4730</v>
      </c>
      <c r="C2176" s="316">
        <v>89.57</v>
      </c>
      <c r="D2176" s="294" t="s">
        <v>118</v>
      </c>
      <c r="E2176" s="296" t="s">
        <v>2045</v>
      </c>
      <c r="F2176" s="294"/>
    </row>
    <row r="2177" spans="1:6" ht="24" customHeight="1">
      <c r="A2177" s="294">
        <v>2175</v>
      </c>
      <c r="B2177" s="319" t="s">
        <v>2964</v>
      </c>
      <c r="C2177" s="316">
        <v>89.87</v>
      </c>
      <c r="D2177" s="294" t="s">
        <v>118</v>
      </c>
      <c r="E2177" s="294" t="s">
        <v>2045</v>
      </c>
      <c r="F2177" s="294"/>
    </row>
    <row r="2178" spans="1:6" ht="24" customHeight="1">
      <c r="A2178" s="294">
        <v>2176</v>
      </c>
      <c r="B2178" s="319" t="s">
        <v>4731</v>
      </c>
      <c r="C2178" s="316">
        <v>89.52</v>
      </c>
      <c r="D2178" s="294" t="s">
        <v>118</v>
      </c>
      <c r="E2178" s="294" t="s">
        <v>2045</v>
      </c>
      <c r="F2178" s="294"/>
    </row>
    <row r="2179" spans="1:6" ht="24" customHeight="1">
      <c r="A2179" s="294">
        <v>2177</v>
      </c>
      <c r="B2179" s="319" t="s">
        <v>4732</v>
      </c>
      <c r="C2179" s="316">
        <v>89.97</v>
      </c>
      <c r="D2179" s="294" t="s">
        <v>118</v>
      </c>
      <c r="E2179" s="296" t="s">
        <v>2041</v>
      </c>
      <c r="F2179" s="294"/>
    </row>
    <row r="2180" spans="1:6" ht="24" customHeight="1">
      <c r="A2180" s="294">
        <v>2178</v>
      </c>
      <c r="B2180" s="319" t="s">
        <v>3083</v>
      </c>
      <c r="C2180" s="316">
        <v>89.83</v>
      </c>
      <c r="D2180" s="294" t="s">
        <v>118</v>
      </c>
      <c r="E2180" s="296" t="s">
        <v>2041</v>
      </c>
      <c r="F2180" s="294"/>
    </row>
    <row r="2181" spans="1:6" ht="24" customHeight="1">
      <c r="A2181" s="294">
        <v>2179</v>
      </c>
      <c r="B2181" s="319" t="s">
        <v>2198</v>
      </c>
      <c r="C2181" s="316">
        <v>90.21</v>
      </c>
      <c r="D2181" s="294" t="s">
        <v>118</v>
      </c>
      <c r="E2181" s="296" t="s">
        <v>2045</v>
      </c>
      <c r="F2181" s="294"/>
    </row>
    <row r="2182" spans="1:6" ht="24" customHeight="1">
      <c r="A2182" s="294">
        <v>2180</v>
      </c>
      <c r="B2182" s="319" t="s">
        <v>2968</v>
      </c>
      <c r="C2182" s="316">
        <v>89.87</v>
      </c>
      <c r="D2182" s="294" t="s">
        <v>118</v>
      </c>
      <c r="E2182" s="294" t="s">
        <v>2045</v>
      </c>
      <c r="F2182" s="294"/>
    </row>
    <row r="2183" spans="1:6" ht="24" customHeight="1">
      <c r="A2183" s="294">
        <v>2181</v>
      </c>
      <c r="B2183" s="319" t="s">
        <v>4733</v>
      </c>
      <c r="C2183" s="316">
        <v>89.66</v>
      </c>
      <c r="D2183" s="294" t="s">
        <v>118</v>
      </c>
      <c r="E2183" s="296" t="s">
        <v>2041</v>
      </c>
      <c r="F2183" s="294"/>
    </row>
    <row r="2184" spans="1:6" ht="24" customHeight="1">
      <c r="A2184" s="294">
        <v>2182</v>
      </c>
      <c r="B2184" s="319" t="s">
        <v>4734</v>
      </c>
      <c r="C2184" s="316">
        <v>90.09</v>
      </c>
      <c r="D2184" s="294" t="s">
        <v>118</v>
      </c>
      <c r="E2184" s="296" t="s">
        <v>2041</v>
      </c>
      <c r="F2184" s="294"/>
    </row>
    <row r="2185" spans="1:6" ht="24" customHeight="1">
      <c r="A2185" s="294">
        <v>2183</v>
      </c>
      <c r="B2185" s="319" t="s">
        <v>4735</v>
      </c>
      <c r="C2185" s="316">
        <v>90.14</v>
      </c>
      <c r="D2185" s="294" t="s">
        <v>118</v>
      </c>
      <c r="E2185" s="296" t="s">
        <v>2041</v>
      </c>
      <c r="F2185" s="294"/>
    </row>
    <row r="2186" spans="1:6" ht="24" customHeight="1">
      <c r="A2186" s="294">
        <v>2184</v>
      </c>
      <c r="B2186" s="319" t="s">
        <v>4736</v>
      </c>
      <c r="C2186" s="316">
        <v>89.17</v>
      </c>
      <c r="D2186" s="294" t="s">
        <v>118</v>
      </c>
      <c r="E2186" s="296" t="s">
        <v>2041</v>
      </c>
      <c r="F2186" s="294"/>
    </row>
    <row r="2187" spans="1:6" ht="24" customHeight="1">
      <c r="A2187" s="294">
        <v>2185</v>
      </c>
      <c r="B2187" s="319" t="s">
        <v>4737</v>
      </c>
      <c r="C2187" s="316">
        <v>89.87</v>
      </c>
      <c r="D2187" s="294" t="s">
        <v>118</v>
      </c>
      <c r="E2187" s="294" t="s">
        <v>2045</v>
      </c>
      <c r="F2187" s="294"/>
    </row>
    <row r="2188" spans="1:6" ht="24" customHeight="1">
      <c r="A2188" s="294">
        <v>2186</v>
      </c>
      <c r="B2188" s="319" t="s">
        <v>4738</v>
      </c>
      <c r="C2188" s="316">
        <v>89.83</v>
      </c>
      <c r="D2188" s="294" t="s">
        <v>118</v>
      </c>
      <c r="E2188" s="296" t="s">
        <v>2041</v>
      </c>
      <c r="F2188" s="294"/>
    </row>
    <row r="2189" spans="1:6" ht="24" customHeight="1">
      <c r="A2189" s="294">
        <v>2187</v>
      </c>
      <c r="B2189" s="319" t="s">
        <v>4739</v>
      </c>
      <c r="C2189" s="316">
        <v>88.94</v>
      </c>
      <c r="D2189" s="294" t="s">
        <v>118</v>
      </c>
      <c r="E2189" s="296" t="s">
        <v>2041</v>
      </c>
      <c r="F2189" s="294"/>
    </row>
    <row r="2190" spans="1:6" ht="24" customHeight="1">
      <c r="A2190" s="294">
        <v>2188</v>
      </c>
      <c r="B2190" s="319" t="s">
        <v>4740</v>
      </c>
      <c r="C2190" s="316">
        <v>88.37</v>
      </c>
      <c r="D2190" s="294" t="s">
        <v>118</v>
      </c>
      <c r="E2190" s="296" t="s">
        <v>2041</v>
      </c>
      <c r="F2190" s="294"/>
    </row>
    <row r="2191" spans="1:6" ht="24" customHeight="1">
      <c r="A2191" s="294">
        <v>2189</v>
      </c>
      <c r="B2191" s="319" t="s">
        <v>4741</v>
      </c>
      <c r="C2191" s="316">
        <v>90.35</v>
      </c>
      <c r="D2191" s="294" t="s">
        <v>118</v>
      </c>
      <c r="E2191" s="294" t="s">
        <v>2045</v>
      </c>
      <c r="F2191" s="294"/>
    </row>
    <row r="2192" spans="1:6" ht="24" customHeight="1">
      <c r="A2192" s="294">
        <v>2190</v>
      </c>
      <c r="B2192" s="319" t="s">
        <v>4742</v>
      </c>
      <c r="C2192" s="316">
        <v>89.83</v>
      </c>
      <c r="D2192" s="294" t="s">
        <v>118</v>
      </c>
      <c r="E2192" s="296" t="s">
        <v>2041</v>
      </c>
      <c r="F2192" s="294"/>
    </row>
    <row r="2193" spans="1:6" ht="24" customHeight="1">
      <c r="A2193" s="294">
        <v>2191</v>
      </c>
      <c r="B2193" s="319" t="s">
        <v>4743</v>
      </c>
      <c r="C2193" s="316">
        <v>89.66</v>
      </c>
      <c r="D2193" s="294" t="s">
        <v>118</v>
      </c>
      <c r="E2193" s="296" t="s">
        <v>2041</v>
      </c>
      <c r="F2193" s="294"/>
    </row>
    <row r="2194" spans="1:6" ht="24" customHeight="1">
      <c r="A2194" s="294">
        <v>2192</v>
      </c>
      <c r="B2194" s="319" t="s">
        <v>4744</v>
      </c>
      <c r="C2194" s="316">
        <v>89.6</v>
      </c>
      <c r="D2194" s="294" t="s">
        <v>118</v>
      </c>
      <c r="E2194" s="294" t="s">
        <v>2045</v>
      </c>
      <c r="F2194" s="294"/>
    </row>
    <row r="2195" spans="1:6" ht="24" customHeight="1">
      <c r="A2195" s="294">
        <v>2193</v>
      </c>
      <c r="B2195" s="319" t="s">
        <v>4745</v>
      </c>
      <c r="C2195" s="316">
        <v>89.08</v>
      </c>
      <c r="D2195" s="294" t="s">
        <v>118</v>
      </c>
      <c r="E2195" s="294" t="s">
        <v>2045</v>
      </c>
      <c r="F2195" s="294"/>
    </row>
    <row r="2196" spans="1:6" ht="24" customHeight="1">
      <c r="A2196" s="294">
        <v>2194</v>
      </c>
      <c r="B2196" s="319" t="s">
        <v>3062</v>
      </c>
      <c r="C2196" s="316">
        <v>89.83</v>
      </c>
      <c r="D2196" s="294" t="s">
        <v>118</v>
      </c>
      <c r="E2196" s="296" t="s">
        <v>2041</v>
      </c>
      <c r="F2196" s="294"/>
    </row>
    <row r="2197" spans="1:6" ht="24" customHeight="1">
      <c r="A2197" s="294">
        <v>2195</v>
      </c>
      <c r="B2197" s="319" t="s">
        <v>4746</v>
      </c>
      <c r="C2197" s="316">
        <v>89.31</v>
      </c>
      <c r="D2197" s="294" t="s">
        <v>118</v>
      </c>
      <c r="E2197" s="296" t="s">
        <v>2041</v>
      </c>
      <c r="F2197" s="294"/>
    </row>
    <row r="2198" spans="1:6" ht="24" customHeight="1">
      <c r="A2198" s="294">
        <v>2196</v>
      </c>
      <c r="B2198" s="319" t="s">
        <v>2962</v>
      </c>
      <c r="C2198" s="316">
        <v>89.87</v>
      </c>
      <c r="D2198" s="294" t="s">
        <v>118</v>
      </c>
      <c r="E2198" s="294" t="s">
        <v>2045</v>
      </c>
      <c r="F2198" s="294"/>
    </row>
    <row r="2199" spans="1:6" ht="24" customHeight="1">
      <c r="A2199" s="294">
        <v>2197</v>
      </c>
      <c r="B2199" s="319" t="s">
        <v>2530</v>
      </c>
      <c r="C2199" s="316">
        <v>90.02</v>
      </c>
      <c r="D2199" s="294" t="s">
        <v>118</v>
      </c>
      <c r="E2199" s="294" t="s">
        <v>2045</v>
      </c>
      <c r="F2199" s="294"/>
    </row>
    <row r="2200" spans="1:6" ht="24" customHeight="1">
      <c r="A2200" s="294">
        <v>2198</v>
      </c>
      <c r="B2200" s="319" t="s">
        <v>4747</v>
      </c>
      <c r="C2200" s="316">
        <v>89.83</v>
      </c>
      <c r="D2200" s="294" t="s">
        <v>118</v>
      </c>
      <c r="E2200" s="296" t="s">
        <v>2041</v>
      </c>
      <c r="F2200" s="294"/>
    </row>
    <row r="2201" spans="1:6" ht="24" customHeight="1">
      <c r="A2201" s="294">
        <v>2199</v>
      </c>
      <c r="B2201" s="319" t="s">
        <v>4748</v>
      </c>
      <c r="C2201" s="316">
        <v>88.37</v>
      </c>
      <c r="D2201" s="294" t="s">
        <v>118</v>
      </c>
      <c r="E2201" s="296" t="s">
        <v>2041</v>
      </c>
      <c r="F2201" s="294"/>
    </row>
    <row r="2202" spans="1:6" ht="24" customHeight="1">
      <c r="A2202" s="294">
        <v>2200</v>
      </c>
      <c r="B2202" s="319" t="s">
        <v>2764</v>
      </c>
      <c r="C2202" s="316">
        <v>89.83</v>
      </c>
      <c r="D2202" s="294" t="s">
        <v>118</v>
      </c>
      <c r="E2202" s="296" t="s">
        <v>2041</v>
      </c>
      <c r="F2202" s="294"/>
    </row>
    <row r="2203" spans="1:6" ht="24" customHeight="1">
      <c r="A2203" s="294">
        <v>2201</v>
      </c>
      <c r="B2203" s="319" t="s">
        <v>4749</v>
      </c>
      <c r="C2203" s="316">
        <v>90.09</v>
      </c>
      <c r="D2203" s="294" t="s">
        <v>118</v>
      </c>
      <c r="E2203" s="296" t="s">
        <v>2041</v>
      </c>
      <c r="F2203" s="294"/>
    </row>
    <row r="2204" spans="1:6" ht="24" customHeight="1">
      <c r="A2204" s="294">
        <v>2202</v>
      </c>
      <c r="B2204" s="319" t="s">
        <v>4750</v>
      </c>
      <c r="C2204" s="316">
        <v>89.83</v>
      </c>
      <c r="D2204" s="294" t="s">
        <v>118</v>
      </c>
      <c r="E2204" s="296" t="s">
        <v>2041</v>
      </c>
      <c r="F2204" s="294"/>
    </row>
    <row r="2205" spans="1:6" ht="24" customHeight="1">
      <c r="A2205" s="294">
        <v>2203</v>
      </c>
      <c r="B2205" s="319" t="s">
        <v>2765</v>
      </c>
      <c r="C2205" s="316">
        <v>89.83</v>
      </c>
      <c r="D2205" s="294" t="s">
        <v>118</v>
      </c>
      <c r="E2205" s="296" t="s">
        <v>2041</v>
      </c>
      <c r="F2205" s="294"/>
    </row>
    <row r="2206" spans="1:6" ht="24" customHeight="1">
      <c r="A2206" s="294">
        <v>2204</v>
      </c>
      <c r="B2206" s="319" t="s">
        <v>4751</v>
      </c>
      <c r="C2206" s="316">
        <v>89.43</v>
      </c>
      <c r="D2206" s="294" t="s">
        <v>118</v>
      </c>
      <c r="E2206" s="296" t="s">
        <v>2045</v>
      </c>
      <c r="F2206" s="294"/>
    </row>
    <row r="2207" spans="1:6" ht="24" customHeight="1">
      <c r="A2207" s="294">
        <v>2205</v>
      </c>
      <c r="B2207" s="319" t="s">
        <v>4752</v>
      </c>
      <c r="C2207" s="316">
        <v>89.43</v>
      </c>
      <c r="D2207" s="294" t="s">
        <v>118</v>
      </c>
      <c r="E2207" s="296" t="s">
        <v>2045</v>
      </c>
      <c r="F2207" s="294"/>
    </row>
    <row r="2208" spans="1:6" ht="24" customHeight="1">
      <c r="A2208" s="294">
        <v>2206</v>
      </c>
      <c r="B2208" s="319" t="s">
        <v>4753</v>
      </c>
      <c r="C2208" s="316">
        <v>89.83</v>
      </c>
      <c r="D2208" s="294" t="s">
        <v>118</v>
      </c>
      <c r="E2208" s="296" t="s">
        <v>2041</v>
      </c>
      <c r="F2208" s="294"/>
    </row>
    <row r="2209" spans="1:6" ht="24" customHeight="1">
      <c r="A2209" s="294">
        <v>2207</v>
      </c>
      <c r="B2209" s="319" t="s">
        <v>4754</v>
      </c>
      <c r="C2209" s="316">
        <v>89.12</v>
      </c>
      <c r="D2209" s="294" t="s">
        <v>118</v>
      </c>
      <c r="E2209" s="296" t="s">
        <v>2041</v>
      </c>
      <c r="F2209" s="294"/>
    </row>
    <row r="2210" spans="1:6" ht="24" customHeight="1">
      <c r="A2210" s="294">
        <v>2208</v>
      </c>
      <c r="B2210" s="319" t="s">
        <v>4755</v>
      </c>
      <c r="C2210" s="316">
        <v>88.73</v>
      </c>
      <c r="D2210" s="294" t="s">
        <v>118</v>
      </c>
      <c r="E2210" s="296" t="s">
        <v>2045</v>
      </c>
      <c r="F2210" s="294"/>
    </row>
    <row r="2211" spans="1:6" ht="24" customHeight="1">
      <c r="A2211" s="294">
        <v>2209</v>
      </c>
      <c r="B2211" s="319" t="s">
        <v>2421</v>
      </c>
      <c r="C2211" s="316">
        <v>88.82</v>
      </c>
      <c r="D2211" s="294" t="s">
        <v>118</v>
      </c>
      <c r="E2211" s="296" t="s">
        <v>2041</v>
      </c>
      <c r="F2211" s="294"/>
    </row>
    <row r="2212" spans="1:6" ht="24" customHeight="1">
      <c r="A2212" s="294">
        <v>2210</v>
      </c>
      <c r="B2212" s="319" t="s">
        <v>4756</v>
      </c>
      <c r="C2212" s="316">
        <v>89.16</v>
      </c>
      <c r="D2212" s="294" t="s">
        <v>118</v>
      </c>
      <c r="E2212" s="296" t="s">
        <v>2041</v>
      </c>
      <c r="F2212" s="294"/>
    </row>
    <row r="2213" spans="1:6" ht="24" customHeight="1">
      <c r="A2213" s="294">
        <v>2211</v>
      </c>
      <c r="B2213" s="319" t="s">
        <v>4757</v>
      </c>
      <c r="C2213" s="316">
        <v>89.83</v>
      </c>
      <c r="D2213" s="294" t="s">
        <v>118</v>
      </c>
      <c r="E2213" s="296" t="s">
        <v>2041</v>
      </c>
      <c r="F2213" s="294"/>
    </row>
    <row r="2214" spans="1:6" ht="24" customHeight="1">
      <c r="A2214" s="294">
        <v>2212</v>
      </c>
      <c r="B2214" s="319" t="s">
        <v>4758</v>
      </c>
      <c r="C2214" s="316">
        <v>89.48</v>
      </c>
      <c r="D2214" s="294" t="s">
        <v>118</v>
      </c>
      <c r="E2214" s="296" t="s">
        <v>2045</v>
      </c>
      <c r="F2214" s="294"/>
    </row>
    <row r="2215" spans="1:6" ht="24" customHeight="1">
      <c r="A2215" s="294">
        <v>2213</v>
      </c>
      <c r="B2215" s="319" t="s">
        <v>4759</v>
      </c>
      <c r="C2215" s="316">
        <v>90.36</v>
      </c>
      <c r="D2215" s="294" t="s">
        <v>118</v>
      </c>
      <c r="E2215" s="296" t="s">
        <v>2041</v>
      </c>
      <c r="F2215" s="294"/>
    </row>
    <row r="2216" spans="1:6" ht="24" customHeight="1">
      <c r="A2216" s="294">
        <v>2214</v>
      </c>
      <c r="B2216" s="319" t="s">
        <v>4760</v>
      </c>
      <c r="C2216" s="316">
        <v>88.89</v>
      </c>
      <c r="D2216" s="294" t="s">
        <v>118</v>
      </c>
      <c r="E2216" s="296" t="s">
        <v>2041</v>
      </c>
      <c r="F2216" s="294"/>
    </row>
    <row r="2217" spans="1:6" ht="24" customHeight="1">
      <c r="A2217" s="294">
        <v>2215</v>
      </c>
      <c r="B2217" s="319" t="s">
        <v>4761</v>
      </c>
      <c r="C2217" s="316">
        <v>89.66</v>
      </c>
      <c r="D2217" s="294" t="s">
        <v>118</v>
      </c>
      <c r="E2217" s="296" t="s">
        <v>2041</v>
      </c>
      <c r="F2217" s="294"/>
    </row>
    <row r="2218" spans="1:6" ht="24" customHeight="1">
      <c r="A2218" s="294">
        <v>2216</v>
      </c>
      <c r="B2218" s="319" t="s">
        <v>4762</v>
      </c>
      <c r="C2218" s="316">
        <v>89.83</v>
      </c>
      <c r="D2218" s="294" t="s">
        <v>118</v>
      </c>
      <c r="E2218" s="296" t="s">
        <v>2041</v>
      </c>
      <c r="F2218" s="294"/>
    </row>
    <row r="2219" spans="1:6" ht="24" customHeight="1">
      <c r="A2219" s="294">
        <v>2217</v>
      </c>
      <c r="B2219" s="319" t="s">
        <v>4763</v>
      </c>
      <c r="C2219" s="316">
        <v>89.83</v>
      </c>
      <c r="D2219" s="294" t="s">
        <v>118</v>
      </c>
      <c r="E2219" s="296" t="s">
        <v>2041</v>
      </c>
      <c r="F2219" s="294"/>
    </row>
    <row r="2220" spans="1:6" ht="24" customHeight="1">
      <c r="A2220" s="294">
        <v>2218</v>
      </c>
      <c r="B2220" s="319" t="s">
        <v>4764</v>
      </c>
      <c r="C2220" s="316">
        <v>89.87</v>
      </c>
      <c r="D2220" s="294" t="s">
        <v>118</v>
      </c>
      <c r="E2220" s="294" t="s">
        <v>2045</v>
      </c>
      <c r="F2220" s="294"/>
    </row>
    <row r="2221" spans="1:6" ht="24" customHeight="1">
      <c r="A2221" s="294">
        <v>2219</v>
      </c>
      <c r="B2221" s="319" t="s">
        <v>4765</v>
      </c>
      <c r="C2221" s="316">
        <v>89.08</v>
      </c>
      <c r="D2221" s="294" t="s">
        <v>118</v>
      </c>
      <c r="E2221" s="294" t="s">
        <v>2045</v>
      </c>
      <c r="F2221" s="294"/>
    </row>
    <row r="2222" spans="1:6" ht="24" customHeight="1">
      <c r="A2222" s="294">
        <v>2220</v>
      </c>
      <c r="B2222" s="319" t="s">
        <v>2761</v>
      </c>
      <c r="C2222" s="316">
        <v>89.83</v>
      </c>
      <c r="D2222" s="294" t="s">
        <v>118</v>
      </c>
      <c r="E2222" s="296" t="s">
        <v>2041</v>
      </c>
      <c r="F2222" s="294"/>
    </row>
    <row r="2223" spans="1:6" ht="24" customHeight="1">
      <c r="A2223" s="294">
        <v>2221</v>
      </c>
      <c r="B2223" s="319" t="s">
        <v>4766</v>
      </c>
      <c r="C2223" s="316">
        <v>90.01</v>
      </c>
      <c r="D2223" s="294" t="s">
        <v>118</v>
      </c>
      <c r="E2223" s="294" t="s">
        <v>2045</v>
      </c>
      <c r="F2223" s="294"/>
    </row>
    <row r="2224" spans="1:6" ht="24" customHeight="1">
      <c r="A2224" s="294">
        <v>2222</v>
      </c>
      <c r="B2224" s="319" t="s">
        <v>4767</v>
      </c>
      <c r="C2224" s="316">
        <v>90.01</v>
      </c>
      <c r="D2224" s="294" t="s">
        <v>118</v>
      </c>
      <c r="E2224" s="294" t="s">
        <v>2045</v>
      </c>
      <c r="F2224" s="294"/>
    </row>
    <row r="2225" spans="1:6" ht="24" customHeight="1">
      <c r="A2225" s="294">
        <v>2223</v>
      </c>
      <c r="B2225" s="319" t="s">
        <v>4768</v>
      </c>
      <c r="C2225" s="316">
        <v>89.66</v>
      </c>
      <c r="D2225" s="294" t="s">
        <v>118</v>
      </c>
      <c r="E2225" s="296" t="s">
        <v>2041</v>
      </c>
      <c r="F2225" s="294"/>
    </row>
    <row r="2226" spans="1:6" ht="24" customHeight="1">
      <c r="A2226" s="294">
        <v>2224</v>
      </c>
      <c r="B2226" s="319" t="s">
        <v>4769</v>
      </c>
      <c r="C2226" s="316">
        <v>89.83</v>
      </c>
      <c r="D2226" s="294" t="s">
        <v>118</v>
      </c>
      <c r="E2226" s="296" t="s">
        <v>2041</v>
      </c>
      <c r="F2226" s="294"/>
    </row>
    <row r="2227" spans="1:6" ht="24" customHeight="1">
      <c r="A2227" s="294">
        <v>2225</v>
      </c>
      <c r="B2227" s="319" t="s">
        <v>4770</v>
      </c>
      <c r="C2227" s="316">
        <v>89.14</v>
      </c>
      <c r="D2227" s="294" t="s">
        <v>118</v>
      </c>
      <c r="E2227" s="296" t="s">
        <v>2045</v>
      </c>
      <c r="F2227" s="294"/>
    </row>
    <row r="2228" spans="1:6" ht="24" customHeight="1">
      <c r="A2228" s="294">
        <v>2226</v>
      </c>
      <c r="B2228" s="319" t="s">
        <v>4771</v>
      </c>
      <c r="C2228" s="316">
        <v>89.14</v>
      </c>
      <c r="D2228" s="294" t="s">
        <v>118</v>
      </c>
      <c r="E2228" s="296" t="s">
        <v>2045</v>
      </c>
      <c r="F2228" s="294"/>
    </row>
    <row r="2229" spans="1:6" ht="24" customHeight="1">
      <c r="A2229" s="294">
        <v>2227</v>
      </c>
      <c r="B2229" s="319" t="s">
        <v>4772</v>
      </c>
      <c r="C2229" s="316">
        <v>88.57</v>
      </c>
      <c r="D2229" s="294" t="s">
        <v>118</v>
      </c>
      <c r="E2229" s="296" t="s">
        <v>2045</v>
      </c>
      <c r="F2229" s="294"/>
    </row>
    <row r="2230" spans="1:6" ht="24" customHeight="1">
      <c r="A2230" s="294">
        <v>2228</v>
      </c>
      <c r="B2230" s="319" t="s">
        <v>4773</v>
      </c>
      <c r="C2230" s="316">
        <v>88.57</v>
      </c>
      <c r="D2230" s="294" t="s">
        <v>118</v>
      </c>
      <c r="E2230" s="296" t="s">
        <v>2045</v>
      </c>
      <c r="F2230" s="294"/>
    </row>
    <row r="2231" spans="1:6" ht="24" customHeight="1">
      <c r="A2231" s="294">
        <v>2229</v>
      </c>
      <c r="B2231" s="319" t="s">
        <v>4774</v>
      </c>
      <c r="C2231" s="316">
        <v>89.31</v>
      </c>
      <c r="D2231" s="294" t="s">
        <v>118</v>
      </c>
      <c r="E2231" s="296" t="s">
        <v>2041</v>
      </c>
      <c r="F2231" s="294"/>
    </row>
    <row r="2232" spans="1:6" ht="24" customHeight="1">
      <c r="A2232" s="294">
        <v>2230</v>
      </c>
      <c r="B2232" s="319" t="s">
        <v>4775</v>
      </c>
      <c r="C2232" s="316">
        <v>89.71</v>
      </c>
      <c r="D2232" s="294" t="s">
        <v>118</v>
      </c>
      <c r="E2232" s="296" t="s">
        <v>2041</v>
      </c>
      <c r="F2232" s="294"/>
    </row>
    <row r="2233" spans="1:6" ht="24" customHeight="1">
      <c r="A2233" s="294">
        <v>2231</v>
      </c>
      <c r="B2233" s="319" t="s">
        <v>4776</v>
      </c>
      <c r="C2233" s="316">
        <v>90.21</v>
      </c>
      <c r="D2233" s="294" t="s">
        <v>118</v>
      </c>
      <c r="E2233" s="294" t="s">
        <v>2045</v>
      </c>
      <c r="F2233" s="294"/>
    </row>
    <row r="2234" spans="1:6" ht="24" customHeight="1">
      <c r="A2234" s="294">
        <v>2232</v>
      </c>
      <c r="B2234" s="319" t="s">
        <v>4777</v>
      </c>
      <c r="C2234" s="316">
        <v>89.14</v>
      </c>
      <c r="D2234" s="294" t="s">
        <v>118</v>
      </c>
      <c r="E2234" s="296" t="s">
        <v>2045</v>
      </c>
      <c r="F2234" s="294"/>
    </row>
    <row r="2235" spans="1:6" ht="24" customHeight="1">
      <c r="A2235" s="294">
        <v>2233</v>
      </c>
      <c r="B2235" s="319" t="s">
        <v>4778</v>
      </c>
      <c r="C2235" s="316">
        <v>90.1</v>
      </c>
      <c r="D2235" s="294" t="s">
        <v>118</v>
      </c>
      <c r="E2235" s="296" t="s">
        <v>2041</v>
      </c>
      <c r="F2235" s="294"/>
    </row>
    <row r="2236" spans="1:6" ht="24" customHeight="1">
      <c r="A2236" s="294">
        <v>2234</v>
      </c>
      <c r="B2236" s="319" t="s">
        <v>4779</v>
      </c>
      <c r="C2236" s="316">
        <v>90.66</v>
      </c>
      <c r="D2236" s="294" t="s">
        <v>118</v>
      </c>
      <c r="E2236" s="296" t="s">
        <v>2041</v>
      </c>
      <c r="F2236" s="294"/>
    </row>
    <row r="2237" spans="1:6" ht="24" customHeight="1">
      <c r="A2237" s="294">
        <v>2235</v>
      </c>
      <c r="B2237" s="319" t="s">
        <v>4780</v>
      </c>
      <c r="C2237" s="316">
        <v>90.02</v>
      </c>
      <c r="D2237" s="294" t="s">
        <v>118</v>
      </c>
      <c r="E2237" s="294" t="s">
        <v>2045</v>
      </c>
      <c r="F2237" s="294"/>
    </row>
    <row r="2238" spans="1:6" ht="24" customHeight="1">
      <c r="A2238" s="294">
        <v>2236</v>
      </c>
      <c r="B2238" s="319" t="s">
        <v>4781</v>
      </c>
      <c r="C2238" s="316">
        <v>89.46</v>
      </c>
      <c r="D2238" s="294" t="s">
        <v>118</v>
      </c>
      <c r="E2238" s="294" t="s">
        <v>2045</v>
      </c>
      <c r="F2238" s="294"/>
    </row>
    <row r="2239" spans="1:6" ht="24" customHeight="1">
      <c r="A2239" s="294">
        <v>2237</v>
      </c>
      <c r="B2239" s="319" t="s">
        <v>4782</v>
      </c>
      <c r="C2239" s="316">
        <v>89.58</v>
      </c>
      <c r="D2239" s="294" t="s">
        <v>118</v>
      </c>
      <c r="E2239" s="296" t="s">
        <v>2045</v>
      </c>
      <c r="F2239" s="294"/>
    </row>
    <row r="2240" spans="1:6" ht="24" customHeight="1">
      <c r="A2240" s="294">
        <v>2238</v>
      </c>
      <c r="B2240" s="319" t="s">
        <v>4783</v>
      </c>
      <c r="C2240" s="316">
        <v>89.71</v>
      </c>
      <c r="D2240" s="294" t="s">
        <v>118</v>
      </c>
      <c r="E2240" s="296" t="s">
        <v>2041</v>
      </c>
      <c r="F2240" s="294"/>
    </row>
    <row r="2241" spans="1:6" ht="24" customHeight="1">
      <c r="A2241" s="294">
        <v>2239</v>
      </c>
      <c r="B2241" s="319" t="s">
        <v>2267</v>
      </c>
      <c r="C2241" s="316">
        <v>88.37</v>
      </c>
      <c r="D2241" s="294" t="s">
        <v>118</v>
      </c>
      <c r="E2241" s="296" t="s">
        <v>2041</v>
      </c>
      <c r="F2241" s="294"/>
    </row>
    <row r="2242" spans="1:6" ht="24" customHeight="1">
      <c r="A2242" s="294">
        <v>2240</v>
      </c>
      <c r="B2242" s="319" t="s">
        <v>2302</v>
      </c>
      <c r="C2242" s="316">
        <v>89.97</v>
      </c>
      <c r="D2242" s="294" t="s">
        <v>118</v>
      </c>
      <c r="E2242" s="296" t="s">
        <v>2041</v>
      </c>
      <c r="F2242" s="294"/>
    </row>
    <row r="2243" spans="1:6" ht="24" customHeight="1">
      <c r="A2243" s="294">
        <v>2241</v>
      </c>
      <c r="B2243" s="319" t="s">
        <v>4784</v>
      </c>
      <c r="C2243" s="316">
        <v>90.32</v>
      </c>
      <c r="D2243" s="294" t="s">
        <v>118</v>
      </c>
      <c r="E2243" s="296" t="s">
        <v>2045</v>
      </c>
      <c r="F2243" s="294"/>
    </row>
    <row r="2244" spans="1:6" ht="24" customHeight="1">
      <c r="A2244" s="294">
        <v>2242</v>
      </c>
      <c r="B2244" s="319" t="s">
        <v>4785</v>
      </c>
      <c r="C2244" s="316">
        <v>89.66</v>
      </c>
      <c r="D2244" s="294" t="s">
        <v>118</v>
      </c>
      <c r="E2244" s="296" t="s">
        <v>2041</v>
      </c>
      <c r="F2244" s="294"/>
    </row>
    <row r="2245" spans="1:6" ht="24" customHeight="1">
      <c r="A2245" s="294">
        <v>2243</v>
      </c>
      <c r="B2245" s="319" t="s">
        <v>4786</v>
      </c>
      <c r="C2245" s="316">
        <v>89.6</v>
      </c>
      <c r="D2245" s="294" t="s">
        <v>118</v>
      </c>
      <c r="E2245" s="296" t="s">
        <v>2045</v>
      </c>
      <c r="F2245" s="294"/>
    </row>
    <row r="2246" spans="1:6" ht="24" customHeight="1">
      <c r="A2246" s="294">
        <v>2244</v>
      </c>
      <c r="B2246" s="319" t="s">
        <v>716</v>
      </c>
      <c r="C2246" s="316">
        <v>89.29</v>
      </c>
      <c r="D2246" s="294" t="s">
        <v>118</v>
      </c>
      <c r="E2246" s="296" t="s">
        <v>2041</v>
      </c>
      <c r="F2246" s="294"/>
    </row>
    <row r="2247" spans="1:6" ht="24" customHeight="1">
      <c r="A2247" s="294">
        <v>2245</v>
      </c>
      <c r="B2247" s="319" t="s">
        <v>678</v>
      </c>
      <c r="C2247" s="316">
        <v>89.28</v>
      </c>
      <c r="D2247" s="294" t="s">
        <v>118</v>
      </c>
      <c r="E2247" s="296" t="s">
        <v>2045</v>
      </c>
      <c r="F2247" s="294"/>
    </row>
    <row r="2248" spans="1:6" ht="24" customHeight="1">
      <c r="A2248" s="294">
        <v>2246</v>
      </c>
      <c r="B2248" s="319" t="s">
        <v>4787</v>
      </c>
      <c r="C2248" s="316">
        <v>89.57</v>
      </c>
      <c r="D2248" s="294" t="s">
        <v>118</v>
      </c>
      <c r="E2248" s="294" t="s">
        <v>2045</v>
      </c>
      <c r="F2248" s="294"/>
    </row>
    <row r="2249" spans="1:6" ht="24" customHeight="1">
      <c r="A2249" s="294">
        <v>2247</v>
      </c>
      <c r="B2249" s="319" t="s">
        <v>4788</v>
      </c>
      <c r="C2249" s="316">
        <v>89.28</v>
      </c>
      <c r="D2249" s="294" t="s">
        <v>118</v>
      </c>
      <c r="E2249" s="296" t="s">
        <v>2045</v>
      </c>
      <c r="F2249" s="294"/>
    </row>
    <row r="2250" spans="1:6" ht="24" customHeight="1">
      <c r="A2250" s="294">
        <v>2248</v>
      </c>
      <c r="B2250" s="319" t="s">
        <v>2455</v>
      </c>
      <c r="C2250" s="316">
        <v>89.6</v>
      </c>
      <c r="D2250" s="294" t="s">
        <v>118</v>
      </c>
      <c r="E2250" s="294" t="s">
        <v>2045</v>
      </c>
      <c r="F2250" s="294"/>
    </row>
    <row r="2251" spans="1:6" ht="24" customHeight="1">
      <c r="A2251" s="294">
        <v>2249</v>
      </c>
      <c r="B2251" s="319" t="s">
        <v>4789</v>
      </c>
      <c r="C2251" s="316">
        <v>89.98</v>
      </c>
      <c r="D2251" s="294" t="s">
        <v>118</v>
      </c>
      <c r="E2251" s="296" t="s">
        <v>2041</v>
      </c>
      <c r="F2251" s="294"/>
    </row>
    <row r="2252" spans="1:6" ht="24" customHeight="1">
      <c r="A2252" s="294">
        <v>2250</v>
      </c>
      <c r="B2252" s="319" t="s">
        <v>4790</v>
      </c>
      <c r="C2252" s="316">
        <v>89.66</v>
      </c>
      <c r="D2252" s="294" t="s">
        <v>118</v>
      </c>
      <c r="E2252" s="296" t="s">
        <v>2041</v>
      </c>
      <c r="F2252" s="294"/>
    </row>
    <row r="2253" spans="1:6" ht="24" customHeight="1">
      <c r="A2253" s="294">
        <v>2251</v>
      </c>
      <c r="B2253" s="319" t="s">
        <v>4791</v>
      </c>
      <c r="C2253" s="316">
        <v>89.66</v>
      </c>
      <c r="D2253" s="294" t="s">
        <v>118</v>
      </c>
      <c r="E2253" s="296" t="s">
        <v>2041</v>
      </c>
      <c r="F2253" s="294"/>
    </row>
    <row r="2254" spans="1:6" ht="24" customHeight="1">
      <c r="A2254" s="294">
        <v>2252</v>
      </c>
      <c r="B2254" s="319" t="s">
        <v>4792</v>
      </c>
      <c r="C2254" s="316">
        <v>89.57</v>
      </c>
      <c r="D2254" s="294" t="s">
        <v>118</v>
      </c>
      <c r="E2254" s="294" t="s">
        <v>2045</v>
      </c>
      <c r="F2254" s="294"/>
    </row>
    <row r="2255" spans="1:6" ht="24" customHeight="1">
      <c r="A2255" s="294">
        <v>2253</v>
      </c>
      <c r="B2255" s="319" t="s">
        <v>4793</v>
      </c>
      <c r="C2255" s="316">
        <v>88.52</v>
      </c>
      <c r="D2255" s="294" t="s">
        <v>118</v>
      </c>
      <c r="E2255" s="296" t="s">
        <v>2045</v>
      </c>
      <c r="F2255" s="294"/>
    </row>
    <row r="2256" spans="1:6" ht="24" customHeight="1">
      <c r="A2256" s="294">
        <v>2254</v>
      </c>
      <c r="B2256" s="319" t="s">
        <v>4794</v>
      </c>
      <c r="C2256" s="316">
        <v>90.4</v>
      </c>
      <c r="D2256" s="294" t="s">
        <v>118</v>
      </c>
      <c r="E2256" s="294" t="s">
        <v>2045</v>
      </c>
      <c r="F2256" s="294"/>
    </row>
    <row r="2257" spans="1:6" ht="24" customHeight="1">
      <c r="A2257" s="294">
        <v>2255</v>
      </c>
      <c r="B2257" s="319" t="s">
        <v>2295</v>
      </c>
      <c r="C2257" s="316">
        <v>89.97</v>
      </c>
      <c r="D2257" s="294" t="s">
        <v>118</v>
      </c>
      <c r="E2257" s="296" t="s">
        <v>2041</v>
      </c>
      <c r="F2257" s="294"/>
    </row>
    <row r="2258" spans="1:6" ht="24" customHeight="1">
      <c r="A2258" s="294">
        <v>2256</v>
      </c>
      <c r="B2258" s="319" t="s">
        <v>4795</v>
      </c>
      <c r="C2258" s="316">
        <v>90.36</v>
      </c>
      <c r="D2258" s="294" t="s">
        <v>118</v>
      </c>
      <c r="E2258" s="296" t="s">
        <v>2041</v>
      </c>
      <c r="F2258" s="294"/>
    </row>
    <row r="2259" spans="1:6" ht="24" customHeight="1">
      <c r="A2259" s="294">
        <v>2257</v>
      </c>
      <c r="B2259" s="319" t="s">
        <v>4796</v>
      </c>
      <c r="C2259" s="316">
        <v>90.35</v>
      </c>
      <c r="D2259" s="294" t="s">
        <v>118</v>
      </c>
      <c r="E2259" s="296" t="s">
        <v>2045</v>
      </c>
      <c r="F2259" s="294"/>
    </row>
    <row r="2260" spans="1:6" ht="24" customHeight="1">
      <c r="A2260" s="294">
        <v>2258</v>
      </c>
      <c r="B2260" s="319" t="s">
        <v>4797</v>
      </c>
      <c r="C2260" s="316">
        <v>89.66</v>
      </c>
      <c r="D2260" s="294" t="s">
        <v>118</v>
      </c>
      <c r="E2260" s="296" t="s">
        <v>2041</v>
      </c>
      <c r="F2260" s="294"/>
    </row>
    <row r="2261" spans="1:6" ht="24" customHeight="1">
      <c r="A2261" s="294">
        <v>2259</v>
      </c>
      <c r="B2261" s="319" t="s">
        <v>4798</v>
      </c>
      <c r="C2261" s="316">
        <v>90.06</v>
      </c>
      <c r="D2261" s="294" t="s">
        <v>118</v>
      </c>
      <c r="E2261" s="294" t="s">
        <v>2045</v>
      </c>
      <c r="F2261" s="294"/>
    </row>
    <row r="2262" spans="1:6" ht="24" customHeight="1">
      <c r="A2262" s="294">
        <v>2260</v>
      </c>
      <c r="B2262" s="319" t="s">
        <v>4799</v>
      </c>
      <c r="C2262" s="316">
        <v>89.65</v>
      </c>
      <c r="D2262" s="294" t="s">
        <v>118</v>
      </c>
      <c r="E2262" s="296" t="s">
        <v>2041</v>
      </c>
      <c r="F2262" s="294"/>
    </row>
    <row r="2263" spans="1:6" ht="24" customHeight="1">
      <c r="A2263" s="294">
        <v>2261</v>
      </c>
      <c r="B2263" s="319" t="s">
        <v>2509</v>
      </c>
      <c r="C2263" s="316">
        <v>89.42</v>
      </c>
      <c r="D2263" s="294" t="s">
        <v>118</v>
      </c>
      <c r="E2263" s="296" t="s">
        <v>2041</v>
      </c>
      <c r="F2263" s="294"/>
    </row>
    <row r="2264" spans="1:6" ht="24" customHeight="1">
      <c r="A2264" s="294">
        <v>2262</v>
      </c>
      <c r="B2264" s="319" t="s">
        <v>4800</v>
      </c>
      <c r="C2264" s="316">
        <v>90.04</v>
      </c>
      <c r="D2264" s="294" t="s">
        <v>118</v>
      </c>
      <c r="E2264" s="294" t="s">
        <v>2045</v>
      </c>
      <c r="F2264" s="294"/>
    </row>
    <row r="2265" spans="1:6" ht="24" customHeight="1">
      <c r="A2265" s="294">
        <v>2263</v>
      </c>
      <c r="B2265" s="319" t="s">
        <v>4801</v>
      </c>
      <c r="C2265" s="316">
        <v>90.52</v>
      </c>
      <c r="D2265" s="294" t="s">
        <v>118</v>
      </c>
      <c r="E2265" s="296" t="s">
        <v>2041</v>
      </c>
      <c r="F2265" s="294"/>
    </row>
    <row r="2266" spans="1:6" ht="24" customHeight="1">
      <c r="A2266" s="294">
        <v>2264</v>
      </c>
      <c r="B2266" s="319" t="s">
        <v>4802</v>
      </c>
      <c r="C2266" s="316">
        <v>89.66</v>
      </c>
      <c r="D2266" s="294" t="s">
        <v>118</v>
      </c>
      <c r="E2266" s="296" t="s">
        <v>2041</v>
      </c>
      <c r="F2266" s="294"/>
    </row>
    <row r="2267" spans="1:6" ht="24" customHeight="1">
      <c r="A2267" s="294">
        <v>2265</v>
      </c>
      <c r="B2267" s="319" t="s">
        <v>4803</v>
      </c>
      <c r="C2267" s="316">
        <v>90.58</v>
      </c>
      <c r="D2267" s="294" t="s">
        <v>118</v>
      </c>
      <c r="E2267" s="296" t="s">
        <v>2041</v>
      </c>
      <c r="F2267" s="294"/>
    </row>
    <row r="2268" spans="1:6" ht="24" customHeight="1">
      <c r="A2268" s="294">
        <v>2266</v>
      </c>
      <c r="B2268" s="319" t="s">
        <v>4804</v>
      </c>
      <c r="C2268" s="316">
        <v>90.56</v>
      </c>
      <c r="D2268" s="294" t="s">
        <v>118</v>
      </c>
      <c r="E2268" s="296" t="s">
        <v>2041</v>
      </c>
      <c r="F2268" s="294"/>
    </row>
    <row r="2269" spans="1:6" ht="24" customHeight="1">
      <c r="A2269" s="294">
        <v>2267</v>
      </c>
      <c r="B2269" s="319" t="s">
        <v>4805</v>
      </c>
      <c r="C2269" s="316">
        <v>90.1</v>
      </c>
      <c r="D2269" s="294" t="s">
        <v>118</v>
      </c>
      <c r="E2269" s="296" t="s">
        <v>2041</v>
      </c>
      <c r="F2269" s="294"/>
    </row>
    <row r="2270" spans="1:6" ht="24" customHeight="1">
      <c r="A2270" s="294">
        <v>2268</v>
      </c>
      <c r="B2270" s="319" t="s">
        <v>4806</v>
      </c>
      <c r="C2270" s="316">
        <v>90.02</v>
      </c>
      <c r="D2270" s="294" t="s">
        <v>118</v>
      </c>
      <c r="E2270" s="296" t="s">
        <v>2045</v>
      </c>
      <c r="F2270" s="294"/>
    </row>
    <row r="2271" spans="1:6" ht="24" customHeight="1">
      <c r="A2271" s="294">
        <v>2269</v>
      </c>
      <c r="B2271" s="319" t="s">
        <v>4807</v>
      </c>
      <c r="C2271" s="316">
        <v>90.02</v>
      </c>
      <c r="D2271" s="294" t="s">
        <v>118</v>
      </c>
      <c r="E2271" s="296" t="s">
        <v>2045</v>
      </c>
      <c r="F2271" s="294"/>
    </row>
    <row r="2272" spans="1:6" ht="24" customHeight="1">
      <c r="A2272" s="294">
        <v>2270</v>
      </c>
      <c r="B2272" s="319" t="s">
        <v>750</v>
      </c>
      <c r="C2272" s="316">
        <v>89.28</v>
      </c>
      <c r="D2272" s="294" t="s">
        <v>118</v>
      </c>
      <c r="E2272" s="296" t="s">
        <v>2045</v>
      </c>
      <c r="F2272" s="294"/>
    </row>
    <row r="2273" spans="1:6" ht="24" customHeight="1">
      <c r="A2273" s="294">
        <v>2271</v>
      </c>
      <c r="B2273" s="319" t="s">
        <v>4808</v>
      </c>
      <c r="C2273" s="316">
        <v>90.36</v>
      </c>
      <c r="D2273" s="294" t="s">
        <v>118</v>
      </c>
      <c r="E2273" s="296" t="s">
        <v>2041</v>
      </c>
      <c r="F2273" s="294"/>
    </row>
    <row r="2274" spans="1:6" ht="24" customHeight="1">
      <c r="A2274" s="294">
        <v>2272</v>
      </c>
      <c r="B2274" s="319" t="s">
        <v>4809</v>
      </c>
      <c r="C2274" s="316">
        <v>89.98</v>
      </c>
      <c r="D2274" s="294" t="s">
        <v>118</v>
      </c>
      <c r="E2274" s="296" t="s">
        <v>2041</v>
      </c>
      <c r="F2274" s="294"/>
    </row>
    <row r="2275" spans="1:6" ht="24" customHeight="1">
      <c r="A2275" s="294">
        <v>2273</v>
      </c>
      <c r="B2275" s="319" t="s">
        <v>4810</v>
      </c>
      <c r="C2275" s="316">
        <v>89.66</v>
      </c>
      <c r="D2275" s="294" t="s">
        <v>118</v>
      </c>
      <c r="E2275" s="296" t="s">
        <v>2041</v>
      </c>
      <c r="F2275" s="294"/>
    </row>
    <row r="2276" spans="1:6" ht="24" customHeight="1">
      <c r="A2276" s="294">
        <v>2274</v>
      </c>
      <c r="B2276" s="319" t="s">
        <v>2457</v>
      </c>
      <c r="C2276" s="316">
        <v>89.6</v>
      </c>
      <c r="D2276" s="294" t="s">
        <v>118</v>
      </c>
      <c r="E2276" s="294" t="s">
        <v>2045</v>
      </c>
      <c r="F2276" s="294"/>
    </row>
    <row r="2277" spans="1:6" ht="24" customHeight="1">
      <c r="A2277" s="294">
        <v>2275</v>
      </c>
      <c r="B2277" s="319" t="s">
        <v>4811</v>
      </c>
      <c r="C2277" s="316">
        <v>89.83</v>
      </c>
      <c r="D2277" s="294" t="s">
        <v>118</v>
      </c>
      <c r="E2277" s="296" t="s">
        <v>2041</v>
      </c>
      <c r="F2277" s="294"/>
    </row>
    <row r="2278" spans="1:6" ht="24" customHeight="1">
      <c r="A2278" s="294">
        <v>2276</v>
      </c>
      <c r="B2278" s="319" t="s">
        <v>4812</v>
      </c>
      <c r="C2278" s="316">
        <v>90.58</v>
      </c>
      <c r="D2278" s="294" t="s">
        <v>118</v>
      </c>
      <c r="E2278" s="296" t="s">
        <v>2041</v>
      </c>
      <c r="F2278" s="294"/>
    </row>
    <row r="2279" spans="1:6" ht="24" customHeight="1">
      <c r="A2279" s="294">
        <v>2277</v>
      </c>
      <c r="B2279" s="319" t="s">
        <v>4813</v>
      </c>
      <c r="C2279" s="316">
        <v>90.67</v>
      </c>
      <c r="D2279" s="294" t="s">
        <v>118</v>
      </c>
      <c r="E2279" s="296" t="s">
        <v>2041</v>
      </c>
      <c r="F2279" s="294"/>
    </row>
    <row r="2280" spans="1:6" ht="24" customHeight="1">
      <c r="A2280" s="294">
        <v>2278</v>
      </c>
      <c r="B2280" s="319" t="s">
        <v>1265</v>
      </c>
      <c r="C2280" s="316">
        <v>90.66</v>
      </c>
      <c r="D2280" s="294" t="s">
        <v>118</v>
      </c>
      <c r="E2280" s="296" t="s">
        <v>2041</v>
      </c>
      <c r="F2280" s="294"/>
    </row>
    <row r="2281" spans="1:6" ht="24" customHeight="1">
      <c r="A2281" s="294">
        <v>2279</v>
      </c>
      <c r="B2281" s="319" t="s">
        <v>4814</v>
      </c>
      <c r="C2281" s="316">
        <v>89.6</v>
      </c>
      <c r="D2281" s="294" t="s">
        <v>118</v>
      </c>
      <c r="E2281" s="294" t="s">
        <v>2045</v>
      </c>
      <c r="F2281" s="294"/>
    </row>
    <row r="2282" spans="1:6" ht="24" customHeight="1">
      <c r="A2282" s="294">
        <v>2280</v>
      </c>
      <c r="B2282" s="319" t="s">
        <v>4815</v>
      </c>
      <c r="C2282" s="316">
        <v>89.21</v>
      </c>
      <c r="D2282" s="294" t="s">
        <v>118</v>
      </c>
      <c r="E2282" s="294" t="s">
        <v>2045</v>
      </c>
      <c r="F2282" s="294"/>
    </row>
    <row r="2283" spans="1:6" ht="24" customHeight="1">
      <c r="A2283" s="294">
        <v>2281</v>
      </c>
      <c r="B2283" s="319" t="s">
        <v>732</v>
      </c>
      <c r="C2283" s="316">
        <v>89.28</v>
      </c>
      <c r="D2283" s="294" t="s">
        <v>118</v>
      </c>
      <c r="E2283" s="296" t="s">
        <v>2045</v>
      </c>
      <c r="F2283" s="294"/>
    </row>
    <row r="2284" spans="1:6" ht="24" customHeight="1">
      <c r="A2284" s="294">
        <v>2282</v>
      </c>
      <c r="B2284" s="319" t="s">
        <v>658</v>
      </c>
      <c r="C2284" s="316">
        <v>89.44</v>
      </c>
      <c r="D2284" s="294" t="s">
        <v>118</v>
      </c>
      <c r="E2284" s="296" t="s">
        <v>2041</v>
      </c>
      <c r="F2284" s="294"/>
    </row>
    <row r="2285" spans="1:6" ht="24" customHeight="1">
      <c r="A2285" s="294">
        <v>2283</v>
      </c>
      <c r="B2285" s="319" t="s">
        <v>2284</v>
      </c>
      <c r="C2285" s="316">
        <v>90.34</v>
      </c>
      <c r="D2285" s="294" t="s">
        <v>118</v>
      </c>
      <c r="E2285" s="296" t="s">
        <v>2041</v>
      </c>
      <c r="F2285" s="294"/>
    </row>
    <row r="2286" spans="1:6" ht="24" customHeight="1">
      <c r="A2286" s="294">
        <v>2284</v>
      </c>
      <c r="B2286" s="319" t="s">
        <v>4816</v>
      </c>
      <c r="C2286" s="316">
        <v>89.98</v>
      </c>
      <c r="D2286" s="294" t="s">
        <v>118</v>
      </c>
      <c r="E2286" s="296" t="s">
        <v>2041</v>
      </c>
      <c r="F2286" s="294"/>
    </row>
    <row r="2287" spans="1:6" ht="24" customHeight="1">
      <c r="A2287" s="294">
        <v>2285</v>
      </c>
      <c r="B2287" s="319" t="s">
        <v>4817</v>
      </c>
      <c r="C2287" s="316">
        <v>89.57</v>
      </c>
      <c r="D2287" s="294" t="s">
        <v>118</v>
      </c>
      <c r="E2287" s="294" t="s">
        <v>2045</v>
      </c>
      <c r="F2287" s="294"/>
    </row>
    <row r="2288" spans="1:6" ht="24" customHeight="1">
      <c r="A2288" s="294">
        <v>2286</v>
      </c>
      <c r="B2288" s="319" t="s">
        <v>4818</v>
      </c>
      <c r="C2288" s="316">
        <v>90.31</v>
      </c>
      <c r="D2288" s="294" t="s">
        <v>118</v>
      </c>
      <c r="E2288" s="294" t="s">
        <v>2045</v>
      </c>
      <c r="F2288" s="294"/>
    </row>
    <row r="2289" spans="1:6" ht="24" customHeight="1">
      <c r="A2289" s="294">
        <v>2287</v>
      </c>
      <c r="B2289" s="319" t="s">
        <v>4819</v>
      </c>
      <c r="C2289" s="316">
        <v>90.05</v>
      </c>
      <c r="D2289" s="294" t="s">
        <v>118</v>
      </c>
      <c r="E2289" s="296" t="s">
        <v>2041</v>
      </c>
      <c r="F2289" s="294"/>
    </row>
    <row r="2290" spans="1:6" ht="24" customHeight="1">
      <c r="A2290" s="294">
        <v>2288</v>
      </c>
      <c r="B2290" s="319" t="s">
        <v>4820</v>
      </c>
      <c r="C2290" s="316">
        <v>89.14</v>
      </c>
      <c r="D2290" s="294" t="s">
        <v>118</v>
      </c>
      <c r="E2290" s="296" t="s">
        <v>2045</v>
      </c>
      <c r="F2290" s="294"/>
    </row>
    <row r="2291" spans="1:6" ht="24" customHeight="1">
      <c r="A2291" s="294">
        <v>2289</v>
      </c>
      <c r="B2291" s="319" t="s">
        <v>4821</v>
      </c>
      <c r="C2291" s="316">
        <v>90.4</v>
      </c>
      <c r="D2291" s="294" t="s">
        <v>118</v>
      </c>
      <c r="E2291" s="296" t="s">
        <v>2045</v>
      </c>
      <c r="F2291" s="294"/>
    </row>
    <row r="2292" spans="1:6" ht="24" customHeight="1">
      <c r="A2292" s="294">
        <v>2290</v>
      </c>
      <c r="B2292" s="319" t="s">
        <v>4822</v>
      </c>
      <c r="C2292" s="316">
        <v>89.97</v>
      </c>
      <c r="D2292" s="294" t="s">
        <v>118</v>
      </c>
      <c r="E2292" s="296" t="s">
        <v>2041</v>
      </c>
      <c r="F2292" s="294"/>
    </row>
    <row r="2293" spans="1:6" ht="24" customHeight="1">
      <c r="A2293" s="294">
        <v>2291</v>
      </c>
      <c r="B2293" s="319" t="s">
        <v>4823</v>
      </c>
      <c r="C2293" s="316">
        <v>89.65</v>
      </c>
      <c r="D2293" s="294" t="s">
        <v>118</v>
      </c>
      <c r="E2293" s="296" t="s">
        <v>2041</v>
      </c>
      <c r="F2293" s="294"/>
    </row>
    <row r="2294" spans="1:6" ht="24" customHeight="1">
      <c r="A2294" s="294">
        <v>2292</v>
      </c>
      <c r="B2294" s="319" t="s">
        <v>4824</v>
      </c>
      <c r="C2294" s="316">
        <v>90.66</v>
      </c>
      <c r="D2294" s="294" t="s">
        <v>118</v>
      </c>
      <c r="E2294" s="296" t="s">
        <v>2041</v>
      </c>
      <c r="F2294" s="294"/>
    </row>
    <row r="2295" spans="1:6" ht="24" customHeight="1">
      <c r="A2295" s="294">
        <v>2293</v>
      </c>
      <c r="B2295" s="319" t="s">
        <v>4825</v>
      </c>
      <c r="C2295" s="316">
        <v>89.65</v>
      </c>
      <c r="D2295" s="294" t="s">
        <v>118</v>
      </c>
      <c r="E2295" s="296" t="s">
        <v>2041</v>
      </c>
      <c r="F2295" s="294"/>
    </row>
    <row r="2296" spans="1:6" ht="24" customHeight="1">
      <c r="A2296" s="294">
        <v>2294</v>
      </c>
      <c r="B2296" s="319" t="s">
        <v>4826</v>
      </c>
      <c r="C2296" s="316">
        <v>89.6</v>
      </c>
      <c r="D2296" s="294" t="s">
        <v>118</v>
      </c>
      <c r="E2296" s="296" t="s">
        <v>2045</v>
      </c>
      <c r="F2296" s="294"/>
    </row>
    <row r="2297" spans="1:6" ht="24" customHeight="1">
      <c r="A2297" s="294">
        <v>2295</v>
      </c>
      <c r="B2297" s="319" t="s">
        <v>4827</v>
      </c>
      <c r="C2297" s="316">
        <v>90.35</v>
      </c>
      <c r="D2297" s="294" t="s">
        <v>118</v>
      </c>
      <c r="E2297" s="296" t="s">
        <v>2045</v>
      </c>
      <c r="F2297" s="294"/>
    </row>
    <row r="2298" spans="1:6" ht="24" customHeight="1">
      <c r="A2298" s="294">
        <v>2296</v>
      </c>
      <c r="B2298" s="319" t="s">
        <v>4828</v>
      </c>
      <c r="C2298" s="316">
        <v>88.52</v>
      </c>
      <c r="D2298" s="294" t="s">
        <v>118</v>
      </c>
      <c r="E2298" s="296" t="s">
        <v>2045</v>
      </c>
      <c r="F2298" s="294"/>
    </row>
    <row r="2299" spans="1:6" ht="24" customHeight="1">
      <c r="A2299" s="294">
        <v>2297</v>
      </c>
      <c r="B2299" s="319" t="s">
        <v>1963</v>
      </c>
      <c r="C2299" s="316">
        <v>89.57</v>
      </c>
      <c r="D2299" s="294" t="s">
        <v>118</v>
      </c>
      <c r="E2299" s="294" t="s">
        <v>2045</v>
      </c>
      <c r="F2299" s="294"/>
    </row>
    <row r="2300" spans="1:6" ht="24" customHeight="1">
      <c r="A2300" s="294">
        <v>2298</v>
      </c>
      <c r="B2300" s="319" t="s">
        <v>2410</v>
      </c>
      <c r="C2300" s="316">
        <v>90.04</v>
      </c>
      <c r="D2300" s="294" t="s">
        <v>118</v>
      </c>
      <c r="E2300" s="296" t="s">
        <v>2045</v>
      </c>
      <c r="F2300" s="294"/>
    </row>
    <row r="2301" spans="1:6" ht="24" customHeight="1">
      <c r="A2301" s="294">
        <v>2299</v>
      </c>
      <c r="B2301" s="319" t="s">
        <v>4829</v>
      </c>
      <c r="C2301" s="316">
        <v>89.66</v>
      </c>
      <c r="D2301" s="294" t="s">
        <v>118</v>
      </c>
      <c r="E2301" s="296" t="s">
        <v>2041</v>
      </c>
      <c r="F2301" s="294"/>
    </row>
    <row r="2302" spans="1:6" ht="24" customHeight="1">
      <c r="A2302" s="294">
        <v>2300</v>
      </c>
      <c r="B2302" s="319" t="s">
        <v>4830</v>
      </c>
      <c r="C2302" s="316">
        <v>89.66</v>
      </c>
      <c r="D2302" s="294" t="s">
        <v>118</v>
      </c>
      <c r="E2302" s="296" t="s">
        <v>2041</v>
      </c>
      <c r="F2302" s="294"/>
    </row>
    <row r="2303" spans="1:6" ht="24" customHeight="1">
      <c r="A2303" s="294">
        <v>2301</v>
      </c>
      <c r="B2303" s="319" t="s">
        <v>1008</v>
      </c>
      <c r="C2303" s="316">
        <v>89.31</v>
      </c>
      <c r="D2303" s="294" t="s">
        <v>118</v>
      </c>
      <c r="E2303" s="296" t="s">
        <v>2041</v>
      </c>
      <c r="F2303" s="294"/>
    </row>
    <row r="2304" spans="1:6" ht="24" customHeight="1">
      <c r="A2304" s="294">
        <v>2302</v>
      </c>
      <c r="B2304" s="319" t="s">
        <v>2021</v>
      </c>
      <c r="C2304" s="316">
        <v>70.97</v>
      </c>
      <c r="D2304" s="296" t="s">
        <v>544</v>
      </c>
      <c r="E2304" s="296" t="s">
        <v>2045</v>
      </c>
      <c r="F2304" s="294"/>
    </row>
    <row r="2305" spans="1:6" ht="24" customHeight="1">
      <c r="A2305" s="294">
        <v>2303</v>
      </c>
      <c r="B2305" s="319" t="s">
        <v>2024</v>
      </c>
      <c r="C2305" s="316">
        <v>68.989999999999995</v>
      </c>
      <c r="D2305" s="296" t="s">
        <v>544</v>
      </c>
      <c r="E2305" s="296" t="s">
        <v>2048</v>
      </c>
      <c r="F2305" s="294"/>
    </row>
    <row r="2306" spans="1:6" ht="24" customHeight="1">
      <c r="A2306" s="294">
        <v>2304</v>
      </c>
      <c r="B2306" s="319" t="s">
        <v>4831</v>
      </c>
      <c r="C2306" s="316">
        <v>70.97</v>
      </c>
      <c r="D2306" s="296" t="s">
        <v>544</v>
      </c>
      <c r="E2306" s="296" t="s">
        <v>2045</v>
      </c>
      <c r="F2306" s="294"/>
    </row>
    <row r="2307" spans="1:6" ht="24" customHeight="1">
      <c r="A2307" s="294">
        <v>2305</v>
      </c>
      <c r="B2307" s="319" t="s">
        <v>2489</v>
      </c>
      <c r="C2307" s="316">
        <v>89.98</v>
      </c>
      <c r="D2307" s="294" t="s">
        <v>118</v>
      </c>
      <c r="E2307" s="296" t="s">
        <v>2041</v>
      </c>
      <c r="F2307" s="294"/>
    </row>
    <row r="2308" spans="1:6" ht="24" customHeight="1">
      <c r="A2308" s="294">
        <v>2306</v>
      </c>
      <c r="B2308" s="319" t="s">
        <v>4832</v>
      </c>
      <c r="C2308" s="316">
        <v>89.66</v>
      </c>
      <c r="D2308" s="294" t="s">
        <v>118</v>
      </c>
      <c r="E2308" s="296" t="s">
        <v>2041</v>
      </c>
      <c r="F2308" s="294"/>
    </row>
    <row r="2309" spans="1:6" ht="24" customHeight="1">
      <c r="A2309" s="294">
        <v>2307</v>
      </c>
      <c r="B2309" s="319" t="s">
        <v>4833</v>
      </c>
      <c r="C2309" s="316">
        <v>90.01</v>
      </c>
      <c r="D2309" s="294" t="s">
        <v>118</v>
      </c>
      <c r="E2309" s="294" t="s">
        <v>2045</v>
      </c>
      <c r="F2309" s="294"/>
    </row>
    <row r="2310" spans="1:6" ht="24" customHeight="1">
      <c r="A2310" s="294">
        <v>2308</v>
      </c>
      <c r="B2310" s="308" t="s">
        <v>1105</v>
      </c>
      <c r="C2310" s="316">
        <v>89.14</v>
      </c>
      <c r="D2310" s="294" t="s">
        <v>118</v>
      </c>
      <c r="E2310" s="296" t="s">
        <v>2045</v>
      </c>
      <c r="F2310" s="294"/>
    </row>
    <row r="2311" spans="1:6" ht="24" customHeight="1">
      <c r="A2311" s="294">
        <v>2309</v>
      </c>
      <c r="B2311" s="308" t="s">
        <v>4834</v>
      </c>
      <c r="C2311" s="316">
        <v>89.16</v>
      </c>
      <c r="D2311" s="294" t="s">
        <v>118</v>
      </c>
      <c r="E2311" s="296" t="s">
        <v>2041</v>
      </c>
      <c r="F2311" s="294"/>
    </row>
    <row r="2312" spans="1:6" ht="24" customHeight="1">
      <c r="A2312" s="294">
        <v>2310</v>
      </c>
      <c r="B2312" s="308" t="s">
        <v>896</v>
      </c>
      <c r="C2312" s="316">
        <v>89.14</v>
      </c>
      <c r="D2312" s="294" t="s">
        <v>118</v>
      </c>
      <c r="E2312" s="296" t="s">
        <v>2045</v>
      </c>
      <c r="F2312" s="294"/>
    </row>
    <row r="2313" spans="1:6" ht="24" customHeight="1">
      <c r="A2313" s="294">
        <v>2311</v>
      </c>
      <c r="B2313" s="308" t="s">
        <v>1067</v>
      </c>
      <c r="C2313" s="316">
        <v>89.14</v>
      </c>
      <c r="D2313" s="294" t="s">
        <v>118</v>
      </c>
      <c r="E2313" s="296" t="s">
        <v>2045</v>
      </c>
      <c r="F2313" s="294"/>
    </row>
    <row r="2314" spans="1:6" ht="24" customHeight="1">
      <c r="A2314" s="294">
        <v>2312</v>
      </c>
      <c r="B2314" s="308" t="s">
        <v>4835</v>
      </c>
      <c r="C2314" s="316">
        <v>90.05</v>
      </c>
      <c r="D2314" s="294" t="s">
        <v>118</v>
      </c>
      <c r="E2314" s="296" t="s">
        <v>2041</v>
      </c>
      <c r="F2314" s="294"/>
    </row>
    <row r="2315" spans="1:6" ht="24" customHeight="1">
      <c r="A2315" s="294">
        <v>2313</v>
      </c>
      <c r="B2315" s="308" t="s">
        <v>1303</v>
      </c>
      <c r="C2315" s="316">
        <v>90.66</v>
      </c>
      <c r="D2315" s="294" t="s">
        <v>118</v>
      </c>
      <c r="E2315" s="296" t="s">
        <v>2041</v>
      </c>
      <c r="F2315" s="294"/>
    </row>
    <row r="2316" spans="1:6" ht="24" customHeight="1">
      <c r="A2316" s="294">
        <v>2314</v>
      </c>
      <c r="B2316" s="308" t="s">
        <v>4836</v>
      </c>
      <c r="C2316" s="316">
        <v>90.31</v>
      </c>
      <c r="D2316" s="294" t="s">
        <v>118</v>
      </c>
      <c r="E2316" s="294" t="s">
        <v>2045</v>
      </c>
      <c r="F2316" s="294"/>
    </row>
    <row r="2317" spans="1:6" ht="24" customHeight="1">
      <c r="A2317" s="294">
        <v>2315</v>
      </c>
      <c r="B2317" s="308" t="s">
        <v>4837</v>
      </c>
      <c r="C2317" s="316">
        <v>89.66</v>
      </c>
      <c r="D2317" s="294" t="s">
        <v>118</v>
      </c>
      <c r="E2317" s="296" t="s">
        <v>2041</v>
      </c>
      <c r="F2317" s="294"/>
    </row>
    <row r="2318" spans="1:6" ht="24" customHeight="1">
      <c r="A2318" s="294">
        <v>2316</v>
      </c>
      <c r="B2318" s="308" t="s">
        <v>4838</v>
      </c>
      <c r="C2318" s="316">
        <v>90.36</v>
      </c>
      <c r="D2318" s="294" t="s">
        <v>118</v>
      </c>
      <c r="E2318" s="296" t="s">
        <v>2041</v>
      </c>
      <c r="F2318" s="294"/>
    </row>
    <row r="2319" spans="1:6" ht="24" customHeight="1">
      <c r="A2319" s="294">
        <v>2317</v>
      </c>
      <c r="B2319" s="308" t="s">
        <v>913</v>
      </c>
      <c r="C2319" s="316">
        <v>89.31</v>
      </c>
      <c r="D2319" s="294" t="s">
        <v>118</v>
      </c>
      <c r="E2319" s="296" t="s">
        <v>2041</v>
      </c>
      <c r="F2319" s="294"/>
    </row>
    <row r="2320" spans="1:6" ht="24" customHeight="1">
      <c r="A2320" s="294">
        <v>2318</v>
      </c>
      <c r="B2320" s="308" t="s">
        <v>4839</v>
      </c>
      <c r="C2320" s="316">
        <v>90.32</v>
      </c>
      <c r="D2320" s="294" t="s">
        <v>118</v>
      </c>
      <c r="E2320" s="296" t="s">
        <v>2045</v>
      </c>
      <c r="F2320" s="294"/>
    </row>
    <row r="2321" spans="1:6" ht="24" customHeight="1">
      <c r="A2321" s="294">
        <v>2319</v>
      </c>
      <c r="B2321" s="308" t="s">
        <v>2129</v>
      </c>
      <c r="C2321" s="316">
        <v>89.6</v>
      </c>
      <c r="D2321" s="294" t="s">
        <v>118</v>
      </c>
      <c r="E2321" s="294" t="s">
        <v>2045</v>
      </c>
      <c r="F2321" s="294"/>
    </row>
    <row r="2322" spans="1:6" ht="24" customHeight="1">
      <c r="A2322" s="294">
        <v>2320</v>
      </c>
      <c r="B2322" s="308" t="s">
        <v>4840</v>
      </c>
      <c r="C2322" s="316">
        <v>90.26</v>
      </c>
      <c r="D2322" s="294" t="s">
        <v>118</v>
      </c>
      <c r="E2322" s="294" t="s">
        <v>2045</v>
      </c>
      <c r="F2322" s="294"/>
    </row>
    <row r="2323" spans="1:6" ht="24" customHeight="1">
      <c r="A2323" s="294">
        <v>2321</v>
      </c>
      <c r="B2323" s="308" t="s">
        <v>2436</v>
      </c>
      <c r="C2323" s="316">
        <v>90.36</v>
      </c>
      <c r="D2323" s="294" t="s">
        <v>118</v>
      </c>
      <c r="E2323" s="296" t="s">
        <v>2041</v>
      </c>
      <c r="F2323" s="294"/>
    </row>
    <row r="2324" spans="1:6" ht="24" customHeight="1">
      <c r="A2324" s="294">
        <v>2322</v>
      </c>
      <c r="B2324" s="308" t="s">
        <v>4841</v>
      </c>
      <c r="C2324" s="316">
        <v>90.35</v>
      </c>
      <c r="D2324" s="294" t="s">
        <v>118</v>
      </c>
      <c r="E2324" s="296" t="s">
        <v>2045</v>
      </c>
      <c r="F2324" s="294"/>
    </row>
    <row r="2325" spans="1:6" ht="24" customHeight="1">
      <c r="A2325" s="294">
        <v>2323</v>
      </c>
      <c r="B2325" s="308" t="s">
        <v>4842</v>
      </c>
      <c r="C2325" s="316">
        <v>90.37</v>
      </c>
      <c r="D2325" s="294" t="s">
        <v>118</v>
      </c>
      <c r="E2325" s="296" t="s">
        <v>2045</v>
      </c>
      <c r="F2325" s="294"/>
    </row>
    <row r="2326" spans="1:6" ht="24" customHeight="1">
      <c r="A2326" s="294">
        <v>2324</v>
      </c>
      <c r="B2326" s="308" t="s">
        <v>4843</v>
      </c>
      <c r="C2326" s="316">
        <v>89.98</v>
      </c>
      <c r="D2326" s="294" t="s">
        <v>118</v>
      </c>
      <c r="E2326" s="296" t="s">
        <v>2041</v>
      </c>
      <c r="F2326" s="294"/>
    </row>
    <row r="2327" spans="1:6" ht="24" customHeight="1">
      <c r="A2327" s="294">
        <v>2325</v>
      </c>
      <c r="B2327" s="308" t="s">
        <v>4844</v>
      </c>
      <c r="C2327" s="316">
        <v>88.73</v>
      </c>
      <c r="D2327" s="294" t="s">
        <v>118</v>
      </c>
      <c r="E2327" s="296" t="s">
        <v>2045</v>
      </c>
      <c r="F2327" s="294"/>
    </row>
    <row r="2328" spans="1:6" ht="24" customHeight="1">
      <c r="A2328" s="294">
        <v>2326</v>
      </c>
      <c r="B2328" s="308" t="s">
        <v>4845</v>
      </c>
      <c r="C2328" s="316">
        <v>90.25</v>
      </c>
      <c r="D2328" s="294" t="s">
        <v>118</v>
      </c>
      <c r="E2328" s="296" t="s">
        <v>2045</v>
      </c>
      <c r="F2328" s="294"/>
    </row>
    <row r="2329" spans="1:6" ht="24" customHeight="1">
      <c r="A2329" s="294">
        <v>2327</v>
      </c>
      <c r="B2329" s="308" t="s">
        <v>4846</v>
      </c>
      <c r="C2329" s="316">
        <v>89.31</v>
      </c>
      <c r="D2329" s="294" t="s">
        <v>118</v>
      </c>
      <c r="E2329" s="296" t="s">
        <v>2041</v>
      </c>
      <c r="F2329" s="294"/>
    </row>
    <row r="2330" spans="1:6" ht="24" customHeight="1">
      <c r="A2330" s="294">
        <v>2328</v>
      </c>
      <c r="B2330" s="308" t="s">
        <v>4847</v>
      </c>
      <c r="C2330" s="316">
        <v>90.31</v>
      </c>
      <c r="D2330" s="294" t="s">
        <v>118</v>
      </c>
      <c r="E2330" s="294" t="s">
        <v>2045</v>
      </c>
      <c r="F2330" s="294"/>
    </row>
    <row r="2331" spans="1:6" ht="24" customHeight="1">
      <c r="A2331" s="294">
        <v>2329</v>
      </c>
      <c r="B2331" s="308" t="s">
        <v>1223</v>
      </c>
      <c r="C2331" s="316">
        <v>88.69</v>
      </c>
      <c r="D2331" s="294" t="s">
        <v>118</v>
      </c>
      <c r="E2331" s="296" t="s">
        <v>2041</v>
      </c>
      <c r="F2331" s="294"/>
    </row>
    <row r="2332" spans="1:6" ht="24" customHeight="1">
      <c r="A2332" s="294">
        <v>2330</v>
      </c>
      <c r="B2332" s="308" t="s">
        <v>4848</v>
      </c>
      <c r="C2332" s="316">
        <v>88.52</v>
      </c>
      <c r="D2332" s="294" t="s">
        <v>118</v>
      </c>
      <c r="E2332" s="296" t="s">
        <v>2045</v>
      </c>
      <c r="F2332" s="294"/>
    </row>
    <row r="2333" spans="1:6" ht="24" customHeight="1">
      <c r="A2333" s="294">
        <v>2331</v>
      </c>
      <c r="B2333" s="308" t="s">
        <v>1337</v>
      </c>
      <c r="C2333" s="316">
        <v>89.77</v>
      </c>
      <c r="D2333" s="294" t="s">
        <v>118</v>
      </c>
      <c r="E2333" s="296" t="s">
        <v>2041</v>
      </c>
      <c r="F2333" s="294"/>
    </row>
    <row r="2334" spans="1:6" ht="24" customHeight="1">
      <c r="A2334" s="294">
        <v>2332</v>
      </c>
      <c r="B2334" s="308" t="s">
        <v>4849</v>
      </c>
      <c r="C2334" s="316">
        <v>90.32</v>
      </c>
      <c r="D2334" s="294" t="s">
        <v>118</v>
      </c>
      <c r="E2334" s="294" t="s">
        <v>2045</v>
      </c>
      <c r="F2334" s="294"/>
    </row>
    <row r="2335" spans="1:6" ht="24" customHeight="1">
      <c r="A2335" s="294">
        <v>2333</v>
      </c>
      <c r="B2335" s="308" t="s">
        <v>1320</v>
      </c>
      <c r="C2335" s="316">
        <v>90.25</v>
      </c>
      <c r="D2335" s="294" t="s">
        <v>118</v>
      </c>
      <c r="E2335" s="296" t="s">
        <v>2045</v>
      </c>
      <c r="F2335" s="294"/>
    </row>
    <row r="2336" spans="1:6" ht="24" customHeight="1">
      <c r="A2336" s="294">
        <v>2334</v>
      </c>
      <c r="B2336" s="308" t="s">
        <v>989</v>
      </c>
      <c r="C2336" s="316">
        <v>89.31</v>
      </c>
      <c r="D2336" s="294" t="s">
        <v>118</v>
      </c>
      <c r="E2336" s="296" t="s">
        <v>2041</v>
      </c>
      <c r="F2336" s="294"/>
    </row>
    <row r="2337" spans="1:6" ht="24" customHeight="1">
      <c r="A2337" s="294">
        <v>2335</v>
      </c>
      <c r="B2337" s="308" t="s">
        <v>3161</v>
      </c>
      <c r="C2337" s="316">
        <v>90.02</v>
      </c>
      <c r="D2337" s="294" t="s">
        <v>118</v>
      </c>
      <c r="E2337" s="294" t="s">
        <v>2045</v>
      </c>
      <c r="F2337" s="294"/>
    </row>
    <row r="2338" spans="1:6" ht="24" customHeight="1">
      <c r="A2338" s="294">
        <v>2336</v>
      </c>
      <c r="B2338" s="308" t="s">
        <v>4850</v>
      </c>
      <c r="C2338" s="316">
        <v>90.36</v>
      </c>
      <c r="D2338" s="294" t="s">
        <v>118</v>
      </c>
      <c r="E2338" s="296" t="s">
        <v>2041</v>
      </c>
      <c r="F2338" s="294"/>
    </row>
    <row r="2339" spans="1:6" ht="24" customHeight="1">
      <c r="A2339" s="294">
        <v>2337</v>
      </c>
      <c r="B2339" s="308" t="s">
        <v>4851</v>
      </c>
      <c r="C2339" s="316">
        <v>90.02</v>
      </c>
      <c r="D2339" s="294" t="s">
        <v>118</v>
      </c>
      <c r="E2339" s="296" t="s">
        <v>2045</v>
      </c>
      <c r="F2339" s="294"/>
    </row>
    <row r="2340" spans="1:6" ht="24" customHeight="1">
      <c r="A2340" s="294">
        <v>2338</v>
      </c>
      <c r="B2340" s="308" t="s">
        <v>4852</v>
      </c>
      <c r="C2340" s="316">
        <v>89.08</v>
      </c>
      <c r="D2340" s="294" t="s">
        <v>118</v>
      </c>
      <c r="E2340" s="294" t="s">
        <v>2045</v>
      </c>
      <c r="F2340" s="294"/>
    </row>
    <row r="2341" spans="1:6" ht="24" customHeight="1">
      <c r="A2341" s="294">
        <v>2339</v>
      </c>
      <c r="B2341" s="308" t="s">
        <v>1069</v>
      </c>
      <c r="C2341" s="316">
        <v>89.16</v>
      </c>
      <c r="D2341" s="294" t="s">
        <v>118</v>
      </c>
      <c r="E2341" s="296" t="s">
        <v>2041</v>
      </c>
      <c r="F2341" s="294"/>
    </row>
    <row r="2342" spans="1:6" ht="24" customHeight="1">
      <c r="A2342" s="294">
        <v>2340</v>
      </c>
      <c r="B2342" s="308" t="s">
        <v>2266</v>
      </c>
      <c r="C2342" s="316">
        <v>90.21</v>
      </c>
      <c r="D2342" s="294" t="s">
        <v>118</v>
      </c>
      <c r="E2342" s="296" t="s">
        <v>2045</v>
      </c>
      <c r="F2342" s="294"/>
    </row>
    <row r="2343" spans="1:6" ht="24" customHeight="1">
      <c r="A2343" s="294">
        <v>2341</v>
      </c>
      <c r="B2343" s="308" t="s">
        <v>4853</v>
      </c>
      <c r="C2343" s="316">
        <v>90.4</v>
      </c>
      <c r="D2343" s="294" t="s">
        <v>118</v>
      </c>
      <c r="E2343" s="296" t="s">
        <v>2045</v>
      </c>
      <c r="F2343" s="294"/>
    </row>
    <row r="2344" spans="1:6" ht="24" customHeight="1">
      <c r="A2344" s="294">
        <v>2342</v>
      </c>
      <c r="B2344" s="308" t="s">
        <v>4854</v>
      </c>
      <c r="C2344" s="316">
        <v>89.08</v>
      </c>
      <c r="D2344" s="294" t="s">
        <v>118</v>
      </c>
      <c r="E2344" s="294" t="s">
        <v>2045</v>
      </c>
      <c r="F2344" s="294"/>
    </row>
    <row r="2345" spans="1:6" ht="24" customHeight="1">
      <c r="A2345" s="294">
        <v>2343</v>
      </c>
      <c r="B2345" s="308" t="s">
        <v>4855</v>
      </c>
      <c r="C2345" s="316">
        <v>89.71</v>
      </c>
      <c r="D2345" s="294" t="s">
        <v>118</v>
      </c>
      <c r="E2345" s="296" t="s">
        <v>2041</v>
      </c>
      <c r="F2345" s="294"/>
    </row>
    <row r="2346" spans="1:6" ht="24" customHeight="1">
      <c r="A2346" s="294">
        <v>2344</v>
      </c>
      <c r="B2346" s="308" t="s">
        <v>4856</v>
      </c>
      <c r="C2346" s="316">
        <v>90.32</v>
      </c>
      <c r="D2346" s="294" t="s">
        <v>118</v>
      </c>
      <c r="E2346" s="294" t="s">
        <v>2045</v>
      </c>
      <c r="F2346" s="294"/>
    </row>
    <row r="2347" spans="1:6" ht="24" customHeight="1">
      <c r="A2347" s="294">
        <v>2345</v>
      </c>
      <c r="B2347" s="308" t="s">
        <v>4857</v>
      </c>
      <c r="C2347" s="316">
        <v>89.57</v>
      </c>
      <c r="D2347" s="294" t="s">
        <v>118</v>
      </c>
      <c r="E2347" s="294" t="s">
        <v>2045</v>
      </c>
      <c r="F2347" s="294"/>
    </row>
    <row r="2348" spans="1:6" ht="24" customHeight="1">
      <c r="A2348" s="294">
        <v>2346</v>
      </c>
      <c r="B2348" s="308" t="s">
        <v>2242</v>
      </c>
      <c r="C2348" s="316">
        <v>90.21</v>
      </c>
      <c r="D2348" s="294" t="s">
        <v>118</v>
      </c>
      <c r="E2348" s="296" t="s">
        <v>2045</v>
      </c>
      <c r="F2348" s="294"/>
    </row>
    <row r="2349" spans="1:6" ht="24" customHeight="1">
      <c r="A2349" s="294">
        <v>2347</v>
      </c>
      <c r="B2349" s="308" t="s">
        <v>2875</v>
      </c>
      <c r="C2349" s="316">
        <v>89.31</v>
      </c>
      <c r="D2349" s="294" t="s">
        <v>118</v>
      </c>
      <c r="E2349" s="296" t="s">
        <v>2041</v>
      </c>
      <c r="F2349" s="294"/>
    </row>
    <row r="2350" spans="1:6" ht="24" customHeight="1">
      <c r="A2350" s="294">
        <v>2348</v>
      </c>
      <c r="B2350" s="308" t="s">
        <v>2360</v>
      </c>
      <c r="C2350" s="316">
        <v>90.04</v>
      </c>
      <c r="D2350" s="294" t="s">
        <v>118</v>
      </c>
      <c r="E2350" s="296" t="s">
        <v>2045</v>
      </c>
      <c r="F2350" s="294"/>
    </row>
    <row r="2351" spans="1:6" ht="24" customHeight="1">
      <c r="A2351" s="294">
        <v>2349</v>
      </c>
      <c r="B2351" s="308" t="s">
        <v>2135</v>
      </c>
      <c r="C2351" s="316">
        <v>90.36</v>
      </c>
      <c r="D2351" s="294" t="s">
        <v>118</v>
      </c>
      <c r="E2351" s="296" t="s">
        <v>2041</v>
      </c>
      <c r="F2351" s="294"/>
    </row>
    <row r="2352" spans="1:6" ht="24" customHeight="1">
      <c r="A2352" s="294">
        <v>2350</v>
      </c>
      <c r="B2352" s="308" t="s">
        <v>4858</v>
      </c>
      <c r="C2352" s="316">
        <v>90.73</v>
      </c>
      <c r="D2352" s="294" t="s">
        <v>118</v>
      </c>
      <c r="E2352" s="296" t="s">
        <v>2041</v>
      </c>
      <c r="F2352" s="294"/>
    </row>
    <row r="2353" spans="1:6" ht="24" customHeight="1">
      <c r="A2353" s="294">
        <v>2351</v>
      </c>
      <c r="B2353" s="308" t="s">
        <v>2176</v>
      </c>
      <c r="C2353" s="316">
        <v>88.73</v>
      </c>
      <c r="D2353" s="294" t="s">
        <v>118</v>
      </c>
      <c r="E2353" s="294" t="s">
        <v>2045</v>
      </c>
      <c r="F2353" s="294"/>
    </row>
    <row r="2354" spans="1:6" ht="24" customHeight="1">
      <c r="A2354" s="294">
        <v>2352</v>
      </c>
      <c r="B2354" s="308" t="s">
        <v>2474</v>
      </c>
      <c r="C2354" s="316">
        <v>90.36</v>
      </c>
      <c r="D2354" s="294" t="s">
        <v>118</v>
      </c>
      <c r="E2354" s="296" t="s">
        <v>2041</v>
      </c>
      <c r="F2354" s="294"/>
    </row>
    <row r="2355" spans="1:6" ht="24" customHeight="1">
      <c r="A2355" s="294">
        <v>2353</v>
      </c>
      <c r="B2355" s="308" t="s">
        <v>4859</v>
      </c>
      <c r="C2355" s="316">
        <v>89.66</v>
      </c>
      <c r="D2355" s="294" t="s">
        <v>118</v>
      </c>
      <c r="E2355" s="296" t="s">
        <v>2041</v>
      </c>
      <c r="F2355" s="294"/>
    </row>
  </sheetData>
  <autoFilter ref="A2:F2355" xr:uid="{00000000-0009-0000-0000-000000000000}"/>
  <phoneticPr fontId="60" type="noConversion"/>
  <conditionalFormatting sqref="B31">
    <cfRule type="duplicateValues" dxfId="726" priority="39"/>
  </conditionalFormatting>
  <conditionalFormatting sqref="B33">
    <cfRule type="duplicateValues" dxfId="725" priority="38"/>
  </conditionalFormatting>
  <conditionalFormatting sqref="B34">
    <cfRule type="duplicateValues" dxfId="724" priority="37"/>
  </conditionalFormatting>
  <conditionalFormatting sqref="B35">
    <cfRule type="duplicateValues" dxfId="723" priority="36"/>
  </conditionalFormatting>
  <conditionalFormatting sqref="B36:B37">
    <cfRule type="duplicateValues" dxfId="722" priority="35"/>
  </conditionalFormatting>
  <conditionalFormatting sqref="B38 B32">
    <cfRule type="duplicateValues" dxfId="721" priority="32"/>
  </conditionalFormatting>
  <conditionalFormatting sqref="B38:B40 B31:B35">
    <cfRule type="duplicateValues" dxfId="720" priority="33"/>
  </conditionalFormatting>
  <conditionalFormatting sqref="B39">
    <cfRule type="duplicateValues" dxfId="719" priority="31"/>
  </conditionalFormatting>
  <conditionalFormatting sqref="B40">
    <cfRule type="duplicateValues" dxfId="718" priority="34"/>
  </conditionalFormatting>
  <conditionalFormatting sqref="B41:B43">
    <cfRule type="duplicateValues" dxfId="717" priority="29"/>
  </conditionalFormatting>
  <conditionalFormatting sqref="B44">
    <cfRule type="duplicateValues" dxfId="716" priority="28"/>
  </conditionalFormatting>
  <conditionalFormatting sqref="B45:B53">
    <cfRule type="duplicateValues" dxfId="715" priority="40"/>
  </conditionalFormatting>
  <conditionalFormatting sqref="B87">
    <cfRule type="duplicateValues" dxfId="714" priority="25"/>
    <cfRule type="duplicateValues" dxfId="713" priority="26"/>
  </conditionalFormatting>
  <conditionalFormatting sqref="B90">
    <cfRule type="duplicateValues" dxfId="712" priority="23"/>
    <cfRule type="duplicateValues" dxfId="711" priority="24"/>
  </conditionalFormatting>
  <conditionalFormatting sqref="B92">
    <cfRule type="duplicateValues" dxfId="710" priority="20"/>
    <cfRule type="duplicateValues" dxfId="709" priority="21"/>
  </conditionalFormatting>
  <conditionalFormatting sqref="B93">
    <cfRule type="duplicateValues" dxfId="708" priority="18"/>
    <cfRule type="duplicateValues" dxfId="707" priority="19"/>
  </conditionalFormatting>
  <conditionalFormatting sqref="B94">
    <cfRule type="duplicateValues" dxfId="706" priority="16"/>
    <cfRule type="duplicateValues" dxfId="705" priority="17"/>
  </conditionalFormatting>
  <conditionalFormatting sqref="B95">
    <cfRule type="duplicateValues" dxfId="704" priority="15"/>
  </conditionalFormatting>
  <conditionalFormatting sqref="B126">
    <cfRule type="duplicateValues" dxfId="703" priority="13"/>
  </conditionalFormatting>
  <conditionalFormatting sqref="B129">
    <cfRule type="duplicateValues" dxfId="702" priority="12"/>
  </conditionalFormatting>
  <conditionalFormatting sqref="B130:B132">
    <cfRule type="duplicateValues" dxfId="701" priority="11"/>
  </conditionalFormatting>
  <conditionalFormatting sqref="B135:B138">
    <cfRule type="duplicateValues" dxfId="700" priority="9"/>
    <cfRule type="duplicateValues" dxfId="699" priority="10"/>
  </conditionalFormatting>
  <conditionalFormatting sqref="B146:B147">
    <cfRule type="expression" dxfId="698" priority="8" stopIfTrue="1">
      <formula>COUNTIF(d,B146)</formula>
    </cfRule>
  </conditionalFormatting>
  <conditionalFormatting sqref="B300">
    <cfRule type="expression" dxfId="697" priority="5">
      <formula>COUNTIF(NO.1,B300)</formula>
    </cfRule>
    <cfRule type="expression" dxfId="696" priority="6">
      <formula>COUNTIF(d,B300)</formula>
    </cfRule>
  </conditionalFormatting>
  <conditionalFormatting sqref="B301:B322">
    <cfRule type="expression" dxfId="695" priority="4" stopIfTrue="1">
      <formula>COUNTIF(d,B301)</formula>
    </cfRule>
  </conditionalFormatting>
  <conditionalFormatting sqref="B1046:B1055 B1062:B1066 B1070:B1072 B1078 B1080">
    <cfRule type="expression" dxfId="694" priority="2">
      <formula>COUNTIF(NO.1,B1046)</formula>
    </cfRule>
    <cfRule type="expression" dxfId="693" priority="3">
      <formula>COUNTIF(d,B1046)</formula>
    </cfRule>
  </conditionalFormatting>
  <conditionalFormatting sqref="B1250:B1251">
    <cfRule type="expression" dxfId="692" priority="1" stopIfTrue="1">
      <formula>COUNTIF(d,B1250)</formula>
    </cfRule>
  </conditionalFormatting>
  <conditionalFormatting sqref="C3:C31 C39">
    <cfRule type="expression" dxfId="691" priority="30">
      <formula>C3&lt;&gt;K</formula>
    </cfRule>
  </conditionalFormatting>
  <conditionalFormatting sqref="C54:C86">
    <cfRule type="expression" dxfId="690" priority="27">
      <formula>C54&lt;&gt;K</formula>
    </cfRule>
  </conditionalFormatting>
  <conditionalFormatting sqref="C88:C90">
    <cfRule type="expression" dxfId="689" priority="22">
      <formula>C88&lt;&gt;K</formula>
    </cfRule>
  </conditionalFormatting>
  <conditionalFormatting sqref="C96:C120">
    <cfRule type="expression" dxfId="688" priority="14">
      <formula>C96&lt;&gt;K</formula>
    </cfRule>
  </conditionalFormatting>
  <conditionalFormatting sqref="C161:C188">
    <cfRule type="expression" dxfId="687" priority="7">
      <formula>C161&lt;&gt;K</formula>
    </cfRule>
  </conditionalFormatting>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4313-3865-41E3-BB74-1C55D99BB82C}">
  <dimension ref="A1:P2225"/>
  <sheetViews>
    <sheetView workbookViewId="0">
      <selection activeCell="P4" sqref="P4"/>
    </sheetView>
  </sheetViews>
  <sheetFormatPr defaultColWidth="8.875" defaultRowHeight="20.25" customHeight="1"/>
  <cols>
    <col min="1" max="1" width="8.875" style="322"/>
    <col min="2" max="2" width="14.5" style="322" customWidth="1"/>
    <col min="3" max="5" width="8.875" style="322"/>
    <col min="6" max="7" width="13.625" style="322" customWidth="1"/>
    <col min="8" max="11" width="8.875" style="322"/>
    <col min="12" max="12" width="11.375" style="322" bestFit="1" customWidth="1"/>
    <col min="13" max="13" width="10.5" style="322" bestFit="1" customWidth="1"/>
    <col min="14" max="16384" width="8.875" style="322"/>
  </cols>
  <sheetData>
    <row r="1" spans="1:16" ht="20.25" customHeight="1">
      <c r="A1" s="322" t="s">
        <v>4860</v>
      </c>
    </row>
    <row r="2" spans="1:16" ht="20.25" customHeight="1">
      <c r="A2" s="323" t="s">
        <v>78</v>
      </c>
      <c r="B2" s="323" t="s">
        <v>2039</v>
      </c>
      <c r="C2" s="323" t="s">
        <v>256</v>
      </c>
      <c r="D2" s="323" t="s">
        <v>45</v>
      </c>
      <c r="E2" s="323" t="s">
        <v>257</v>
      </c>
      <c r="F2" s="323" t="s">
        <v>539</v>
      </c>
    </row>
    <row r="3" spans="1:16" ht="20.25" customHeight="1">
      <c r="A3" s="324">
        <v>1</v>
      </c>
      <c r="B3" s="325" t="s">
        <v>4861</v>
      </c>
      <c r="C3" s="325">
        <v>91.21</v>
      </c>
      <c r="D3" s="325" t="s">
        <v>487</v>
      </c>
      <c r="E3" s="325" t="s">
        <v>2045</v>
      </c>
      <c r="F3" s="324"/>
      <c r="G3" s="322">
        <f>COUNT(A3:A2225)</f>
        <v>2223</v>
      </c>
      <c r="H3" s="295" t="s">
        <v>3221</v>
      </c>
      <c r="I3" s="295" t="s">
        <v>3222</v>
      </c>
      <c r="J3" s="295" t="s">
        <v>3223</v>
      </c>
      <c r="K3" s="295" t="s">
        <v>3222</v>
      </c>
      <c r="L3" s="295" t="s">
        <v>3224</v>
      </c>
      <c r="M3" s="295" t="s">
        <v>3225</v>
      </c>
      <c r="N3" s="295" t="s">
        <v>3226</v>
      </c>
      <c r="P3" s="322">
        <f>_xlfn.MODE.SNGL(C3:C22255)</f>
        <v>91.21</v>
      </c>
    </row>
    <row r="4" spans="1:16" ht="20.25" customHeight="1">
      <c r="A4" s="324">
        <v>2</v>
      </c>
      <c r="B4" s="325" t="s">
        <v>4862</v>
      </c>
      <c r="C4" s="325">
        <v>74.31</v>
      </c>
      <c r="D4" s="325" t="s">
        <v>487</v>
      </c>
      <c r="E4" s="325" t="s">
        <v>2045</v>
      </c>
      <c r="F4" s="324"/>
      <c r="G4" s="322">
        <f>SUM(C3:C2225)</f>
        <v>200679.46999999782</v>
      </c>
      <c r="H4" s="326" t="s">
        <v>4863</v>
      </c>
      <c r="I4" s="295">
        <f>COUNTIFS(D3:D2225,H4)</f>
        <v>2223</v>
      </c>
      <c r="J4" s="326" t="s">
        <v>3238</v>
      </c>
      <c r="K4" s="295">
        <f>COUNTIFS(D3:D2225,H4,E3:E2225,J4)</f>
        <v>1103</v>
      </c>
      <c r="L4" s="295" t="s">
        <v>4864</v>
      </c>
      <c r="M4" s="295">
        <f>SUMIFS(C3:C2225,D3:D2225,$H$4,E3:E2225,J4)</f>
        <v>98849.169999999751</v>
      </c>
      <c r="N4" s="327"/>
    </row>
    <row r="5" spans="1:16" ht="20.25" customHeight="1">
      <c r="A5" s="324">
        <v>3</v>
      </c>
      <c r="B5" s="325" t="s">
        <v>4865</v>
      </c>
      <c r="C5" s="325">
        <v>89.34</v>
      </c>
      <c r="D5" s="325" t="s">
        <v>487</v>
      </c>
      <c r="E5" s="325" t="s">
        <v>2041</v>
      </c>
      <c r="F5" s="324"/>
      <c r="H5" s="295"/>
      <c r="I5" s="295"/>
      <c r="J5" s="390" t="s">
        <v>3228</v>
      </c>
      <c r="K5" s="387">
        <f>COUNTIFS(D3:D2225,H4,E3:E2225,J5)</f>
        <v>1120</v>
      </c>
      <c r="L5" s="387" t="s">
        <v>4866</v>
      </c>
      <c r="M5" s="387">
        <f>SUMIFS(C3:C2226,D3:D2226,$H$4,E3:E2226,J5)</f>
        <v>101830.30000000013</v>
      </c>
      <c r="N5" s="327"/>
    </row>
    <row r="6" spans="1:16" ht="20.25" customHeight="1">
      <c r="A6" s="324">
        <v>4</v>
      </c>
      <c r="B6" s="325" t="s">
        <v>4867</v>
      </c>
      <c r="C6" s="325">
        <v>91.21</v>
      </c>
      <c r="D6" s="325" t="s">
        <v>487</v>
      </c>
      <c r="E6" s="325" t="s">
        <v>2045</v>
      </c>
      <c r="F6" s="324"/>
      <c r="K6" s="322">
        <f>SUM(K4:K5)</f>
        <v>2223</v>
      </c>
      <c r="M6" s="322">
        <f>SUM(M4:M5)</f>
        <v>200679.46999999988</v>
      </c>
    </row>
    <row r="7" spans="1:16" ht="20.25" customHeight="1">
      <c r="A7" s="324">
        <v>5</v>
      </c>
      <c r="B7" s="325" t="s">
        <v>4868</v>
      </c>
      <c r="C7" s="325">
        <v>89.43</v>
      </c>
      <c r="D7" s="325" t="s">
        <v>487</v>
      </c>
      <c r="E7" s="325" t="s">
        <v>2041</v>
      </c>
      <c r="F7" s="324"/>
    </row>
    <row r="8" spans="1:16" ht="20.25" customHeight="1">
      <c r="A8" s="324">
        <v>6</v>
      </c>
      <c r="B8" s="325" t="s">
        <v>4697</v>
      </c>
      <c r="C8" s="325">
        <v>89.77</v>
      </c>
      <c r="D8" s="325" t="s">
        <v>487</v>
      </c>
      <c r="E8" s="325" t="s">
        <v>2041</v>
      </c>
      <c r="F8" s="324"/>
    </row>
    <row r="9" spans="1:16" ht="20.25" customHeight="1">
      <c r="A9" s="324">
        <v>7</v>
      </c>
      <c r="B9" s="325" t="s">
        <v>4869</v>
      </c>
      <c r="C9" s="325">
        <v>89.33</v>
      </c>
      <c r="D9" s="325" t="s">
        <v>487</v>
      </c>
      <c r="E9" s="325" t="s">
        <v>2041</v>
      </c>
      <c r="F9" s="324"/>
    </row>
    <row r="10" spans="1:16" ht="20.25" customHeight="1">
      <c r="A10" s="324">
        <v>8</v>
      </c>
      <c r="B10" s="325" t="s">
        <v>4870</v>
      </c>
      <c r="C10" s="325">
        <v>91.19</v>
      </c>
      <c r="D10" s="325" t="s">
        <v>487</v>
      </c>
      <c r="E10" s="325" t="s">
        <v>2045</v>
      </c>
      <c r="F10" s="324"/>
    </row>
    <row r="11" spans="1:16" ht="20.25" customHeight="1">
      <c r="A11" s="324">
        <v>9</v>
      </c>
      <c r="B11" s="325" t="s">
        <v>4871</v>
      </c>
      <c r="C11" s="328">
        <v>89.97</v>
      </c>
      <c r="D11" s="325" t="s">
        <v>487</v>
      </c>
      <c r="E11" s="325" t="s">
        <v>2041</v>
      </c>
      <c r="F11" s="324"/>
    </row>
    <row r="12" spans="1:16" ht="20.25" customHeight="1">
      <c r="A12" s="324">
        <v>10</v>
      </c>
      <c r="B12" s="329" t="s">
        <v>4872</v>
      </c>
      <c r="C12" s="325">
        <v>90.03</v>
      </c>
      <c r="D12" s="325" t="s">
        <v>487</v>
      </c>
      <c r="E12" s="325" t="s">
        <v>2045</v>
      </c>
      <c r="F12" s="324"/>
    </row>
    <row r="13" spans="1:16" ht="20.25" customHeight="1">
      <c r="A13" s="324">
        <v>11</v>
      </c>
      <c r="B13" s="329" t="s">
        <v>4873</v>
      </c>
      <c r="C13" s="325">
        <v>91.25</v>
      </c>
      <c r="D13" s="325" t="s">
        <v>487</v>
      </c>
      <c r="E13" s="325" t="s">
        <v>2045</v>
      </c>
      <c r="F13" s="324"/>
    </row>
    <row r="14" spans="1:16" ht="20.25" customHeight="1">
      <c r="A14" s="324">
        <v>12</v>
      </c>
      <c r="B14" s="328" t="s">
        <v>4874</v>
      </c>
      <c r="C14" s="328">
        <v>89.35</v>
      </c>
      <c r="D14" s="325" t="s">
        <v>487</v>
      </c>
      <c r="E14" s="325" t="s">
        <v>2041</v>
      </c>
      <c r="F14" s="324"/>
    </row>
    <row r="15" spans="1:16" ht="20.25" customHeight="1">
      <c r="A15" s="324">
        <v>13</v>
      </c>
      <c r="B15" s="328" t="s">
        <v>824</v>
      </c>
      <c r="C15" s="328">
        <v>89.43</v>
      </c>
      <c r="D15" s="325" t="s">
        <v>487</v>
      </c>
      <c r="E15" s="325" t="s">
        <v>2041</v>
      </c>
      <c r="F15" s="324"/>
    </row>
    <row r="16" spans="1:16" ht="20.25" customHeight="1">
      <c r="A16" s="324">
        <v>14</v>
      </c>
      <c r="B16" s="329" t="s">
        <v>4875</v>
      </c>
      <c r="C16" s="325">
        <v>89.34</v>
      </c>
      <c r="D16" s="325" t="s">
        <v>487</v>
      </c>
      <c r="E16" s="325" t="s">
        <v>2041</v>
      </c>
      <c r="F16" s="324"/>
    </row>
    <row r="17" spans="1:6" ht="20.25" customHeight="1">
      <c r="A17" s="324">
        <v>15</v>
      </c>
      <c r="B17" s="329" t="s">
        <v>4876</v>
      </c>
      <c r="C17" s="325">
        <v>74.31</v>
      </c>
      <c r="D17" s="325" t="s">
        <v>487</v>
      </c>
      <c r="E17" s="325" t="s">
        <v>2045</v>
      </c>
      <c r="F17" s="324"/>
    </row>
    <row r="18" spans="1:6" ht="20.25" customHeight="1">
      <c r="A18" s="324">
        <v>16</v>
      </c>
      <c r="B18" s="329" t="s">
        <v>4877</v>
      </c>
      <c r="C18" s="325">
        <v>89.54</v>
      </c>
      <c r="D18" s="325" t="s">
        <v>487</v>
      </c>
      <c r="E18" s="325" t="s">
        <v>2041</v>
      </c>
      <c r="F18" s="324"/>
    </row>
    <row r="19" spans="1:6" ht="20.25" customHeight="1">
      <c r="A19" s="324">
        <v>17</v>
      </c>
      <c r="B19" s="325" t="s">
        <v>4878</v>
      </c>
      <c r="C19" s="325">
        <v>74.31</v>
      </c>
      <c r="D19" s="325" t="s">
        <v>487</v>
      </c>
      <c r="E19" s="325" t="s">
        <v>2045</v>
      </c>
      <c r="F19" s="324"/>
    </row>
    <row r="20" spans="1:6" ht="20.25" customHeight="1">
      <c r="A20" s="324">
        <v>18</v>
      </c>
      <c r="B20" s="325" t="s">
        <v>4879</v>
      </c>
      <c r="C20" s="325">
        <v>89.6</v>
      </c>
      <c r="D20" s="325" t="s">
        <v>487</v>
      </c>
      <c r="E20" s="325" t="s">
        <v>2041</v>
      </c>
      <c r="F20" s="324"/>
    </row>
    <row r="21" spans="1:6" ht="20.25" customHeight="1">
      <c r="A21" s="324">
        <v>19</v>
      </c>
      <c r="B21" s="325" t="s">
        <v>1142</v>
      </c>
      <c r="C21" s="325">
        <v>91.31</v>
      </c>
      <c r="D21" s="325" t="s">
        <v>487</v>
      </c>
      <c r="E21" s="325" t="s">
        <v>2045</v>
      </c>
      <c r="F21" s="324"/>
    </row>
    <row r="22" spans="1:6" ht="20.25" customHeight="1">
      <c r="A22" s="324">
        <v>20</v>
      </c>
      <c r="B22" s="325" t="s">
        <v>4880</v>
      </c>
      <c r="C22" s="325">
        <v>89.59</v>
      </c>
      <c r="D22" s="325" t="s">
        <v>487</v>
      </c>
      <c r="E22" s="325" t="s">
        <v>2041</v>
      </c>
      <c r="F22" s="324"/>
    </row>
    <row r="23" spans="1:6" ht="20.25" customHeight="1">
      <c r="A23" s="324">
        <v>21</v>
      </c>
      <c r="B23" s="325" t="s">
        <v>4881</v>
      </c>
      <c r="C23" s="325">
        <v>89.8</v>
      </c>
      <c r="D23" s="325" t="s">
        <v>487</v>
      </c>
      <c r="E23" s="325" t="s">
        <v>2041</v>
      </c>
      <c r="F23" s="324"/>
    </row>
    <row r="24" spans="1:6" ht="20.25" customHeight="1">
      <c r="A24" s="324">
        <v>22</v>
      </c>
      <c r="B24" s="325" t="s">
        <v>2544</v>
      </c>
      <c r="C24" s="325">
        <v>90.34</v>
      </c>
      <c r="D24" s="325" t="s">
        <v>487</v>
      </c>
      <c r="E24" s="325" t="s">
        <v>2041</v>
      </c>
      <c r="F24" s="324"/>
    </row>
    <row r="25" spans="1:6" ht="20.25" customHeight="1">
      <c r="A25" s="324">
        <v>23</v>
      </c>
      <c r="B25" s="325" t="s">
        <v>4882</v>
      </c>
      <c r="C25" s="325">
        <v>89.81</v>
      </c>
      <c r="D25" s="325" t="s">
        <v>487</v>
      </c>
      <c r="E25" s="325" t="s">
        <v>2041</v>
      </c>
      <c r="F25" s="324"/>
    </row>
    <row r="26" spans="1:6" ht="20.25" customHeight="1">
      <c r="A26" s="324">
        <v>24</v>
      </c>
      <c r="B26" s="329" t="s">
        <v>2558</v>
      </c>
      <c r="C26" s="325">
        <v>89.23</v>
      </c>
      <c r="D26" s="325" t="s">
        <v>487</v>
      </c>
      <c r="E26" s="325" t="s">
        <v>2045</v>
      </c>
      <c r="F26" s="324"/>
    </row>
    <row r="27" spans="1:6" ht="20.25" customHeight="1">
      <c r="A27" s="324">
        <v>25</v>
      </c>
      <c r="B27" s="328" t="s">
        <v>2527</v>
      </c>
      <c r="C27" s="330">
        <v>91.12</v>
      </c>
      <c r="D27" s="325" t="s">
        <v>487</v>
      </c>
      <c r="E27" s="325" t="s">
        <v>2045</v>
      </c>
      <c r="F27" s="324"/>
    </row>
    <row r="28" spans="1:6" ht="20.25" customHeight="1">
      <c r="A28" s="324">
        <v>26</v>
      </c>
      <c r="B28" s="324" t="s">
        <v>3750</v>
      </c>
      <c r="C28" s="330">
        <v>89.68</v>
      </c>
      <c r="D28" s="325" t="s">
        <v>487</v>
      </c>
      <c r="E28" s="325" t="s">
        <v>2041</v>
      </c>
      <c r="F28" s="324"/>
    </row>
    <row r="29" spans="1:6" ht="20.25" customHeight="1">
      <c r="A29" s="324">
        <v>27</v>
      </c>
      <c r="B29" s="324" t="s">
        <v>4883</v>
      </c>
      <c r="C29" s="330">
        <v>91.21</v>
      </c>
      <c r="D29" s="325" t="s">
        <v>487</v>
      </c>
      <c r="E29" s="325" t="s">
        <v>2045</v>
      </c>
      <c r="F29" s="331"/>
    </row>
    <row r="30" spans="1:6" ht="20.25" customHeight="1">
      <c r="A30" s="324">
        <v>28</v>
      </c>
      <c r="B30" s="332" t="s">
        <v>4684</v>
      </c>
      <c r="C30" s="333">
        <v>89.77</v>
      </c>
      <c r="D30" s="325" t="s">
        <v>487</v>
      </c>
      <c r="E30" s="325" t="s">
        <v>2041</v>
      </c>
      <c r="F30" s="331"/>
    </row>
    <row r="31" spans="1:6" ht="20.25" customHeight="1">
      <c r="A31" s="324">
        <v>29</v>
      </c>
      <c r="B31" s="317" t="s">
        <v>2202</v>
      </c>
      <c r="C31" s="317">
        <v>91.21</v>
      </c>
      <c r="D31" s="325" t="s">
        <v>487</v>
      </c>
      <c r="E31" s="325" t="s">
        <v>2045</v>
      </c>
      <c r="F31" s="331"/>
    </row>
    <row r="32" spans="1:6" ht="20.25" customHeight="1">
      <c r="A32" s="324">
        <v>30</v>
      </c>
      <c r="B32" s="332" t="s">
        <v>4688</v>
      </c>
      <c r="C32" s="333">
        <v>91.21</v>
      </c>
      <c r="D32" s="325" t="s">
        <v>487</v>
      </c>
      <c r="E32" s="325" t="s">
        <v>2045</v>
      </c>
      <c r="F32" s="331"/>
    </row>
    <row r="33" spans="1:6" ht="20.25" customHeight="1">
      <c r="A33" s="324">
        <v>31</v>
      </c>
      <c r="B33" s="332" t="s">
        <v>4884</v>
      </c>
      <c r="C33" s="333">
        <v>91.25</v>
      </c>
      <c r="D33" s="325" t="s">
        <v>487</v>
      </c>
      <c r="E33" s="325" t="s">
        <v>2045</v>
      </c>
      <c r="F33" s="331"/>
    </row>
    <row r="34" spans="1:6" ht="20.25" customHeight="1">
      <c r="A34" s="324">
        <v>32</v>
      </c>
      <c r="B34" s="332" t="s">
        <v>4885</v>
      </c>
      <c r="C34" s="333">
        <v>89.34</v>
      </c>
      <c r="D34" s="325" t="s">
        <v>487</v>
      </c>
      <c r="E34" s="325" t="s">
        <v>2041</v>
      </c>
      <c r="F34" s="331"/>
    </row>
    <row r="35" spans="1:6" ht="20.25" customHeight="1">
      <c r="A35" s="324">
        <v>33</v>
      </c>
      <c r="B35" s="332" t="s">
        <v>662</v>
      </c>
      <c r="C35" s="333">
        <v>89.43</v>
      </c>
      <c r="D35" s="325" t="s">
        <v>487</v>
      </c>
      <c r="E35" s="325" t="s">
        <v>2041</v>
      </c>
      <c r="F35" s="331"/>
    </row>
    <row r="36" spans="1:6" ht="20.25" customHeight="1">
      <c r="A36" s="324">
        <v>34</v>
      </c>
      <c r="B36" s="332" t="s">
        <v>2314</v>
      </c>
      <c r="C36" s="333">
        <v>91.12</v>
      </c>
      <c r="D36" s="325" t="s">
        <v>487</v>
      </c>
      <c r="E36" s="325" t="s">
        <v>2045</v>
      </c>
      <c r="F36" s="331"/>
    </row>
    <row r="37" spans="1:6" ht="20.25" customHeight="1">
      <c r="A37" s="324">
        <v>35</v>
      </c>
      <c r="B37" s="332" t="s">
        <v>659</v>
      </c>
      <c r="C37" s="333">
        <v>91.21</v>
      </c>
      <c r="D37" s="325" t="s">
        <v>487</v>
      </c>
      <c r="E37" s="325" t="s">
        <v>2045</v>
      </c>
      <c r="F37" s="331"/>
    </row>
    <row r="38" spans="1:6" ht="20.25" customHeight="1">
      <c r="A38" s="324">
        <v>36</v>
      </c>
      <c r="B38" s="332" t="s">
        <v>4886</v>
      </c>
      <c r="C38" s="333">
        <v>89.35</v>
      </c>
      <c r="D38" s="325" t="s">
        <v>487</v>
      </c>
      <c r="E38" s="325" t="s">
        <v>2041</v>
      </c>
      <c r="F38" s="331"/>
    </row>
    <row r="39" spans="1:6" ht="20.25" customHeight="1">
      <c r="A39" s="324">
        <v>37</v>
      </c>
      <c r="B39" s="317" t="s">
        <v>2271</v>
      </c>
      <c r="C39" s="317">
        <v>89.77</v>
      </c>
      <c r="D39" s="325" t="s">
        <v>487</v>
      </c>
      <c r="E39" s="325" t="s">
        <v>2041</v>
      </c>
      <c r="F39" s="331"/>
    </row>
    <row r="40" spans="1:6" ht="20.25" customHeight="1">
      <c r="A40" s="324">
        <v>38</v>
      </c>
      <c r="B40" s="332" t="s">
        <v>2495</v>
      </c>
      <c r="C40" s="333">
        <v>89.74</v>
      </c>
      <c r="D40" s="325" t="s">
        <v>487</v>
      </c>
      <c r="E40" s="325" t="s">
        <v>2041</v>
      </c>
      <c r="F40" s="331"/>
    </row>
    <row r="41" spans="1:6" ht="20.25" customHeight="1">
      <c r="A41" s="324">
        <v>39</v>
      </c>
      <c r="B41" s="332" t="s">
        <v>2370</v>
      </c>
      <c r="C41" s="333">
        <v>91.18</v>
      </c>
      <c r="D41" s="325" t="s">
        <v>487</v>
      </c>
      <c r="E41" s="325" t="s">
        <v>2045</v>
      </c>
      <c r="F41" s="331"/>
    </row>
    <row r="42" spans="1:6" ht="20.25" customHeight="1">
      <c r="A42" s="324">
        <v>40</v>
      </c>
      <c r="B42" s="332" t="s">
        <v>2371</v>
      </c>
      <c r="C42" s="333">
        <v>91.18</v>
      </c>
      <c r="D42" s="325" t="s">
        <v>487</v>
      </c>
      <c r="E42" s="325" t="s">
        <v>2045</v>
      </c>
      <c r="F42" s="331"/>
    </row>
    <row r="43" spans="1:6" ht="20.25" customHeight="1">
      <c r="A43" s="324">
        <v>41</v>
      </c>
      <c r="B43" s="332" t="s">
        <v>2373</v>
      </c>
      <c r="C43" s="333">
        <v>89.4</v>
      </c>
      <c r="D43" s="325" t="s">
        <v>487</v>
      </c>
      <c r="E43" s="325" t="s">
        <v>2041</v>
      </c>
      <c r="F43" s="331"/>
    </row>
    <row r="44" spans="1:6" ht="20.25" customHeight="1">
      <c r="A44" s="324">
        <v>42</v>
      </c>
      <c r="B44" s="332" t="s">
        <v>2445</v>
      </c>
      <c r="C44" s="333">
        <v>89.74</v>
      </c>
      <c r="D44" s="325" t="s">
        <v>487</v>
      </c>
      <c r="E44" s="325" t="s">
        <v>2041</v>
      </c>
      <c r="F44" s="331"/>
    </row>
    <row r="45" spans="1:6" ht="20.25" customHeight="1">
      <c r="A45" s="324">
        <v>43</v>
      </c>
      <c r="B45" s="332" t="s">
        <v>2376</v>
      </c>
      <c r="C45" s="333">
        <v>91.18</v>
      </c>
      <c r="D45" s="325" t="s">
        <v>487</v>
      </c>
      <c r="E45" s="325" t="s">
        <v>2045</v>
      </c>
      <c r="F45" s="331"/>
    </row>
    <row r="46" spans="1:6" ht="20.25" customHeight="1">
      <c r="A46" s="324">
        <v>44</v>
      </c>
      <c r="B46" s="332" t="s">
        <v>2377</v>
      </c>
      <c r="C46" s="333">
        <v>91.18</v>
      </c>
      <c r="D46" s="325" t="s">
        <v>487</v>
      </c>
      <c r="E46" s="325" t="s">
        <v>2045</v>
      </c>
      <c r="F46" s="331"/>
    </row>
    <row r="47" spans="1:6" ht="20.25" customHeight="1">
      <c r="A47" s="324">
        <v>45</v>
      </c>
      <c r="B47" s="332" t="s">
        <v>2379</v>
      </c>
      <c r="C47" s="333">
        <v>89.4</v>
      </c>
      <c r="D47" s="325" t="s">
        <v>487</v>
      </c>
      <c r="E47" s="325" t="s">
        <v>2041</v>
      </c>
      <c r="F47" s="331"/>
    </row>
    <row r="48" spans="1:6" ht="20.25" customHeight="1">
      <c r="A48" s="324">
        <v>46</v>
      </c>
      <c r="B48" s="332" t="s">
        <v>2446</v>
      </c>
      <c r="C48" s="333">
        <v>89.74</v>
      </c>
      <c r="D48" s="325" t="s">
        <v>487</v>
      </c>
      <c r="E48" s="325" t="s">
        <v>2041</v>
      </c>
      <c r="F48" s="331"/>
    </row>
    <row r="49" spans="1:6" ht="20.25" customHeight="1">
      <c r="A49" s="324">
        <v>47</v>
      </c>
      <c r="B49" s="332" t="s">
        <v>2133</v>
      </c>
      <c r="C49" s="333">
        <v>91.18</v>
      </c>
      <c r="D49" s="325" t="s">
        <v>487</v>
      </c>
      <c r="E49" s="325" t="s">
        <v>2045</v>
      </c>
      <c r="F49" s="331"/>
    </row>
    <row r="50" spans="1:6" ht="20.25" customHeight="1">
      <c r="A50" s="324">
        <v>48</v>
      </c>
      <c r="B50" s="332" t="s">
        <v>1602</v>
      </c>
      <c r="C50" s="333">
        <v>90.02</v>
      </c>
      <c r="D50" s="325" t="s">
        <v>487</v>
      </c>
      <c r="E50" s="325" t="s">
        <v>2041</v>
      </c>
      <c r="F50" s="331"/>
    </row>
    <row r="51" spans="1:6" ht="20.25" customHeight="1">
      <c r="A51" s="324">
        <v>49</v>
      </c>
      <c r="B51" s="332" t="s">
        <v>1603</v>
      </c>
      <c r="C51" s="333">
        <v>91.49</v>
      </c>
      <c r="D51" s="325" t="s">
        <v>487</v>
      </c>
      <c r="E51" s="325" t="s">
        <v>2045</v>
      </c>
      <c r="F51" s="331"/>
    </row>
    <row r="52" spans="1:6" ht="20.25" customHeight="1">
      <c r="A52" s="324">
        <v>50</v>
      </c>
      <c r="B52" s="332" t="s">
        <v>1604</v>
      </c>
      <c r="C52" s="333">
        <v>91.49</v>
      </c>
      <c r="D52" s="325" t="s">
        <v>487</v>
      </c>
      <c r="E52" s="325" t="s">
        <v>2045</v>
      </c>
      <c r="F52" s="331"/>
    </row>
    <row r="53" spans="1:6" ht="20.25" customHeight="1">
      <c r="A53" s="324">
        <v>51</v>
      </c>
      <c r="B53" s="332" t="s">
        <v>1606</v>
      </c>
      <c r="C53" s="333">
        <v>89.68</v>
      </c>
      <c r="D53" s="325" t="s">
        <v>487</v>
      </c>
      <c r="E53" s="325" t="s">
        <v>2041</v>
      </c>
      <c r="F53" s="331"/>
    </row>
    <row r="54" spans="1:6" ht="20.25" customHeight="1">
      <c r="A54" s="324">
        <v>52</v>
      </c>
      <c r="B54" s="332" t="s">
        <v>1433</v>
      </c>
      <c r="C54" s="333">
        <v>91.32</v>
      </c>
      <c r="D54" s="325" t="s">
        <v>487</v>
      </c>
      <c r="E54" s="325" t="s">
        <v>2045</v>
      </c>
      <c r="F54" s="331"/>
    </row>
    <row r="55" spans="1:6" ht="20.25" customHeight="1">
      <c r="A55" s="324">
        <v>53</v>
      </c>
      <c r="B55" s="332" t="s">
        <v>1434</v>
      </c>
      <c r="C55" s="333">
        <v>91.32</v>
      </c>
      <c r="D55" s="325" t="s">
        <v>487</v>
      </c>
      <c r="E55" s="325" t="s">
        <v>2045</v>
      </c>
      <c r="F55" s="331"/>
    </row>
    <row r="56" spans="1:6" ht="20.25" customHeight="1">
      <c r="A56" s="324">
        <v>54</v>
      </c>
      <c r="B56" s="332" t="s">
        <v>1436</v>
      </c>
      <c r="C56" s="333">
        <v>89.59</v>
      </c>
      <c r="D56" s="325" t="s">
        <v>487</v>
      </c>
      <c r="E56" s="325" t="s">
        <v>2041</v>
      </c>
      <c r="F56" s="331"/>
    </row>
    <row r="57" spans="1:6" ht="20.25" customHeight="1">
      <c r="A57" s="324">
        <v>55</v>
      </c>
      <c r="B57" s="332" t="s">
        <v>1621</v>
      </c>
      <c r="C57" s="333">
        <v>90.02</v>
      </c>
      <c r="D57" s="325" t="s">
        <v>487</v>
      </c>
      <c r="E57" s="325" t="s">
        <v>2041</v>
      </c>
      <c r="F57" s="331"/>
    </row>
    <row r="58" spans="1:6" ht="20.25" customHeight="1">
      <c r="A58" s="324">
        <v>56</v>
      </c>
      <c r="B58" s="332" t="s">
        <v>1622</v>
      </c>
      <c r="C58" s="333">
        <v>91.49</v>
      </c>
      <c r="D58" s="325" t="s">
        <v>487</v>
      </c>
      <c r="E58" s="325" t="s">
        <v>2045</v>
      </c>
      <c r="F58" s="331"/>
    </row>
    <row r="59" spans="1:6" ht="20.25" customHeight="1">
      <c r="A59" s="324">
        <v>57</v>
      </c>
      <c r="B59" s="332" t="s">
        <v>1623</v>
      </c>
      <c r="C59" s="333">
        <v>91.49</v>
      </c>
      <c r="D59" s="325" t="s">
        <v>487</v>
      </c>
      <c r="E59" s="325" t="s">
        <v>2045</v>
      </c>
      <c r="F59" s="331"/>
    </row>
    <row r="60" spans="1:6" ht="20.25" customHeight="1">
      <c r="A60" s="324">
        <v>58</v>
      </c>
      <c r="B60" s="332" t="s">
        <v>1625</v>
      </c>
      <c r="C60" s="333">
        <v>89.68</v>
      </c>
      <c r="D60" s="325" t="s">
        <v>487</v>
      </c>
      <c r="E60" s="325" t="s">
        <v>2041</v>
      </c>
      <c r="F60" s="331"/>
    </row>
    <row r="61" spans="1:6" ht="20.25" customHeight="1">
      <c r="A61" s="324">
        <v>59</v>
      </c>
      <c r="B61" s="332" t="s">
        <v>1640</v>
      </c>
      <c r="C61" s="333">
        <v>90.02</v>
      </c>
      <c r="D61" s="325" t="s">
        <v>487</v>
      </c>
      <c r="E61" s="325" t="s">
        <v>2041</v>
      </c>
      <c r="F61" s="331"/>
    </row>
    <row r="62" spans="1:6" ht="20.25" customHeight="1">
      <c r="A62" s="324">
        <v>60</v>
      </c>
      <c r="B62" s="332" t="s">
        <v>1641</v>
      </c>
      <c r="C62" s="333">
        <v>91.49</v>
      </c>
      <c r="D62" s="325" t="s">
        <v>487</v>
      </c>
      <c r="E62" s="325" t="s">
        <v>2045</v>
      </c>
      <c r="F62" s="331"/>
    </row>
    <row r="63" spans="1:6" ht="20.25" customHeight="1">
      <c r="A63" s="324">
        <v>61</v>
      </c>
      <c r="B63" s="332" t="s">
        <v>1642</v>
      </c>
      <c r="C63" s="333">
        <v>91.49</v>
      </c>
      <c r="D63" s="325" t="s">
        <v>487</v>
      </c>
      <c r="E63" s="325" t="s">
        <v>2045</v>
      </c>
      <c r="F63" s="331"/>
    </row>
    <row r="64" spans="1:6" ht="20.25" customHeight="1">
      <c r="A64" s="324">
        <v>62</v>
      </c>
      <c r="B64" s="332" t="s">
        <v>1450</v>
      </c>
      <c r="C64" s="333">
        <v>89.85</v>
      </c>
      <c r="D64" s="325" t="s">
        <v>487</v>
      </c>
      <c r="E64" s="325" t="s">
        <v>2041</v>
      </c>
      <c r="F64" s="331"/>
    </row>
    <row r="65" spans="1:6" ht="20.25" customHeight="1">
      <c r="A65" s="324">
        <v>63</v>
      </c>
      <c r="B65" s="332" t="s">
        <v>1451</v>
      </c>
      <c r="C65" s="333">
        <v>91.32</v>
      </c>
      <c r="D65" s="325" t="s">
        <v>487</v>
      </c>
      <c r="E65" s="325" t="s">
        <v>2045</v>
      </c>
      <c r="F65" s="331"/>
    </row>
    <row r="66" spans="1:6" ht="20.25" customHeight="1">
      <c r="A66" s="324">
        <v>64</v>
      </c>
      <c r="B66" s="332" t="s">
        <v>1452</v>
      </c>
      <c r="C66" s="333">
        <v>91.32</v>
      </c>
      <c r="D66" s="325" t="s">
        <v>487</v>
      </c>
      <c r="E66" s="325" t="s">
        <v>2045</v>
      </c>
      <c r="F66" s="331"/>
    </row>
    <row r="67" spans="1:6" ht="20.25" customHeight="1">
      <c r="A67" s="324">
        <v>65</v>
      </c>
      <c r="B67" s="332" t="s">
        <v>1454</v>
      </c>
      <c r="C67" s="333">
        <v>89.59</v>
      </c>
      <c r="D67" s="325" t="s">
        <v>487</v>
      </c>
      <c r="E67" s="325" t="s">
        <v>2041</v>
      </c>
      <c r="F67" s="331"/>
    </row>
    <row r="68" spans="1:6" ht="20.25" customHeight="1">
      <c r="A68" s="324">
        <v>66</v>
      </c>
      <c r="B68" s="332" t="s">
        <v>1469</v>
      </c>
      <c r="C68" s="333">
        <v>89.85</v>
      </c>
      <c r="D68" s="325" t="s">
        <v>487</v>
      </c>
      <c r="E68" s="325" t="s">
        <v>2041</v>
      </c>
      <c r="F68" s="331"/>
    </row>
    <row r="69" spans="1:6" ht="20.25" customHeight="1">
      <c r="A69" s="324">
        <v>67</v>
      </c>
      <c r="B69" s="332" t="s">
        <v>1470</v>
      </c>
      <c r="C69" s="333">
        <v>91.32</v>
      </c>
      <c r="D69" s="325" t="s">
        <v>487</v>
      </c>
      <c r="E69" s="325" t="s">
        <v>2045</v>
      </c>
      <c r="F69" s="331"/>
    </row>
    <row r="70" spans="1:6" ht="20.25" customHeight="1">
      <c r="A70" s="324">
        <v>68</v>
      </c>
      <c r="B70" s="332" t="s">
        <v>1471</v>
      </c>
      <c r="C70" s="333">
        <v>91.32</v>
      </c>
      <c r="D70" s="325" t="s">
        <v>487</v>
      </c>
      <c r="E70" s="325" t="s">
        <v>2045</v>
      </c>
      <c r="F70" s="331"/>
    </row>
    <row r="71" spans="1:6" ht="20.25" customHeight="1">
      <c r="A71" s="324">
        <v>69</v>
      </c>
      <c r="B71" s="332" t="s">
        <v>1473</v>
      </c>
      <c r="C71" s="333">
        <v>89.59</v>
      </c>
      <c r="D71" s="325" t="s">
        <v>487</v>
      </c>
      <c r="E71" s="325" t="s">
        <v>2041</v>
      </c>
      <c r="F71" s="331"/>
    </row>
    <row r="72" spans="1:6" ht="20.25" customHeight="1">
      <c r="A72" s="324">
        <v>70</v>
      </c>
      <c r="B72" s="332" t="s">
        <v>1488</v>
      </c>
      <c r="C72" s="333">
        <v>89.85</v>
      </c>
      <c r="D72" s="325" t="s">
        <v>487</v>
      </c>
      <c r="E72" s="325" t="s">
        <v>2041</v>
      </c>
      <c r="F72" s="331"/>
    </row>
    <row r="73" spans="1:6" ht="20.25" customHeight="1">
      <c r="A73" s="324">
        <v>71</v>
      </c>
      <c r="B73" s="332" t="s">
        <v>1489</v>
      </c>
      <c r="C73" s="333">
        <v>91.32</v>
      </c>
      <c r="D73" s="325" t="s">
        <v>487</v>
      </c>
      <c r="E73" s="325" t="s">
        <v>2045</v>
      </c>
      <c r="F73" s="331"/>
    </row>
    <row r="74" spans="1:6" ht="20.25" customHeight="1">
      <c r="A74" s="324">
        <v>72</v>
      </c>
      <c r="B74" s="332" t="s">
        <v>1490</v>
      </c>
      <c r="C74" s="333">
        <v>91.32</v>
      </c>
      <c r="D74" s="325" t="s">
        <v>487</v>
      </c>
      <c r="E74" s="325" t="s">
        <v>2045</v>
      </c>
      <c r="F74" s="331"/>
    </row>
    <row r="75" spans="1:6" ht="20.25" customHeight="1">
      <c r="A75" s="324">
        <v>73</v>
      </c>
      <c r="B75" s="332" t="s">
        <v>1492</v>
      </c>
      <c r="C75" s="333">
        <v>89.59</v>
      </c>
      <c r="D75" s="325" t="s">
        <v>487</v>
      </c>
      <c r="E75" s="325" t="s">
        <v>2041</v>
      </c>
      <c r="F75" s="331"/>
    </row>
    <row r="76" spans="1:6" ht="20.25" customHeight="1">
      <c r="A76" s="324">
        <v>74</v>
      </c>
      <c r="B76" s="332" t="s">
        <v>1507</v>
      </c>
      <c r="C76" s="333">
        <v>89.85</v>
      </c>
      <c r="D76" s="325" t="s">
        <v>487</v>
      </c>
      <c r="E76" s="325" t="s">
        <v>2041</v>
      </c>
      <c r="F76" s="331"/>
    </row>
    <row r="77" spans="1:6" ht="20.25" customHeight="1">
      <c r="A77" s="324">
        <v>75</v>
      </c>
      <c r="B77" s="332" t="s">
        <v>1508</v>
      </c>
      <c r="C77" s="333">
        <v>91.32</v>
      </c>
      <c r="D77" s="325" t="s">
        <v>487</v>
      </c>
      <c r="E77" s="325" t="s">
        <v>2045</v>
      </c>
      <c r="F77" s="331"/>
    </row>
    <row r="78" spans="1:6" ht="20.25" customHeight="1">
      <c r="A78" s="324">
        <v>76</v>
      </c>
      <c r="B78" s="332" t="s">
        <v>1509</v>
      </c>
      <c r="C78" s="333">
        <v>91.32</v>
      </c>
      <c r="D78" s="325" t="s">
        <v>487</v>
      </c>
      <c r="E78" s="325" t="s">
        <v>2045</v>
      </c>
      <c r="F78" s="331"/>
    </row>
    <row r="79" spans="1:6" ht="20.25" customHeight="1">
      <c r="A79" s="324">
        <v>77</v>
      </c>
      <c r="B79" s="332" t="s">
        <v>1511</v>
      </c>
      <c r="C79" s="333">
        <v>89.59</v>
      </c>
      <c r="D79" s="325" t="s">
        <v>487</v>
      </c>
      <c r="E79" s="325" t="s">
        <v>2041</v>
      </c>
      <c r="F79" s="331"/>
    </row>
    <row r="80" spans="1:6" ht="20.25" customHeight="1">
      <c r="A80" s="324">
        <v>78</v>
      </c>
      <c r="B80" s="332" t="s">
        <v>1526</v>
      </c>
      <c r="C80" s="333">
        <v>90.02</v>
      </c>
      <c r="D80" s="325" t="s">
        <v>487</v>
      </c>
      <c r="E80" s="325" t="s">
        <v>2041</v>
      </c>
      <c r="F80" s="331"/>
    </row>
    <row r="81" spans="1:6" ht="20.25" customHeight="1">
      <c r="A81" s="324">
        <v>79</v>
      </c>
      <c r="B81" s="332" t="s">
        <v>1527</v>
      </c>
      <c r="C81" s="333">
        <v>91.49</v>
      </c>
      <c r="D81" s="325" t="s">
        <v>487</v>
      </c>
      <c r="E81" s="325" t="s">
        <v>2045</v>
      </c>
      <c r="F81" s="331"/>
    </row>
    <row r="82" spans="1:6" ht="20.25" customHeight="1">
      <c r="A82" s="324">
        <v>80</v>
      </c>
      <c r="B82" s="332" t="s">
        <v>1528</v>
      </c>
      <c r="C82" s="333">
        <v>91.49</v>
      </c>
      <c r="D82" s="325" t="s">
        <v>487</v>
      </c>
      <c r="E82" s="325" t="s">
        <v>2045</v>
      </c>
      <c r="F82" s="331"/>
    </row>
    <row r="83" spans="1:6" ht="20.25" customHeight="1">
      <c r="A83" s="324">
        <v>81</v>
      </c>
      <c r="B83" s="332" t="s">
        <v>1545</v>
      </c>
      <c r="C83" s="333">
        <v>90.02</v>
      </c>
      <c r="D83" s="325" t="s">
        <v>487</v>
      </c>
      <c r="E83" s="325" t="s">
        <v>2041</v>
      </c>
      <c r="F83" s="331"/>
    </row>
    <row r="84" spans="1:6" ht="20.25" customHeight="1">
      <c r="A84" s="324">
        <v>82</v>
      </c>
      <c r="B84" s="332" t="s">
        <v>1546</v>
      </c>
      <c r="C84" s="333">
        <v>91.49</v>
      </c>
      <c r="D84" s="325" t="s">
        <v>487</v>
      </c>
      <c r="E84" s="325" t="s">
        <v>2045</v>
      </c>
      <c r="F84" s="331"/>
    </row>
    <row r="85" spans="1:6" ht="20.25" customHeight="1">
      <c r="A85" s="324">
        <v>83</v>
      </c>
      <c r="B85" s="332" t="s">
        <v>1547</v>
      </c>
      <c r="C85" s="333">
        <v>91.49</v>
      </c>
      <c r="D85" s="325" t="s">
        <v>487</v>
      </c>
      <c r="E85" s="325" t="s">
        <v>2045</v>
      </c>
      <c r="F85" s="331"/>
    </row>
    <row r="86" spans="1:6" ht="20.25" customHeight="1">
      <c r="A86" s="324">
        <v>84</v>
      </c>
      <c r="B86" s="332" t="s">
        <v>1549</v>
      </c>
      <c r="C86" s="333">
        <v>89.68</v>
      </c>
      <c r="D86" s="325" t="s">
        <v>487</v>
      </c>
      <c r="E86" s="325" t="s">
        <v>2041</v>
      </c>
      <c r="F86" s="331"/>
    </row>
    <row r="87" spans="1:6" ht="20.25" customHeight="1">
      <c r="A87" s="324">
        <v>85</v>
      </c>
      <c r="B87" s="332" t="s">
        <v>1564</v>
      </c>
      <c r="C87" s="333">
        <v>90.02</v>
      </c>
      <c r="D87" s="325" t="s">
        <v>487</v>
      </c>
      <c r="E87" s="325" t="s">
        <v>2041</v>
      </c>
      <c r="F87" s="331"/>
    </row>
    <row r="88" spans="1:6" ht="20.25" customHeight="1">
      <c r="A88" s="324">
        <v>86</v>
      </c>
      <c r="B88" s="332" t="s">
        <v>1565</v>
      </c>
      <c r="C88" s="333">
        <v>91.49</v>
      </c>
      <c r="D88" s="325" t="s">
        <v>487</v>
      </c>
      <c r="E88" s="325" t="s">
        <v>2045</v>
      </c>
      <c r="F88" s="331"/>
    </row>
    <row r="89" spans="1:6" ht="20.25" customHeight="1">
      <c r="A89" s="324">
        <v>87</v>
      </c>
      <c r="B89" s="332" t="s">
        <v>1566</v>
      </c>
      <c r="C89" s="333">
        <v>91.49</v>
      </c>
      <c r="D89" s="325" t="s">
        <v>487</v>
      </c>
      <c r="E89" s="325" t="s">
        <v>2045</v>
      </c>
      <c r="F89" s="331"/>
    </row>
    <row r="90" spans="1:6" ht="20.25" customHeight="1">
      <c r="A90" s="324">
        <v>88</v>
      </c>
      <c r="B90" s="332" t="s">
        <v>1568</v>
      </c>
      <c r="C90" s="333">
        <v>89.68</v>
      </c>
      <c r="D90" s="325" t="s">
        <v>487</v>
      </c>
      <c r="E90" s="325" t="s">
        <v>2041</v>
      </c>
      <c r="F90" s="331"/>
    </row>
    <row r="91" spans="1:6" ht="20.25" customHeight="1">
      <c r="A91" s="324">
        <v>89</v>
      </c>
      <c r="B91" s="332" t="s">
        <v>1583</v>
      </c>
      <c r="C91" s="333">
        <v>90.02</v>
      </c>
      <c r="D91" s="325" t="s">
        <v>487</v>
      </c>
      <c r="E91" s="325" t="s">
        <v>2041</v>
      </c>
      <c r="F91" s="331"/>
    </row>
    <row r="92" spans="1:6" ht="20.25" customHeight="1">
      <c r="A92" s="324">
        <v>90</v>
      </c>
      <c r="B92" s="332" t="s">
        <v>1584</v>
      </c>
      <c r="C92" s="333">
        <v>91.49</v>
      </c>
      <c r="D92" s="325" t="s">
        <v>487</v>
      </c>
      <c r="E92" s="325" t="s">
        <v>2045</v>
      </c>
      <c r="F92" s="331"/>
    </row>
    <row r="93" spans="1:6" ht="20.25" customHeight="1">
      <c r="A93" s="324">
        <v>91</v>
      </c>
      <c r="B93" s="332" t="s">
        <v>1585</v>
      </c>
      <c r="C93" s="333">
        <v>91.49</v>
      </c>
      <c r="D93" s="325" t="s">
        <v>487</v>
      </c>
      <c r="E93" s="325" t="s">
        <v>2045</v>
      </c>
      <c r="F93" s="331"/>
    </row>
    <row r="94" spans="1:6" ht="20.25" customHeight="1">
      <c r="A94" s="324">
        <v>92</v>
      </c>
      <c r="B94" s="332" t="s">
        <v>1587</v>
      </c>
      <c r="C94" s="333">
        <v>89.68</v>
      </c>
      <c r="D94" s="325" t="s">
        <v>487</v>
      </c>
      <c r="E94" s="325" t="s">
        <v>2041</v>
      </c>
      <c r="F94" s="331"/>
    </row>
    <row r="95" spans="1:6" ht="20.25" customHeight="1">
      <c r="A95" s="324">
        <v>93</v>
      </c>
      <c r="B95" s="332" t="s">
        <v>2531</v>
      </c>
      <c r="C95" s="333">
        <v>90.64</v>
      </c>
      <c r="D95" s="325" t="s">
        <v>487</v>
      </c>
      <c r="E95" s="325" t="s">
        <v>2041</v>
      </c>
      <c r="F95" s="331"/>
    </row>
    <row r="96" spans="1:6" ht="20.25" customHeight="1">
      <c r="A96" s="324">
        <v>94</v>
      </c>
      <c r="B96" s="332" t="s">
        <v>2545</v>
      </c>
      <c r="C96" s="333">
        <v>89.23</v>
      </c>
      <c r="D96" s="325" t="s">
        <v>487</v>
      </c>
      <c r="E96" s="325" t="s">
        <v>2045</v>
      </c>
      <c r="F96" s="331"/>
    </row>
    <row r="97" spans="1:6" ht="20.25" customHeight="1">
      <c r="A97" s="324">
        <v>95</v>
      </c>
      <c r="B97" s="332" t="s">
        <v>4887</v>
      </c>
      <c r="C97" s="333">
        <v>90.03</v>
      </c>
      <c r="D97" s="325" t="s">
        <v>487</v>
      </c>
      <c r="E97" s="325" t="s">
        <v>2045</v>
      </c>
      <c r="F97" s="331"/>
    </row>
    <row r="98" spans="1:6" ht="20.25" customHeight="1">
      <c r="A98" s="324">
        <v>96</v>
      </c>
      <c r="B98" s="332" t="s">
        <v>4888</v>
      </c>
      <c r="C98" s="333">
        <v>89.81</v>
      </c>
      <c r="D98" s="325" t="s">
        <v>487</v>
      </c>
      <c r="E98" s="325" t="s">
        <v>2041</v>
      </c>
      <c r="F98" s="331"/>
    </row>
    <row r="99" spans="1:6" ht="20.25" customHeight="1">
      <c r="A99" s="324">
        <v>97</v>
      </c>
      <c r="B99" s="332" t="s">
        <v>4889</v>
      </c>
      <c r="C99" s="333">
        <v>90.64</v>
      </c>
      <c r="D99" s="325" t="s">
        <v>487</v>
      </c>
      <c r="E99" s="325" t="s">
        <v>2041</v>
      </c>
      <c r="F99" s="331"/>
    </row>
    <row r="100" spans="1:6" ht="20.25" customHeight="1">
      <c r="A100" s="324">
        <v>98</v>
      </c>
      <c r="B100" s="332" t="s">
        <v>4890</v>
      </c>
      <c r="C100" s="333">
        <v>89.23</v>
      </c>
      <c r="D100" s="325" t="s">
        <v>487</v>
      </c>
      <c r="E100" s="325" t="s">
        <v>2045</v>
      </c>
      <c r="F100" s="331"/>
    </row>
    <row r="101" spans="1:6" ht="20.25" customHeight="1">
      <c r="A101" s="324">
        <v>99</v>
      </c>
      <c r="B101" s="332" t="s">
        <v>4891</v>
      </c>
      <c r="C101" s="333">
        <v>90.03</v>
      </c>
      <c r="D101" s="325" t="s">
        <v>487</v>
      </c>
      <c r="E101" s="325" t="s">
        <v>2045</v>
      </c>
      <c r="F101" s="331"/>
    </row>
    <row r="102" spans="1:6" ht="20.25" customHeight="1">
      <c r="A102" s="324">
        <v>100</v>
      </c>
      <c r="B102" s="332" t="s">
        <v>4892</v>
      </c>
      <c r="C102" s="333">
        <v>89.81</v>
      </c>
      <c r="D102" s="325" t="s">
        <v>487</v>
      </c>
      <c r="E102" s="325" t="s">
        <v>2041</v>
      </c>
      <c r="F102" s="331"/>
    </row>
    <row r="103" spans="1:6" ht="20.25" customHeight="1">
      <c r="A103" s="324">
        <v>101</v>
      </c>
      <c r="B103" s="332" t="s">
        <v>4893</v>
      </c>
      <c r="C103" s="333">
        <v>90.64</v>
      </c>
      <c r="D103" s="325" t="s">
        <v>487</v>
      </c>
      <c r="E103" s="325" t="s">
        <v>2041</v>
      </c>
      <c r="F103" s="331"/>
    </row>
    <row r="104" spans="1:6" ht="20.25" customHeight="1">
      <c r="A104" s="324">
        <v>102</v>
      </c>
      <c r="B104" s="332" t="s">
        <v>4894</v>
      </c>
      <c r="C104" s="333">
        <v>89.23</v>
      </c>
      <c r="D104" s="325" t="s">
        <v>487</v>
      </c>
      <c r="E104" s="325" t="s">
        <v>2045</v>
      </c>
      <c r="F104" s="331"/>
    </row>
    <row r="105" spans="1:6" ht="20.25" customHeight="1">
      <c r="A105" s="324">
        <v>103</v>
      </c>
      <c r="B105" s="332" t="s">
        <v>4895</v>
      </c>
      <c r="C105" s="333">
        <v>90.03</v>
      </c>
      <c r="D105" s="325" t="s">
        <v>487</v>
      </c>
      <c r="E105" s="325" t="s">
        <v>2045</v>
      </c>
      <c r="F105" s="331"/>
    </row>
    <row r="106" spans="1:6" ht="20.25" customHeight="1">
      <c r="A106" s="324">
        <v>104</v>
      </c>
      <c r="B106" s="332" t="s">
        <v>4896</v>
      </c>
      <c r="C106" s="333">
        <v>89.81</v>
      </c>
      <c r="D106" s="325" t="s">
        <v>487</v>
      </c>
      <c r="E106" s="325" t="s">
        <v>2041</v>
      </c>
      <c r="F106" s="331"/>
    </row>
    <row r="107" spans="1:6" ht="20.25" customHeight="1">
      <c r="A107" s="324">
        <v>105</v>
      </c>
      <c r="B107" s="332" t="s">
        <v>4897</v>
      </c>
      <c r="C107" s="333">
        <v>90.64</v>
      </c>
      <c r="D107" s="325" t="s">
        <v>487</v>
      </c>
      <c r="E107" s="325" t="s">
        <v>2041</v>
      </c>
      <c r="F107" s="331"/>
    </row>
    <row r="108" spans="1:6" ht="20.25" customHeight="1">
      <c r="A108" s="324">
        <v>106</v>
      </c>
      <c r="B108" s="332" t="s">
        <v>4898</v>
      </c>
      <c r="C108" s="333">
        <v>89.23</v>
      </c>
      <c r="D108" s="325" t="s">
        <v>487</v>
      </c>
      <c r="E108" s="325" t="s">
        <v>2045</v>
      </c>
      <c r="F108" s="331"/>
    </row>
    <row r="109" spans="1:6" ht="20.25" customHeight="1">
      <c r="A109" s="324">
        <v>107</v>
      </c>
      <c r="B109" s="332" t="s">
        <v>4899</v>
      </c>
      <c r="C109" s="333">
        <v>90.03</v>
      </c>
      <c r="D109" s="325" t="s">
        <v>487</v>
      </c>
      <c r="E109" s="325" t="s">
        <v>2045</v>
      </c>
      <c r="F109" s="331"/>
    </row>
    <row r="110" spans="1:6" ht="20.25" customHeight="1">
      <c r="A110" s="324">
        <v>108</v>
      </c>
      <c r="B110" s="332" t="s">
        <v>4900</v>
      </c>
      <c r="C110" s="333">
        <v>89.81</v>
      </c>
      <c r="D110" s="325" t="s">
        <v>487</v>
      </c>
      <c r="E110" s="325" t="s">
        <v>2041</v>
      </c>
      <c r="F110" s="331"/>
    </row>
    <row r="111" spans="1:6" ht="20.25" customHeight="1">
      <c r="A111" s="324">
        <v>109</v>
      </c>
      <c r="B111" s="332" t="s">
        <v>4901</v>
      </c>
      <c r="C111" s="333">
        <v>90.64</v>
      </c>
      <c r="D111" s="325" t="s">
        <v>487</v>
      </c>
      <c r="E111" s="325" t="s">
        <v>2041</v>
      </c>
      <c r="F111" s="331"/>
    </row>
    <row r="112" spans="1:6" ht="20.25" customHeight="1">
      <c r="A112" s="324">
        <v>110</v>
      </c>
      <c r="B112" s="332" t="s">
        <v>4902</v>
      </c>
      <c r="C112" s="333">
        <v>89.23</v>
      </c>
      <c r="D112" s="325" t="s">
        <v>487</v>
      </c>
      <c r="E112" s="325" t="s">
        <v>2045</v>
      </c>
      <c r="F112" s="331"/>
    </row>
    <row r="113" spans="1:6" ht="20.25" customHeight="1">
      <c r="A113" s="324">
        <v>111</v>
      </c>
      <c r="B113" s="332" t="s">
        <v>4903</v>
      </c>
      <c r="C113" s="333">
        <v>90.03</v>
      </c>
      <c r="D113" s="325" t="s">
        <v>487</v>
      </c>
      <c r="E113" s="325" t="s">
        <v>2045</v>
      </c>
      <c r="F113" s="331"/>
    </row>
    <row r="114" spans="1:6" ht="20.25" customHeight="1">
      <c r="A114" s="324">
        <v>112</v>
      </c>
      <c r="B114" s="332" t="s">
        <v>4904</v>
      </c>
      <c r="C114" s="333">
        <v>89.81</v>
      </c>
      <c r="D114" s="325" t="s">
        <v>487</v>
      </c>
      <c r="E114" s="325" t="s">
        <v>2041</v>
      </c>
      <c r="F114" s="331"/>
    </row>
    <row r="115" spans="1:6" ht="20.25" customHeight="1">
      <c r="A115" s="324">
        <v>113</v>
      </c>
      <c r="B115" s="332" t="s">
        <v>4905</v>
      </c>
      <c r="C115" s="333">
        <v>90.64</v>
      </c>
      <c r="D115" s="325" t="s">
        <v>487</v>
      </c>
      <c r="E115" s="325" t="s">
        <v>2041</v>
      </c>
      <c r="F115" s="331"/>
    </row>
    <row r="116" spans="1:6" ht="20.25" customHeight="1">
      <c r="A116" s="324">
        <v>114</v>
      </c>
      <c r="B116" s="332" t="s">
        <v>4906</v>
      </c>
      <c r="C116" s="333">
        <v>89.23</v>
      </c>
      <c r="D116" s="325" t="s">
        <v>487</v>
      </c>
      <c r="E116" s="325" t="s">
        <v>2045</v>
      </c>
      <c r="F116" s="331"/>
    </row>
    <row r="117" spans="1:6" ht="20.25" customHeight="1">
      <c r="A117" s="324">
        <v>115</v>
      </c>
      <c r="B117" s="332" t="s">
        <v>4907</v>
      </c>
      <c r="C117" s="333">
        <v>90.03</v>
      </c>
      <c r="D117" s="325" t="s">
        <v>487</v>
      </c>
      <c r="E117" s="325" t="s">
        <v>2045</v>
      </c>
      <c r="F117" s="331"/>
    </row>
    <row r="118" spans="1:6" ht="20.25" customHeight="1">
      <c r="A118" s="324">
        <v>116</v>
      </c>
      <c r="B118" s="332" t="s">
        <v>4908</v>
      </c>
      <c r="C118" s="333">
        <v>90.64</v>
      </c>
      <c r="D118" s="325" t="s">
        <v>487</v>
      </c>
      <c r="E118" s="325" t="s">
        <v>2041</v>
      </c>
      <c r="F118" s="331"/>
    </row>
    <row r="119" spans="1:6" ht="20.25" customHeight="1">
      <c r="A119" s="324">
        <v>117</v>
      </c>
      <c r="B119" s="332" t="s">
        <v>4909</v>
      </c>
      <c r="C119" s="333">
        <v>90.03</v>
      </c>
      <c r="D119" s="325" t="s">
        <v>487</v>
      </c>
      <c r="E119" s="325" t="s">
        <v>2045</v>
      </c>
      <c r="F119" s="331"/>
    </row>
    <row r="120" spans="1:6" ht="20.25" customHeight="1">
      <c r="A120" s="324">
        <v>118</v>
      </c>
      <c r="B120" s="332" t="s">
        <v>4910</v>
      </c>
      <c r="C120" s="333">
        <v>89.81</v>
      </c>
      <c r="D120" s="325" t="s">
        <v>487</v>
      </c>
      <c r="E120" s="325" t="s">
        <v>2041</v>
      </c>
      <c r="F120" s="331"/>
    </row>
    <row r="121" spans="1:6" ht="20.25" customHeight="1">
      <c r="A121" s="324">
        <v>119</v>
      </c>
      <c r="B121" s="332" t="s">
        <v>4911</v>
      </c>
      <c r="C121" s="333">
        <v>90.64</v>
      </c>
      <c r="D121" s="325" t="s">
        <v>487</v>
      </c>
      <c r="E121" s="325" t="s">
        <v>2041</v>
      </c>
      <c r="F121" s="331"/>
    </row>
    <row r="122" spans="1:6" ht="20.25" customHeight="1">
      <c r="A122" s="324">
        <v>120</v>
      </c>
      <c r="B122" s="332" t="s">
        <v>4912</v>
      </c>
      <c r="C122" s="333">
        <v>89.23</v>
      </c>
      <c r="D122" s="325" t="s">
        <v>487</v>
      </c>
      <c r="E122" s="325" t="s">
        <v>2045</v>
      </c>
      <c r="F122" s="331"/>
    </row>
    <row r="123" spans="1:6" ht="20.25" customHeight="1">
      <c r="A123" s="324">
        <v>121</v>
      </c>
      <c r="B123" s="332" t="s">
        <v>4913</v>
      </c>
      <c r="C123" s="333">
        <v>90.03</v>
      </c>
      <c r="D123" s="325" t="s">
        <v>487</v>
      </c>
      <c r="E123" s="325" t="s">
        <v>2045</v>
      </c>
      <c r="F123" s="331"/>
    </row>
    <row r="124" spans="1:6" ht="20.25" customHeight="1">
      <c r="A124" s="324">
        <v>122</v>
      </c>
      <c r="B124" s="332" t="s">
        <v>4914</v>
      </c>
      <c r="C124" s="333">
        <v>89.81</v>
      </c>
      <c r="D124" s="325" t="s">
        <v>487</v>
      </c>
      <c r="E124" s="325" t="s">
        <v>2041</v>
      </c>
      <c r="F124" s="331"/>
    </row>
    <row r="125" spans="1:6" ht="20.25" customHeight="1">
      <c r="A125" s="324">
        <v>123</v>
      </c>
      <c r="B125" s="332" t="s">
        <v>4915</v>
      </c>
      <c r="C125" s="333">
        <v>90.64</v>
      </c>
      <c r="D125" s="325" t="s">
        <v>487</v>
      </c>
      <c r="E125" s="325" t="s">
        <v>2041</v>
      </c>
      <c r="F125" s="331"/>
    </row>
    <row r="126" spans="1:6" ht="20.25" customHeight="1">
      <c r="A126" s="324">
        <v>124</v>
      </c>
      <c r="B126" s="332" t="s">
        <v>4916</v>
      </c>
      <c r="C126" s="333">
        <v>89.23</v>
      </c>
      <c r="D126" s="325" t="s">
        <v>487</v>
      </c>
      <c r="E126" s="325" t="s">
        <v>2045</v>
      </c>
      <c r="F126" s="331"/>
    </row>
    <row r="127" spans="1:6" ht="20.25" customHeight="1">
      <c r="A127" s="324">
        <v>125</v>
      </c>
      <c r="B127" s="332" t="s">
        <v>4917</v>
      </c>
      <c r="C127" s="333">
        <v>90.03</v>
      </c>
      <c r="D127" s="325" t="s">
        <v>487</v>
      </c>
      <c r="E127" s="325" t="s">
        <v>2045</v>
      </c>
      <c r="F127" s="331"/>
    </row>
    <row r="128" spans="1:6" ht="20.25" customHeight="1">
      <c r="A128" s="324">
        <v>126</v>
      </c>
      <c r="B128" s="332" t="s">
        <v>4918</v>
      </c>
      <c r="C128" s="333">
        <v>89.81</v>
      </c>
      <c r="D128" s="325" t="s">
        <v>487</v>
      </c>
      <c r="E128" s="325" t="s">
        <v>2041</v>
      </c>
      <c r="F128" s="331"/>
    </row>
    <row r="129" spans="1:6" ht="20.25" customHeight="1">
      <c r="A129" s="324">
        <v>127</v>
      </c>
      <c r="B129" s="332" t="s">
        <v>4919</v>
      </c>
      <c r="C129" s="333">
        <v>90.64</v>
      </c>
      <c r="D129" s="325" t="s">
        <v>487</v>
      </c>
      <c r="E129" s="325" t="s">
        <v>2041</v>
      </c>
      <c r="F129" s="331"/>
    </row>
    <row r="130" spans="1:6" ht="20.25" customHeight="1">
      <c r="A130" s="324">
        <v>128</v>
      </c>
      <c r="B130" s="332" t="s">
        <v>4920</v>
      </c>
      <c r="C130" s="333">
        <v>89.23</v>
      </c>
      <c r="D130" s="325" t="s">
        <v>487</v>
      </c>
      <c r="E130" s="325" t="s">
        <v>2045</v>
      </c>
      <c r="F130" s="331"/>
    </row>
    <row r="131" spans="1:6" ht="20.25" customHeight="1">
      <c r="A131" s="324">
        <v>129</v>
      </c>
      <c r="B131" s="332" t="s">
        <v>4921</v>
      </c>
      <c r="C131" s="333">
        <v>90.03</v>
      </c>
      <c r="D131" s="325" t="s">
        <v>487</v>
      </c>
      <c r="E131" s="325" t="s">
        <v>2045</v>
      </c>
      <c r="F131" s="331"/>
    </row>
    <row r="132" spans="1:6" ht="20.25" customHeight="1">
      <c r="A132" s="324">
        <v>130</v>
      </c>
      <c r="B132" s="332" t="s">
        <v>4922</v>
      </c>
      <c r="C132" s="333">
        <v>89.81</v>
      </c>
      <c r="D132" s="325" t="s">
        <v>487</v>
      </c>
      <c r="E132" s="325" t="s">
        <v>2041</v>
      </c>
      <c r="F132" s="331"/>
    </row>
    <row r="133" spans="1:6" ht="20.25" customHeight="1">
      <c r="A133" s="324">
        <v>131</v>
      </c>
      <c r="B133" s="332" t="s">
        <v>4923</v>
      </c>
      <c r="C133" s="333">
        <v>90.64</v>
      </c>
      <c r="D133" s="325" t="s">
        <v>487</v>
      </c>
      <c r="E133" s="325" t="s">
        <v>2041</v>
      </c>
      <c r="F133" s="331"/>
    </row>
    <row r="134" spans="1:6" ht="20.25" customHeight="1">
      <c r="A134" s="324">
        <v>132</v>
      </c>
      <c r="B134" s="332" t="s">
        <v>4924</v>
      </c>
      <c r="C134" s="333">
        <v>89.23</v>
      </c>
      <c r="D134" s="325" t="s">
        <v>487</v>
      </c>
      <c r="E134" s="325" t="s">
        <v>2045</v>
      </c>
      <c r="F134" s="331"/>
    </row>
    <row r="135" spans="1:6" ht="20.25" customHeight="1">
      <c r="A135" s="324">
        <v>133</v>
      </c>
      <c r="B135" s="332" t="s">
        <v>4925</v>
      </c>
      <c r="C135" s="333">
        <v>90.03</v>
      </c>
      <c r="D135" s="325" t="s">
        <v>487</v>
      </c>
      <c r="E135" s="325" t="s">
        <v>2045</v>
      </c>
      <c r="F135" s="331"/>
    </row>
    <row r="136" spans="1:6" ht="20.25" customHeight="1">
      <c r="A136" s="324">
        <v>134</v>
      </c>
      <c r="B136" s="332" t="s">
        <v>4926</v>
      </c>
      <c r="C136" s="333">
        <v>89.81</v>
      </c>
      <c r="D136" s="325" t="s">
        <v>487</v>
      </c>
      <c r="E136" s="325" t="s">
        <v>2041</v>
      </c>
      <c r="F136" s="331"/>
    </row>
    <row r="137" spans="1:6" ht="20.25" customHeight="1">
      <c r="A137" s="324">
        <v>135</v>
      </c>
      <c r="B137" s="332" t="s">
        <v>4927</v>
      </c>
      <c r="C137" s="333">
        <v>90.64</v>
      </c>
      <c r="D137" s="325" t="s">
        <v>487</v>
      </c>
      <c r="E137" s="325" t="s">
        <v>2041</v>
      </c>
      <c r="F137" s="331"/>
    </row>
    <row r="138" spans="1:6" ht="20.25" customHeight="1">
      <c r="A138" s="324">
        <v>136</v>
      </c>
      <c r="B138" s="332" t="s">
        <v>4928</v>
      </c>
      <c r="C138" s="333">
        <v>89.23</v>
      </c>
      <c r="D138" s="325" t="s">
        <v>487</v>
      </c>
      <c r="E138" s="325" t="s">
        <v>2045</v>
      </c>
      <c r="F138" s="331"/>
    </row>
    <row r="139" spans="1:6" ht="20.25" customHeight="1">
      <c r="A139" s="324">
        <v>137</v>
      </c>
      <c r="B139" s="332" t="s">
        <v>4929</v>
      </c>
      <c r="C139" s="333">
        <v>90.03</v>
      </c>
      <c r="D139" s="325" t="s">
        <v>487</v>
      </c>
      <c r="E139" s="325" t="s">
        <v>2045</v>
      </c>
      <c r="F139" s="331"/>
    </row>
    <row r="140" spans="1:6" ht="20.25" customHeight="1">
      <c r="A140" s="324">
        <v>138</v>
      </c>
      <c r="B140" s="332" t="s">
        <v>4930</v>
      </c>
      <c r="C140" s="333">
        <v>89.81</v>
      </c>
      <c r="D140" s="325" t="s">
        <v>487</v>
      </c>
      <c r="E140" s="325" t="s">
        <v>2041</v>
      </c>
      <c r="F140" s="331"/>
    </row>
    <row r="141" spans="1:6" ht="20.25" customHeight="1">
      <c r="A141" s="324">
        <v>139</v>
      </c>
      <c r="B141" s="332" t="s">
        <v>4931</v>
      </c>
      <c r="C141" s="333">
        <v>90.64</v>
      </c>
      <c r="D141" s="325" t="s">
        <v>487</v>
      </c>
      <c r="E141" s="325" t="s">
        <v>2041</v>
      </c>
      <c r="F141" s="331"/>
    </row>
    <row r="142" spans="1:6" ht="20.25" customHeight="1">
      <c r="A142" s="324">
        <v>140</v>
      </c>
      <c r="B142" s="332" t="s">
        <v>4932</v>
      </c>
      <c r="C142" s="333">
        <v>89.23</v>
      </c>
      <c r="D142" s="325" t="s">
        <v>487</v>
      </c>
      <c r="E142" s="325" t="s">
        <v>2045</v>
      </c>
      <c r="F142" s="331"/>
    </row>
    <row r="143" spans="1:6" ht="20.25" customHeight="1">
      <c r="A143" s="324">
        <v>141</v>
      </c>
      <c r="B143" s="332" t="s">
        <v>4933</v>
      </c>
      <c r="C143" s="333">
        <v>90.03</v>
      </c>
      <c r="D143" s="325" t="s">
        <v>487</v>
      </c>
      <c r="E143" s="325" t="s">
        <v>2045</v>
      </c>
      <c r="F143" s="331"/>
    </row>
    <row r="144" spans="1:6" ht="20.25" customHeight="1">
      <c r="A144" s="324">
        <v>142</v>
      </c>
      <c r="B144" s="332" t="s">
        <v>4934</v>
      </c>
      <c r="C144" s="333">
        <v>89.81</v>
      </c>
      <c r="D144" s="325" t="s">
        <v>487</v>
      </c>
      <c r="E144" s="325" t="s">
        <v>2041</v>
      </c>
      <c r="F144" s="331"/>
    </row>
    <row r="145" spans="1:6" ht="20.25" customHeight="1">
      <c r="A145" s="324">
        <v>143</v>
      </c>
      <c r="B145" s="332" t="s">
        <v>4935</v>
      </c>
      <c r="C145" s="333">
        <v>90.64</v>
      </c>
      <c r="D145" s="325" t="s">
        <v>487</v>
      </c>
      <c r="E145" s="325" t="s">
        <v>2041</v>
      </c>
      <c r="F145" s="331"/>
    </row>
    <row r="146" spans="1:6" ht="20.25" customHeight="1">
      <c r="A146" s="324">
        <v>144</v>
      </c>
      <c r="B146" s="332" t="s">
        <v>4936</v>
      </c>
      <c r="C146" s="333">
        <v>89.23</v>
      </c>
      <c r="D146" s="325" t="s">
        <v>487</v>
      </c>
      <c r="E146" s="325" t="s">
        <v>2045</v>
      </c>
      <c r="F146" s="331"/>
    </row>
    <row r="147" spans="1:6" ht="20.25" customHeight="1">
      <c r="A147" s="324">
        <v>145</v>
      </c>
      <c r="B147" s="332" t="s">
        <v>4937</v>
      </c>
      <c r="C147" s="333">
        <v>90.03</v>
      </c>
      <c r="D147" s="325" t="s">
        <v>487</v>
      </c>
      <c r="E147" s="325" t="s">
        <v>2045</v>
      </c>
      <c r="F147" s="331"/>
    </row>
    <row r="148" spans="1:6" ht="20.25" customHeight="1">
      <c r="A148" s="324">
        <v>146</v>
      </c>
      <c r="B148" s="332" t="s">
        <v>4938</v>
      </c>
      <c r="C148" s="333">
        <v>89.81</v>
      </c>
      <c r="D148" s="325" t="s">
        <v>487</v>
      </c>
      <c r="E148" s="325" t="s">
        <v>2041</v>
      </c>
      <c r="F148" s="331"/>
    </row>
    <row r="149" spans="1:6" ht="20.25" customHeight="1">
      <c r="A149" s="324">
        <v>147</v>
      </c>
      <c r="B149" s="332" t="s">
        <v>4939</v>
      </c>
      <c r="C149" s="333">
        <v>90.64</v>
      </c>
      <c r="D149" s="325" t="s">
        <v>487</v>
      </c>
      <c r="E149" s="325" t="s">
        <v>2041</v>
      </c>
      <c r="F149" s="331"/>
    </row>
    <row r="150" spans="1:6" ht="20.25" customHeight="1">
      <c r="A150" s="324">
        <v>148</v>
      </c>
      <c r="B150" s="332" t="s">
        <v>4940</v>
      </c>
      <c r="C150" s="333">
        <v>89.23</v>
      </c>
      <c r="D150" s="325" t="s">
        <v>487</v>
      </c>
      <c r="E150" s="325" t="s">
        <v>2045</v>
      </c>
      <c r="F150" s="331"/>
    </row>
    <row r="151" spans="1:6" ht="20.25" customHeight="1">
      <c r="A151" s="324">
        <v>149</v>
      </c>
      <c r="B151" s="332" t="s">
        <v>4941</v>
      </c>
      <c r="C151" s="333">
        <v>90.2</v>
      </c>
      <c r="D151" s="325" t="s">
        <v>487</v>
      </c>
      <c r="E151" s="325" t="s">
        <v>2045</v>
      </c>
      <c r="F151" s="331"/>
    </row>
    <row r="152" spans="1:6" ht="20.25" customHeight="1">
      <c r="A152" s="324">
        <v>150</v>
      </c>
      <c r="B152" s="332" t="s">
        <v>3610</v>
      </c>
      <c r="C152" s="333">
        <v>90</v>
      </c>
      <c r="D152" s="325" t="s">
        <v>487</v>
      </c>
      <c r="E152" s="325" t="s">
        <v>2041</v>
      </c>
      <c r="F152" s="331"/>
    </row>
    <row r="153" spans="1:6" ht="20.25" customHeight="1">
      <c r="A153" s="324">
        <v>151</v>
      </c>
      <c r="B153" s="332" t="s">
        <v>3662</v>
      </c>
      <c r="C153" s="333">
        <v>90</v>
      </c>
      <c r="D153" s="325" t="s">
        <v>487</v>
      </c>
      <c r="E153" s="325" t="s">
        <v>2041</v>
      </c>
      <c r="F153" s="331"/>
    </row>
    <row r="154" spans="1:6" ht="20.25" customHeight="1">
      <c r="A154" s="324">
        <v>152</v>
      </c>
      <c r="B154" s="332" t="s">
        <v>4942</v>
      </c>
      <c r="C154" s="333">
        <v>89.81</v>
      </c>
      <c r="D154" s="325" t="s">
        <v>487</v>
      </c>
      <c r="E154" s="325" t="s">
        <v>2041</v>
      </c>
      <c r="F154" s="331"/>
    </row>
    <row r="155" spans="1:6" ht="20.25" customHeight="1">
      <c r="A155" s="324">
        <v>153</v>
      </c>
      <c r="B155" s="332" t="s">
        <v>4943</v>
      </c>
      <c r="C155" s="333">
        <v>89.43</v>
      </c>
      <c r="D155" s="325" t="s">
        <v>487</v>
      </c>
      <c r="E155" s="325" t="s">
        <v>2041</v>
      </c>
      <c r="F155" s="331"/>
    </row>
    <row r="156" spans="1:6" ht="20.25" customHeight="1">
      <c r="A156" s="324">
        <v>154</v>
      </c>
      <c r="B156" s="332" t="s">
        <v>4944</v>
      </c>
      <c r="C156" s="333">
        <v>91.21</v>
      </c>
      <c r="D156" s="325" t="s">
        <v>487</v>
      </c>
      <c r="E156" s="325" t="s">
        <v>2045</v>
      </c>
      <c r="F156" s="331"/>
    </row>
    <row r="157" spans="1:6" ht="20.25" customHeight="1">
      <c r="A157" s="324">
        <v>155</v>
      </c>
      <c r="B157" s="332" t="s">
        <v>4945</v>
      </c>
      <c r="C157" s="333">
        <v>89.43</v>
      </c>
      <c r="D157" s="325" t="s">
        <v>487</v>
      </c>
      <c r="E157" s="325" t="s">
        <v>2041</v>
      </c>
      <c r="F157" s="331"/>
    </row>
    <row r="158" spans="1:6" ht="20.25" customHeight="1">
      <c r="A158" s="324">
        <v>156</v>
      </c>
      <c r="B158" s="332" t="s">
        <v>4946</v>
      </c>
      <c r="C158" s="333">
        <v>91.21</v>
      </c>
      <c r="D158" s="325" t="s">
        <v>487</v>
      </c>
      <c r="E158" s="325" t="s">
        <v>2045</v>
      </c>
      <c r="F158" s="331"/>
    </row>
    <row r="159" spans="1:6" ht="20.25" customHeight="1">
      <c r="A159" s="324">
        <v>157</v>
      </c>
      <c r="B159" s="332" t="s">
        <v>4947</v>
      </c>
      <c r="C159" s="333">
        <v>89.43</v>
      </c>
      <c r="D159" s="325" t="s">
        <v>487</v>
      </c>
      <c r="E159" s="325" t="s">
        <v>2041</v>
      </c>
      <c r="F159" s="331"/>
    </row>
    <row r="160" spans="1:6" ht="20.25" customHeight="1">
      <c r="A160" s="324">
        <v>158</v>
      </c>
      <c r="B160" s="332" t="s">
        <v>4948</v>
      </c>
      <c r="C160" s="333">
        <v>91.21</v>
      </c>
      <c r="D160" s="325" t="s">
        <v>487</v>
      </c>
      <c r="E160" s="325" t="s">
        <v>2045</v>
      </c>
      <c r="F160" s="331"/>
    </row>
    <row r="161" spans="1:6" ht="20.25" customHeight="1">
      <c r="A161" s="324">
        <v>159</v>
      </c>
      <c r="B161" s="332" t="s">
        <v>4949</v>
      </c>
      <c r="C161" s="333">
        <v>89.35</v>
      </c>
      <c r="D161" s="325" t="s">
        <v>487</v>
      </c>
      <c r="E161" s="325" t="s">
        <v>2041</v>
      </c>
      <c r="F161" s="331"/>
    </row>
    <row r="162" spans="1:6" ht="20.25" customHeight="1">
      <c r="A162" s="324">
        <v>160</v>
      </c>
      <c r="B162" s="332" t="s">
        <v>4950</v>
      </c>
      <c r="C162" s="333">
        <v>91.21</v>
      </c>
      <c r="D162" s="325" t="s">
        <v>487</v>
      </c>
      <c r="E162" s="325" t="s">
        <v>2045</v>
      </c>
      <c r="F162" s="331"/>
    </row>
    <row r="163" spans="1:6" ht="20.25" customHeight="1">
      <c r="A163" s="324">
        <v>161</v>
      </c>
      <c r="B163" s="332" t="s">
        <v>4951</v>
      </c>
      <c r="C163" s="333">
        <v>89.35</v>
      </c>
      <c r="D163" s="325" t="s">
        <v>487</v>
      </c>
      <c r="E163" s="325" t="s">
        <v>2041</v>
      </c>
      <c r="F163" s="331"/>
    </row>
    <row r="164" spans="1:6" ht="20.25" customHeight="1">
      <c r="A164" s="324">
        <v>162</v>
      </c>
      <c r="B164" s="332" t="s">
        <v>4952</v>
      </c>
      <c r="C164" s="333">
        <v>91.21</v>
      </c>
      <c r="D164" s="325" t="s">
        <v>487</v>
      </c>
      <c r="E164" s="325" t="s">
        <v>2045</v>
      </c>
      <c r="F164" s="331"/>
    </row>
    <row r="165" spans="1:6" ht="20.25" customHeight="1">
      <c r="A165" s="324">
        <v>163</v>
      </c>
      <c r="B165" s="332" t="s">
        <v>4953</v>
      </c>
      <c r="C165" s="333">
        <v>89.35</v>
      </c>
      <c r="D165" s="325" t="s">
        <v>487</v>
      </c>
      <c r="E165" s="325" t="s">
        <v>2041</v>
      </c>
      <c r="F165" s="331"/>
    </row>
    <row r="166" spans="1:6" ht="20.25" customHeight="1">
      <c r="A166" s="324">
        <v>164</v>
      </c>
      <c r="B166" s="332" t="s">
        <v>4954</v>
      </c>
      <c r="C166" s="333">
        <v>91.21</v>
      </c>
      <c r="D166" s="325" t="s">
        <v>487</v>
      </c>
      <c r="E166" s="325" t="s">
        <v>2045</v>
      </c>
      <c r="F166" s="331"/>
    </row>
    <row r="167" spans="1:6" ht="20.25" customHeight="1">
      <c r="A167" s="324">
        <v>165</v>
      </c>
      <c r="B167" s="332" t="s">
        <v>4955</v>
      </c>
      <c r="C167" s="333">
        <v>91.21</v>
      </c>
      <c r="D167" s="325" t="s">
        <v>487</v>
      </c>
      <c r="E167" s="325" t="s">
        <v>2045</v>
      </c>
      <c r="F167" s="331"/>
    </row>
    <row r="168" spans="1:6" ht="20.25" customHeight="1">
      <c r="A168" s="324">
        <v>166</v>
      </c>
      <c r="B168" s="332" t="s">
        <v>4956</v>
      </c>
      <c r="C168" s="333">
        <v>91.21</v>
      </c>
      <c r="D168" s="325" t="s">
        <v>487</v>
      </c>
      <c r="E168" s="325" t="s">
        <v>2045</v>
      </c>
      <c r="F168" s="331"/>
    </row>
    <row r="169" spans="1:6" ht="20.25" customHeight="1">
      <c r="A169" s="324">
        <v>167</v>
      </c>
      <c r="B169" s="332" t="s">
        <v>4957</v>
      </c>
      <c r="C169" s="333">
        <v>91.21</v>
      </c>
      <c r="D169" s="325" t="s">
        <v>487</v>
      </c>
      <c r="E169" s="325" t="s">
        <v>2045</v>
      </c>
      <c r="F169" s="331"/>
    </row>
    <row r="170" spans="1:6" ht="20.25" customHeight="1">
      <c r="A170" s="324">
        <v>168</v>
      </c>
      <c r="B170" s="332" t="s">
        <v>4958</v>
      </c>
      <c r="C170" s="333">
        <v>89.43</v>
      </c>
      <c r="D170" s="325" t="s">
        <v>487</v>
      </c>
      <c r="E170" s="325" t="s">
        <v>2041</v>
      </c>
      <c r="F170" s="331"/>
    </row>
    <row r="171" spans="1:6" ht="20.25" customHeight="1">
      <c r="A171" s="324">
        <v>169</v>
      </c>
      <c r="B171" s="332" t="s">
        <v>4959</v>
      </c>
      <c r="C171" s="333">
        <v>89.35</v>
      </c>
      <c r="D171" s="325" t="s">
        <v>487</v>
      </c>
      <c r="E171" s="325" t="s">
        <v>2041</v>
      </c>
      <c r="F171" s="331"/>
    </row>
    <row r="172" spans="1:6" ht="20.25" customHeight="1">
      <c r="A172" s="324">
        <v>170</v>
      </c>
      <c r="B172" s="332" t="s">
        <v>4960</v>
      </c>
      <c r="C172" s="333">
        <v>91.21</v>
      </c>
      <c r="D172" s="325" t="s">
        <v>487</v>
      </c>
      <c r="E172" s="325" t="s">
        <v>2045</v>
      </c>
      <c r="F172" s="331"/>
    </row>
    <row r="173" spans="1:6" ht="20.25" customHeight="1">
      <c r="A173" s="324">
        <v>171</v>
      </c>
      <c r="B173" s="332" t="s">
        <v>4961</v>
      </c>
      <c r="C173" s="333">
        <v>91.21</v>
      </c>
      <c r="D173" s="325" t="s">
        <v>487</v>
      </c>
      <c r="E173" s="325" t="s">
        <v>2045</v>
      </c>
      <c r="F173" s="331"/>
    </row>
    <row r="174" spans="1:6" ht="20.25" customHeight="1">
      <c r="A174" s="324">
        <v>172</v>
      </c>
      <c r="B174" s="332" t="s">
        <v>1417</v>
      </c>
      <c r="C174" s="333">
        <v>89.66</v>
      </c>
      <c r="D174" s="325" t="s">
        <v>487</v>
      </c>
      <c r="E174" s="325" t="s">
        <v>2041</v>
      </c>
      <c r="F174" s="331"/>
    </row>
    <row r="175" spans="1:6" ht="20.25" customHeight="1">
      <c r="A175" s="324">
        <v>173</v>
      </c>
      <c r="B175" s="332" t="s">
        <v>2683</v>
      </c>
      <c r="C175" s="333">
        <v>90</v>
      </c>
      <c r="D175" s="325" t="s">
        <v>487</v>
      </c>
      <c r="E175" s="325" t="s">
        <v>2041</v>
      </c>
      <c r="F175" s="331"/>
    </row>
    <row r="176" spans="1:6" ht="20.25" customHeight="1">
      <c r="A176" s="324">
        <v>174</v>
      </c>
      <c r="B176" s="332" t="s">
        <v>3607</v>
      </c>
      <c r="C176" s="333">
        <v>91.48</v>
      </c>
      <c r="D176" s="325" t="s">
        <v>487</v>
      </c>
      <c r="E176" s="325" t="s">
        <v>2045</v>
      </c>
      <c r="F176" s="331"/>
    </row>
    <row r="177" spans="1:6" ht="20.25" customHeight="1">
      <c r="A177" s="324">
        <v>175</v>
      </c>
      <c r="B177" s="332" t="s">
        <v>2911</v>
      </c>
      <c r="C177" s="333">
        <v>91.48</v>
      </c>
      <c r="D177" s="325" t="s">
        <v>487</v>
      </c>
      <c r="E177" s="325" t="s">
        <v>2045</v>
      </c>
      <c r="F177" s="331"/>
    </row>
    <row r="178" spans="1:6" ht="20.25" customHeight="1">
      <c r="A178" s="324">
        <v>176</v>
      </c>
      <c r="B178" s="332" t="s">
        <v>4702</v>
      </c>
      <c r="C178" s="333">
        <v>89.66</v>
      </c>
      <c r="D178" s="325" t="s">
        <v>487</v>
      </c>
      <c r="E178" s="325" t="s">
        <v>2041</v>
      </c>
      <c r="F178" s="331"/>
    </row>
    <row r="179" spans="1:6" ht="20.25" customHeight="1">
      <c r="A179" s="324">
        <v>177</v>
      </c>
      <c r="B179" s="332" t="s">
        <v>2685</v>
      </c>
      <c r="C179" s="333">
        <v>90</v>
      </c>
      <c r="D179" s="325" t="s">
        <v>487</v>
      </c>
      <c r="E179" s="325" t="s">
        <v>2041</v>
      </c>
      <c r="F179" s="331"/>
    </row>
    <row r="180" spans="1:6" ht="20.25" customHeight="1">
      <c r="A180" s="324">
        <v>178</v>
      </c>
      <c r="B180" s="332" t="s">
        <v>2686</v>
      </c>
      <c r="C180" s="333">
        <v>91.48</v>
      </c>
      <c r="D180" s="325" t="s">
        <v>487</v>
      </c>
      <c r="E180" s="325" t="s">
        <v>2045</v>
      </c>
      <c r="F180" s="331"/>
    </row>
    <row r="181" spans="1:6" ht="20.25" customHeight="1">
      <c r="A181" s="324">
        <v>179</v>
      </c>
      <c r="B181" s="332" t="s">
        <v>2687</v>
      </c>
      <c r="C181" s="333">
        <v>91.48</v>
      </c>
      <c r="D181" s="325" t="s">
        <v>487</v>
      </c>
      <c r="E181" s="325" t="s">
        <v>2045</v>
      </c>
      <c r="F181" s="331"/>
    </row>
    <row r="182" spans="1:6" ht="20.25" customHeight="1">
      <c r="A182" s="324">
        <v>180</v>
      </c>
      <c r="B182" s="332" t="s">
        <v>4779</v>
      </c>
      <c r="C182" s="333">
        <v>89.66</v>
      </c>
      <c r="D182" s="325" t="s">
        <v>487</v>
      </c>
      <c r="E182" s="325" t="s">
        <v>2041</v>
      </c>
      <c r="F182" s="331"/>
    </row>
    <row r="183" spans="1:6" ht="20.25" customHeight="1">
      <c r="A183" s="324">
        <v>181</v>
      </c>
      <c r="B183" s="332" t="s">
        <v>3636</v>
      </c>
      <c r="C183" s="333">
        <v>90</v>
      </c>
      <c r="D183" s="325" t="s">
        <v>487</v>
      </c>
      <c r="E183" s="325" t="s">
        <v>2041</v>
      </c>
      <c r="F183" s="331"/>
    </row>
    <row r="184" spans="1:6" ht="20.25" customHeight="1">
      <c r="A184" s="324">
        <v>182</v>
      </c>
      <c r="B184" s="332" t="s">
        <v>4322</v>
      </c>
      <c r="C184" s="333">
        <v>91.48</v>
      </c>
      <c r="D184" s="325" t="s">
        <v>487</v>
      </c>
      <c r="E184" s="325" t="s">
        <v>2045</v>
      </c>
      <c r="F184" s="331"/>
    </row>
    <row r="185" spans="1:6" ht="20.25" customHeight="1">
      <c r="A185" s="324">
        <v>183</v>
      </c>
      <c r="B185" s="332" t="s">
        <v>4227</v>
      </c>
      <c r="C185" s="333">
        <v>91.48</v>
      </c>
      <c r="D185" s="325" t="s">
        <v>487</v>
      </c>
      <c r="E185" s="325" t="s">
        <v>2045</v>
      </c>
      <c r="F185" s="331"/>
    </row>
    <row r="186" spans="1:6" ht="20.25" customHeight="1">
      <c r="A186" s="324">
        <v>184</v>
      </c>
      <c r="B186" s="332" t="s">
        <v>3521</v>
      </c>
      <c r="C186" s="333">
        <v>89.66</v>
      </c>
      <c r="D186" s="325" t="s">
        <v>487</v>
      </c>
      <c r="E186" s="325" t="s">
        <v>2041</v>
      </c>
      <c r="F186" s="331"/>
    </row>
    <row r="187" spans="1:6" ht="20.25" customHeight="1">
      <c r="A187" s="324">
        <v>185</v>
      </c>
      <c r="B187" s="332" t="s">
        <v>3637</v>
      </c>
      <c r="C187" s="333">
        <v>90</v>
      </c>
      <c r="D187" s="325" t="s">
        <v>487</v>
      </c>
      <c r="E187" s="325" t="s">
        <v>2041</v>
      </c>
      <c r="F187" s="331"/>
    </row>
    <row r="188" spans="1:6" ht="20.25" customHeight="1">
      <c r="A188" s="324">
        <v>186</v>
      </c>
      <c r="B188" s="332" t="s">
        <v>3595</v>
      </c>
      <c r="C188" s="333">
        <v>91.48</v>
      </c>
      <c r="D188" s="325" t="s">
        <v>487</v>
      </c>
      <c r="E188" s="325" t="s">
        <v>2045</v>
      </c>
      <c r="F188" s="331"/>
    </row>
    <row r="189" spans="1:6" ht="20.25" customHeight="1">
      <c r="A189" s="324">
        <v>187</v>
      </c>
      <c r="B189" s="332" t="s">
        <v>4228</v>
      </c>
      <c r="C189" s="333">
        <v>91.48</v>
      </c>
      <c r="D189" s="325" t="s">
        <v>487</v>
      </c>
      <c r="E189" s="325" t="s">
        <v>2045</v>
      </c>
      <c r="F189" s="331"/>
    </row>
    <row r="190" spans="1:6" ht="20.25" customHeight="1">
      <c r="A190" s="324">
        <v>188</v>
      </c>
      <c r="B190" s="332" t="s">
        <v>3638</v>
      </c>
      <c r="C190" s="333">
        <v>89.66</v>
      </c>
      <c r="D190" s="325" t="s">
        <v>487</v>
      </c>
      <c r="E190" s="325" t="s">
        <v>2041</v>
      </c>
      <c r="F190" s="331"/>
    </row>
    <row r="191" spans="1:6" ht="20.25" customHeight="1">
      <c r="A191" s="324">
        <v>189</v>
      </c>
      <c r="B191" s="332" t="s">
        <v>3639</v>
      </c>
      <c r="C191" s="333">
        <v>90</v>
      </c>
      <c r="D191" s="325" t="s">
        <v>487</v>
      </c>
      <c r="E191" s="325" t="s">
        <v>2041</v>
      </c>
      <c r="F191" s="331"/>
    </row>
    <row r="192" spans="1:6" ht="20.25" customHeight="1">
      <c r="A192" s="324">
        <v>190</v>
      </c>
      <c r="B192" s="332" t="s">
        <v>3596</v>
      </c>
      <c r="C192" s="333">
        <v>91.48</v>
      </c>
      <c r="D192" s="325" t="s">
        <v>487</v>
      </c>
      <c r="E192" s="325" t="s">
        <v>2045</v>
      </c>
      <c r="F192" s="331"/>
    </row>
    <row r="193" spans="1:6" ht="20.25" customHeight="1">
      <c r="A193" s="324">
        <v>191</v>
      </c>
      <c r="B193" s="332" t="s">
        <v>3640</v>
      </c>
      <c r="C193" s="333">
        <v>91.48</v>
      </c>
      <c r="D193" s="325" t="s">
        <v>487</v>
      </c>
      <c r="E193" s="325" t="s">
        <v>2045</v>
      </c>
      <c r="F193" s="331"/>
    </row>
    <row r="194" spans="1:6" ht="20.25" customHeight="1">
      <c r="A194" s="324">
        <v>192</v>
      </c>
      <c r="B194" s="332" t="s">
        <v>4824</v>
      </c>
      <c r="C194" s="333">
        <v>89.66</v>
      </c>
      <c r="D194" s="325" t="s">
        <v>487</v>
      </c>
      <c r="E194" s="325" t="s">
        <v>2041</v>
      </c>
      <c r="F194" s="331"/>
    </row>
    <row r="195" spans="1:6" ht="20.25" customHeight="1">
      <c r="A195" s="324">
        <v>193</v>
      </c>
      <c r="B195" s="332" t="s">
        <v>4962</v>
      </c>
      <c r="C195" s="333">
        <v>89.35</v>
      </c>
      <c r="D195" s="325" t="s">
        <v>487</v>
      </c>
      <c r="E195" s="325" t="s">
        <v>2041</v>
      </c>
      <c r="F195" s="331"/>
    </row>
    <row r="196" spans="1:6" ht="20.25" customHeight="1">
      <c r="A196" s="324">
        <v>194</v>
      </c>
      <c r="B196" s="332" t="s">
        <v>4963</v>
      </c>
      <c r="C196" s="333">
        <v>91.21</v>
      </c>
      <c r="D196" s="325" t="s">
        <v>487</v>
      </c>
      <c r="E196" s="325" t="s">
        <v>2045</v>
      </c>
      <c r="F196" s="331"/>
    </row>
    <row r="197" spans="1:6" ht="20.25" customHeight="1">
      <c r="A197" s="324">
        <v>195</v>
      </c>
      <c r="B197" s="332" t="s">
        <v>4964</v>
      </c>
      <c r="C197" s="333">
        <v>91.21</v>
      </c>
      <c r="D197" s="325" t="s">
        <v>487</v>
      </c>
      <c r="E197" s="325" t="s">
        <v>2045</v>
      </c>
      <c r="F197" s="331"/>
    </row>
    <row r="198" spans="1:6" ht="20.25" customHeight="1">
      <c r="A198" s="324">
        <v>196</v>
      </c>
      <c r="B198" s="332" t="s">
        <v>4965</v>
      </c>
      <c r="C198" s="333">
        <v>89.43</v>
      </c>
      <c r="D198" s="325" t="s">
        <v>487</v>
      </c>
      <c r="E198" s="325" t="s">
        <v>2041</v>
      </c>
      <c r="F198" s="331"/>
    </row>
    <row r="199" spans="1:6" ht="20.25" customHeight="1">
      <c r="A199" s="324">
        <v>197</v>
      </c>
      <c r="B199" s="332" t="s">
        <v>4966</v>
      </c>
      <c r="C199" s="333">
        <v>89.35</v>
      </c>
      <c r="D199" s="325" t="s">
        <v>487</v>
      </c>
      <c r="E199" s="325" t="s">
        <v>2041</v>
      </c>
      <c r="F199" s="331"/>
    </row>
    <row r="200" spans="1:6" ht="20.25" customHeight="1">
      <c r="A200" s="324">
        <v>198</v>
      </c>
      <c r="B200" s="332" t="s">
        <v>4967</v>
      </c>
      <c r="C200" s="333">
        <v>91.21</v>
      </c>
      <c r="D200" s="325" t="s">
        <v>487</v>
      </c>
      <c r="E200" s="325" t="s">
        <v>2045</v>
      </c>
      <c r="F200" s="331"/>
    </row>
    <row r="201" spans="1:6" ht="20.25" customHeight="1">
      <c r="A201" s="324">
        <v>199</v>
      </c>
      <c r="B201" s="332" t="s">
        <v>4968</v>
      </c>
      <c r="C201" s="333">
        <v>91.21</v>
      </c>
      <c r="D201" s="325" t="s">
        <v>487</v>
      </c>
      <c r="E201" s="325" t="s">
        <v>2045</v>
      </c>
      <c r="F201" s="331"/>
    </row>
    <row r="202" spans="1:6" ht="20.25" customHeight="1">
      <c r="A202" s="324">
        <v>200</v>
      </c>
      <c r="B202" s="332" t="s">
        <v>4969</v>
      </c>
      <c r="C202" s="333">
        <v>89.43</v>
      </c>
      <c r="D202" s="325" t="s">
        <v>487</v>
      </c>
      <c r="E202" s="325" t="s">
        <v>2041</v>
      </c>
      <c r="F202" s="331"/>
    </row>
    <row r="203" spans="1:6" ht="20.25" customHeight="1">
      <c r="A203" s="324">
        <v>201</v>
      </c>
      <c r="B203" s="332" t="s">
        <v>4970</v>
      </c>
      <c r="C203" s="333">
        <v>89.35</v>
      </c>
      <c r="D203" s="325" t="s">
        <v>487</v>
      </c>
      <c r="E203" s="325" t="s">
        <v>2041</v>
      </c>
      <c r="F203" s="331"/>
    </row>
    <row r="204" spans="1:6" ht="20.25" customHeight="1">
      <c r="A204" s="324">
        <v>202</v>
      </c>
      <c r="B204" s="332" t="s">
        <v>4971</v>
      </c>
      <c r="C204" s="333">
        <v>91.21</v>
      </c>
      <c r="D204" s="325" t="s">
        <v>487</v>
      </c>
      <c r="E204" s="325" t="s">
        <v>2045</v>
      </c>
      <c r="F204" s="331"/>
    </row>
    <row r="205" spans="1:6" ht="20.25" customHeight="1">
      <c r="A205" s="324">
        <v>203</v>
      </c>
      <c r="B205" s="332" t="s">
        <v>4972</v>
      </c>
      <c r="C205" s="333">
        <v>91.21</v>
      </c>
      <c r="D205" s="325" t="s">
        <v>487</v>
      </c>
      <c r="E205" s="325" t="s">
        <v>2045</v>
      </c>
      <c r="F205" s="331"/>
    </row>
    <row r="206" spans="1:6" ht="20.25" customHeight="1">
      <c r="A206" s="324">
        <v>204</v>
      </c>
      <c r="B206" s="332" t="s">
        <v>4973</v>
      </c>
      <c r="C206" s="333">
        <v>89.43</v>
      </c>
      <c r="D206" s="325" t="s">
        <v>487</v>
      </c>
      <c r="E206" s="325" t="s">
        <v>2041</v>
      </c>
      <c r="F206" s="331"/>
    </row>
    <row r="207" spans="1:6" ht="20.25" customHeight="1">
      <c r="A207" s="324">
        <v>205</v>
      </c>
      <c r="B207" s="332" t="s">
        <v>4974</v>
      </c>
      <c r="C207" s="333">
        <v>89.35</v>
      </c>
      <c r="D207" s="325" t="s">
        <v>487</v>
      </c>
      <c r="E207" s="325" t="s">
        <v>2041</v>
      </c>
      <c r="F207" s="331"/>
    </row>
    <row r="208" spans="1:6" ht="20.25" customHeight="1">
      <c r="A208" s="324">
        <v>206</v>
      </c>
      <c r="B208" s="332" t="s">
        <v>4975</v>
      </c>
      <c r="C208" s="333">
        <v>91.21</v>
      </c>
      <c r="D208" s="325" t="s">
        <v>487</v>
      </c>
      <c r="E208" s="325" t="s">
        <v>2045</v>
      </c>
      <c r="F208" s="331"/>
    </row>
    <row r="209" spans="1:6" ht="20.25" customHeight="1">
      <c r="A209" s="324">
        <v>207</v>
      </c>
      <c r="B209" s="332" t="s">
        <v>4976</v>
      </c>
      <c r="C209" s="333">
        <v>89.43</v>
      </c>
      <c r="D209" s="325" t="s">
        <v>487</v>
      </c>
      <c r="E209" s="325" t="s">
        <v>2041</v>
      </c>
      <c r="F209" s="331"/>
    </row>
    <row r="210" spans="1:6" ht="20.25" customHeight="1">
      <c r="A210" s="324">
        <v>208</v>
      </c>
      <c r="B210" s="332" t="s">
        <v>4977</v>
      </c>
      <c r="C210" s="333">
        <v>89.35</v>
      </c>
      <c r="D210" s="325" t="s">
        <v>487</v>
      </c>
      <c r="E210" s="325" t="s">
        <v>2041</v>
      </c>
      <c r="F210" s="331"/>
    </row>
    <row r="211" spans="1:6" ht="20.25" customHeight="1">
      <c r="A211" s="324">
        <v>209</v>
      </c>
      <c r="B211" s="332" t="s">
        <v>4978</v>
      </c>
      <c r="C211" s="333">
        <v>91.21</v>
      </c>
      <c r="D211" s="325" t="s">
        <v>487</v>
      </c>
      <c r="E211" s="325" t="s">
        <v>2045</v>
      </c>
      <c r="F211" s="331"/>
    </row>
    <row r="212" spans="1:6" ht="20.25" customHeight="1">
      <c r="A212" s="324">
        <v>210</v>
      </c>
      <c r="B212" s="332" t="s">
        <v>4979</v>
      </c>
      <c r="C212" s="333">
        <v>91.21</v>
      </c>
      <c r="D212" s="325" t="s">
        <v>487</v>
      </c>
      <c r="E212" s="325" t="s">
        <v>2045</v>
      </c>
      <c r="F212" s="331"/>
    </row>
    <row r="213" spans="1:6" ht="20.25" customHeight="1">
      <c r="A213" s="324">
        <v>211</v>
      </c>
      <c r="B213" s="332" t="s">
        <v>4980</v>
      </c>
      <c r="C213" s="333">
        <v>89.35</v>
      </c>
      <c r="D213" s="325" t="s">
        <v>487</v>
      </c>
      <c r="E213" s="325" t="s">
        <v>2041</v>
      </c>
      <c r="F213" s="331"/>
    </row>
    <row r="214" spans="1:6" ht="20.25" customHeight="1">
      <c r="A214" s="324">
        <v>212</v>
      </c>
      <c r="B214" s="332" t="s">
        <v>4981</v>
      </c>
      <c r="C214" s="333">
        <v>91.21</v>
      </c>
      <c r="D214" s="325" t="s">
        <v>487</v>
      </c>
      <c r="E214" s="325" t="s">
        <v>2045</v>
      </c>
      <c r="F214" s="331"/>
    </row>
    <row r="215" spans="1:6" ht="20.25" customHeight="1">
      <c r="A215" s="324">
        <v>213</v>
      </c>
      <c r="B215" s="332" t="s">
        <v>4982</v>
      </c>
      <c r="C215" s="333">
        <v>89.41</v>
      </c>
      <c r="D215" s="325" t="s">
        <v>487</v>
      </c>
      <c r="E215" s="325" t="s">
        <v>2041</v>
      </c>
      <c r="F215" s="331"/>
    </row>
    <row r="216" spans="1:6" ht="20.25" customHeight="1">
      <c r="A216" s="324">
        <v>214</v>
      </c>
      <c r="B216" s="332" t="s">
        <v>4983</v>
      </c>
      <c r="C216" s="333">
        <v>91.19</v>
      </c>
      <c r="D216" s="325" t="s">
        <v>487</v>
      </c>
      <c r="E216" s="325" t="s">
        <v>2045</v>
      </c>
      <c r="F216" s="331"/>
    </row>
    <row r="217" spans="1:6" ht="20.25" customHeight="1">
      <c r="A217" s="324">
        <v>215</v>
      </c>
      <c r="B217" s="332" t="s">
        <v>4984</v>
      </c>
      <c r="C217" s="333">
        <v>91.19</v>
      </c>
      <c r="D217" s="325" t="s">
        <v>487</v>
      </c>
      <c r="E217" s="325" t="s">
        <v>2045</v>
      </c>
      <c r="F217" s="331"/>
    </row>
    <row r="218" spans="1:6" ht="20.25" customHeight="1">
      <c r="A218" s="324">
        <v>216</v>
      </c>
      <c r="B218" s="332" t="s">
        <v>4985</v>
      </c>
      <c r="C218" s="333">
        <v>89.33</v>
      </c>
      <c r="D218" s="325" t="s">
        <v>487</v>
      </c>
      <c r="E218" s="325" t="s">
        <v>2041</v>
      </c>
      <c r="F218" s="331"/>
    </row>
    <row r="219" spans="1:6" ht="20.25" customHeight="1">
      <c r="A219" s="324">
        <v>217</v>
      </c>
      <c r="B219" s="332" t="s">
        <v>4986</v>
      </c>
      <c r="C219" s="333">
        <v>89.32</v>
      </c>
      <c r="D219" s="325" t="s">
        <v>487</v>
      </c>
      <c r="E219" s="325" t="s">
        <v>2041</v>
      </c>
      <c r="F219" s="331"/>
    </row>
    <row r="220" spans="1:6" ht="20.25" customHeight="1">
      <c r="A220" s="324">
        <v>218</v>
      </c>
      <c r="B220" s="332" t="s">
        <v>4987</v>
      </c>
      <c r="C220" s="333">
        <v>74.290000000000006</v>
      </c>
      <c r="D220" s="325" t="s">
        <v>487</v>
      </c>
      <c r="E220" s="325" t="s">
        <v>2045</v>
      </c>
      <c r="F220" s="331"/>
    </row>
    <row r="221" spans="1:6" ht="20.25" customHeight="1">
      <c r="A221" s="324">
        <v>219</v>
      </c>
      <c r="B221" s="332" t="s">
        <v>4988</v>
      </c>
      <c r="C221" s="333">
        <v>74.290000000000006</v>
      </c>
      <c r="D221" s="325" t="s">
        <v>487</v>
      </c>
      <c r="E221" s="325" t="s">
        <v>2045</v>
      </c>
      <c r="F221" s="331"/>
    </row>
    <row r="222" spans="1:6" ht="20.25" customHeight="1">
      <c r="A222" s="324">
        <v>220</v>
      </c>
      <c r="B222" s="332" t="s">
        <v>4989</v>
      </c>
      <c r="C222" s="333">
        <v>89.24</v>
      </c>
      <c r="D222" s="325" t="s">
        <v>487</v>
      </c>
      <c r="E222" s="325" t="s">
        <v>2041</v>
      </c>
      <c r="F222" s="331"/>
    </row>
    <row r="223" spans="1:6" ht="20.25" customHeight="1">
      <c r="A223" s="324">
        <v>221</v>
      </c>
      <c r="B223" s="332" t="s">
        <v>4990</v>
      </c>
      <c r="C223" s="333">
        <v>89.41</v>
      </c>
      <c r="D223" s="325" t="s">
        <v>487</v>
      </c>
      <c r="E223" s="325" t="s">
        <v>2041</v>
      </c>
      <c r="F223" s="331"/>
    </row>
    <row r="224" spans="1:6" ht="20.25" customHeight="1">
      <c r="A224" s="324">
        <v>222</v>
      </c>
      <c r="B224" s="332" t="s">
        <v>4991</v>
      </c>
      <c r="C224" s="333">
        <v>91.19</v>
      </c>
      <c r="D224" s="325" t="s">
        <v>487</v>
      </c>
      <c r="E224" s="325" t="s">
        <v>2045</v>
      </c>
      <c r="F224" s="331"/>
    </row>
    <row r="225" spans="1:6" ht="20.25" customHeight="1">
      <c r="A225" s="324">
        <v>223</v>
      </c>
      <c r="B225" s="332" t="s">
        <v>4992</v>
      </c>
      <c r="C225" s="333">
        <v>91.19</v>
      </c>
      <c r="D225" s="325" t="s">
        <v>487</v>
      </c>
      <c r="E225" s="325" t="s">
        <v>2045</v>
      </c>
      <c r="F225" s="331"/>
    </row>
    <row r="226" spans="1:6" ht="20.25" customHeight="1">
      <c r="A226" s="324">
        <v>224</v>
      </c>
      <c r="B226" s="332" t="s">
        <v>4993</v>
      </c>
      <c r="C226" s="333">
        <v>89.33</v>
      </c>
      <c r="D226" s="325" t="s">
        <v>487</v>
      </c>
      <c r="E226" s="325" t="s">
        <v>2041</v>
      </c>
      <c r="F226" s="331"/>
    </row>
    <row r="227" spans="1:6" ht="20.25" customHeight="1">
      <c r="A227" s="324">
        <v>225</v>
      </c>
      <c r="B227" s="332" t="s">
        <v>4994</v>
      </c>
      <c r="C227" s="333">
        <v>89.41</v>
      </c>
      <c r="D227" s="325" t="s">
        <v>487</v>
      </c>
      <c r="E227" s="325" t="s">
        <v>2041</v>
      </c>
      <c r="F227" s="331"/>
    </row>
    <row r="228" spans="1:6" ht="20.25" customHeight="1">
      <c r="A228" s="324">
        <v>226</v>
      </c>
      <c r="B228" s="332" t="s">
        <v>4995</v>
      </c>
      <c r="C228" s="333">
        <v>91.19</v>
      </c>
      <c r="D228" s="325" t="s">
        <v>487</v>
      </c>
      <c r="E228" s="325" t="s">
        <v>2045</v>
      </c>
      <c r="F228" s="331"/>
    </row>
    <row r="229" spans="1:6" ht="20.25" customHeight="1">
      <c r="A229" s="324">
        <v>227</v>
      </c>
      <c r="B229" s="332" t="s">
        <v>4996</v>
      </c>
      <c r="C229" s="333">
        <v>91.19</v>
      </c>
      <c r="D229" s="325" t="s">
        <v>487</v>
      </c>
      <c r="E229" s="325" t="s">
        <v>2045</v>
      </c>
      <c r="F229" s="331"/>
    </row>
    <row r="230" spans="1:6" ht="20.25" customHeight="1">
      <c r="A230" s="324">
        <v>228</v>
      </c>
      <c r="B230" s="332" t="s">
        <v>4997</v>
      </c>
      <c r="C230" s="333">
        <v>89.33</v>
      </c>
      <c r="D230" s="325" t="s">
        <v>487</v>
      </c>
      <c r="E230" s="325" t="s">
        <v>2041</v>
      </c>
      <c r="F230" s="331"/>
    </row>
    <row r="231" spans="1:6" ht="20.25" customHeight="1">
      <c r="A231" s="324">
        <v>229</v>
      </c>
      <c r="B231" s="332" t="s">
        <v>2107</v>
      </c>
      <c r="C231" s="333">
        <v>89.41</v>
      </c>
      <c r="D231" s="325" t="s">
        <v>487</v>
      </c>
      <c r="E231" s="325" t="s">
        <v>2041</v>
      </c>
      <c r="F231" s="331"/>
    </row>
    <row r="232" spans="1:6" ht="20.25" customHeight="1">
      <c r="A232" s="324">
        <v>230</v>
      </c>
      <c r="B232" s="332" t="s">
        <v>4998</v>
      </c>
      <c r="C232" s="333">
        <v>91.19</v>
      </c>
      <c r="D232" s="325" t="s">
        <v>487</v>
      </c>
      <c r="E232" s="325" t="s">
        <v>2045</v>
      </c>
      <c r="F232" s="331"/>
    </row>
    <row r="233" spans="1:6" ht="20.25" customHeight="1">
      <c r="A233" s="324">
        <v>231</v>
      </c>
      <c r="B233" s="332" t="s">
        <v>4999</v>
      </c>
      <c r="C233" s="333">
        <v>91.19</v>
      </c>
      <c r="D233" s="325" t="s">
        <v>487</v>
      </c>
      <c r="E233" s="325" t="s">
        <v>2045</v>
      </c>
      <c r="F233" s="331"/>
    </row>
    <row r="234" spans="1:6" ht="20.25" customHeight="1">
      <c r="A234" s="324">
        <v>232</v>
      </c>
      <c r="B234" s="332" t="s">
        <v>5000</v>
      </c>
      <c r="C234" s="333">
        <v>89.33</v>
      </c>
      <c r="D234" s="325" t="s">
        <v>487</v>
      </c>
      <c r="E234" s="325" t="s">
        <v>2041</v>
      </c>
      <c r="F234" s="331"/>
    </row>
    <row r="235" spans="1:6" ht="20.25" customHeight="1">
      <c r="A235" s="324">
        <v>233</v>
      </c>
      <c r="B235" s="332" t="s">
        <v>2891</v>
      </c>
      <c r="C235" s="333">
        <v>89.41</v>
      </c>
      <c r="D235" s="325" t="s">
        <v>487</v>
      </c>
      <c r="E235" s="325" t="s">
        <v>2041</v>
      </c>
      <c r="F235" s="331"/>
    </row>
    <row r="236" spans="1:6" ht="20.25" customHeight="1">
      <c r="A236" s="324">
        <v>234</v>
      </c>
      <c r="B236" s="332" t="s">
        <v>5001</v>
      </c>
      <c r="C236" s="333">
        <v>91.19</v>
      </c>
      <c r="D236" s="325" t="s">
        <v>487</v>
      </c>
      <c r="E236" s="325" t="s">
        <v>2045</v>
      </c>
      <c r="F236" s="331"/>
    </row>
    <row r="237" spans="1:6" ht="20.25" customHeight="1">
      <c r="A237" s="324">
        <v>235</v>
      </c>
      <c r="B237" s="332" t="s">
        <v>2098</v>
      </c>
      <c r="C237" s="333">
        <v>91.19</v>
      </c>
      <c r="D237" s="325" t="s">
        <v>487</v>
      </c>
      <c r="E237" s="325" t="s">
        <v>2045</v>
      </c>
      <c r="F237" s="331"/>
    </row>
    <row r="238" spans="1:6" ht="20.25" customHeight="1">
      <c r="A238" s="324">
        <v>236</v>
      </c>
      <c r="B238" s="332" t="s">
        <v>5002</v>
      </c>
      <c r="C238" s="333">
        <v>89.33</v>
      </c>
      <c r="D238" s="325" t="s">
        <v>487</v>
      </c>
      <c r="E238" s="325" t="s">
        <v>2041</v>
      </c>
      <c r="F238" s="331"/>
    </row>
    <row r="239" spans="1:6" ht="20.25" customHeight="1">
      <c r="A239" s="324">
        <v>237</v>
      </c>
      <c r="B239" s="332" t="s">
        <v>2893</v>
      </c>
      <c r="C239" s="333">
        <v>89.41</v>
      </c>
      <c r="D239" s="325" t="s">
        <v>487</v>
      </c>
      <c r="E239" s="325" t="s">
        <v>2041</v>
      </c>
      <c r="F239" s="331"/>
    </row>
    <row r="240" spans="1:6" ht="20.25" customHeight="1">
      <c r="A240" s="324">
        <v>238</v>
      </c>
      <c r="B240" s="332" t="s">
        <v>5003</v>
      </c>
      <c r="C240" s="333">
        <v>91.19</v>
      </c>
      <c r="D240" s="325" t="s">
        <v>487</v>
      </c>
      <c r="E240" s="325" t="s">
        <v>2045</v>
      </c>
      <c r="F240" s="331"/>
    </row>
    <row r="241" spans="1:6" ht="20.25" customHeight="1">
      <c r="A241" s="324">
        <v>239</v>
      </c>
      <c r="B241" s="332" t="s">
        <v>2894</v>
      </c>
      <c r="C241" s="333">
        <v>91.19</v>
      </c>
      <c r="D241" s="325" t="s">
        <v>487</v>
      </c>
      <c r="E241" s="325" t="s">
        <v>2045</v>
      </c>
      <c r="F241" s="331"/>
    </row>
    <row r="242" spans="1:6" ht="20.25" customHeight="1">
      <c r="A242" s="324">
        <v>240</v>
      </c>
      <c r="B242" s="332" t="s">
        <v>5004</v>
      </c>
      <c r="C242" s="333">
        <v>89.33</v>
      </c>
      <c r="D242" s="325" t="s">
        <v>487</v>
      </c>
      <c r="E242" s="325" t="s">
        <v>2041</v>
      </c>
      <c r="F242" s="331"/>
    </row>
    <row r="243" spans="1:6" ht="20.25" customHeight="1">
      <c r="A243" s="324">
        <v>241</v>
      </c>
      <c r="B243" s="332" t="s">
        <v>2896</v>
      </c>
      <c r="C243" s="333">
        <v>89.41</v>
      </c>
      <c r="D243" s="325" t="s">
        <v>487</v>
      </c>
      <c r="E243" s="325" t="s">
        <v>2041</v>
      </c>
      <c r="F243" s="331"/>
    </row>
    <row r="244" spans="1:6" ht="20.25" customHeight="1">
      <c r="A244" s="324">
        <v>242</v>
      </c>
      <c r="B244" s="332" t="s">
        <v>5005</v>
      </c>
      <c r="C244" s="333">
        <v>91.19</v>
      </c>
      <c r="D244" s="325" t="s">
        <v>487</v>
      </c>
      <c r="E244" s="325" t="s">
        <v>2045</v>
      </c>
      <c r="F244" s="331"/>
    </row>
    <row r="245" spans="1:6" ht="20.25" customHeight="1">
      <c r="A245" s="324">
        <v>243</v>
      </c>
      <c r="B245" s="332" t="s">
        <v>3123</v>
      </c>
      <c r="C245" s="333">
        <v>91.19</v>
      </c>
      <c r="D245" s="325" t="s">
        <v>487</v>
      </c>
      <c r="E245" s="325" t="s">
        <v>2045</v>
      </c>
      <c r="F245" s="331"/>
    </row>
    <row r="246" spans="1:6" ht="20.25" customHeight="1">
      <c r="A246" s="324">
        <v>244</v>
      </c>
      <c r="B246" s="332" t="s">
        <v>5006</v>
      </c>
      <c r="C246" s="333">
        <v>89.33</v>
      </c>
      <c r="D246" s="325" t="s">
        <v>487</v>
      </c>
      <c r="E246" s="325" t="s">
        <v>2041</v>
      </c>
      <c r="F246" s="331"/>
    </row>
    <row r="247" spans="1:6" ht="20.25" customHeight="1">
      <c r="A247" s="324">
        <v>245</v>
      </c>
      <c r="B247" s="332" t="s">
        <v>2100</v>
      </c>
      <c r="C247" s="333">
        <v>89.41</v>
      </c>
      <c r="D247" s="325" t="s">
        <v>487</v>
      </c>
      <c r="E247" s="325" t="s">
        <v>2041</v>
      </c>
      <c r="F247" s="331"/>
    </row>
    <row r="248" spans="1:6" ht="20.25" customHeight="1">
      <c r="A248" s="324">
        <v>246</v>
      </c>
      <c r="B248" s="332" t="s">
        <v>2101</v>
      </c>
      <c r="C248" s="333">
        <v>91.19</v>
      </c>
      <c r="D248" s="325" t="s">
        <v>487</v>
      </c>
      <c r="E248" s="325" t="s">
        <v>2045</v>
      </c>
      <c r="F248" s="331"/>
    </row>
    <row r="249" spans="1:6" ht="20.25" customHeight="1">
      <c r="A249" s="324">
        <v>247</v>
      </c>
      <c r="B249" s="332" t="s">
        <v>2102</v>
      </c>
      <c r="C249" s="333">
        <v>91.19</v>
      </c>
      <c r="D249" s="325" t="s">
        <v>487</v>
      </c>
      <c r="E249" s="325" t="s">
        <v>2045</v>
      </c>
      <c r="F249" s="331"/>
    </row>
    <row r="250" spans="1:6" ht="20.25" customHeight="1">
      <c r="A250" s="324">
        <v>248</v>
      </c>
      <c r="B250" s="332" t="s">
        <v>5007</v>
      </c>
      <c r="C250" s="333">
        <v>89.33</v>
      </c>
      <c r="D250" s="325" t="s">
        <v>487</v>
      </c>
      <c r="E250" s="325" t="s">
        <v>2041</v>
      </c>
      <c r="F250" s="331"/>
    </row>
    <row r="251" spans="1:6" ht="20.25" customHeight="1">
      <c r="A251" s="324">
        <v>249</v>
      </c>
      <c r="B251" s="332" t="s">
        <v>2104</v>
      </c>
      <c r="C251" s="333">
        <v>89.41</v>
      </c>
      <c r="D251" s="325" t="s">
        <v>487</v>
      </c>
      <c r="E251" s="325" t="s">
        <v>2041</v>
      </c>
      <c r="F251" s="331"/>
    </row>
    <row r="252" spans="1:6" ht="20.25" customHeight="1">
      <c r="A252" s="324">
        <v>250</v>
      </c>
      <c r="B252" s="332" t="s">
        <v>3152</v>
      </c>
      <c r="C252" s="333">
        <v>91.19</v>
      </c>
      <c r="D252" s="325" t="s">
        <v>487</v>
      </c>
      <c r="E252" s="325" t="s">
        <v>2045</v>
      </c>
      <c r="F252" s="331"/>
    </row>
    <row r="253" spans="1:6" ht="20.25" customHeight="1">
      <c r="A253" s="324">
        <v>251</v>
      </c>
      <c r="B253" s="332" t="s">
        <v>2099</v>
      </c>
      <c r="C253" s="333">
        <v>91.19</v>
      </c>
      <c r="D253" s="325" t="s">
        <v>487</v>
      </c>
      <c r="E253" s="325" t="s">
        <v>2045</v>
      </c>
      <c r="F253" s="331"/>
    </row>
    <row r="254" spans="1:6" ht="20.25" customHeight="1">
      <c r="A254" s="324">
        <v>252</v>
      </c>
      <c r="B254" s="332" t="s">
        <v>5008</v>
      </c>
      <c r="C254" s="333">
        <v>89.33</v>
      </c>
      <c r="D254" s="325" t="s">
        <v>487</v>
      </c>
      <c r="E254" s="325" t="s">
        <v>2041</v>
      </c>
      <c r="F254" s="331"/>
    </row>
    <row r="255" spans="1:6" ht="20.25" customHeight="1">
      <c r="A255" s="324">
        <v>253</v>
      </c>
      <c r="B255" s="332" t="s">
        <v>5009</v>
      </c>
      <c r="C255" s="333">
        <v>89.41</v>
      </c>
      <c r="D255" s="325" t="s">
        <v>487</v>
      </c>
      <c r="E255" s="325" t="s">
        <v>2041</v>
      </c>
      <c r="F255" s="331"/>
    </row>
    <row r="256" spans="1:6" ht="20.25" customHeight="1">
      <c r="A256" s="324">
        <v>254</v>
      </c>
      <c r="B256" s="332" t="s">
        <v>5010</v>
      </c>
      <c r="C256" s="333">
        <v>91.19</v>
      </c>
      <c r="D256" s="325" t="s">
        <v>487</v>
      </c>
      <c r="E256" s="325" t="s">
        <v>2045</v>
      </c>
      <c r="F256" s="331"/>
    </row>
    <row r="257" spans="1:6" ht="20.25" customHeight="1">
      <c r="A257" s="324">
        <v>255</v>
      </c>
      <c r="B257" s="332" t="s">
        <v>5011</v>
      </c>
      <c r="C257" s="333">
        <v>91.19</v>
      </c>
      <c r="D257" s="325" t="s">
        <v>487</v>
      </c>
      <c r="E257" s="325" t="s">
        <v>2045</v>
      </c>
      <c r="F257" s="331"/>
    </row>
    <row r="258" spans="1:6" ht="20.25" customHeight="1">
      <c r="A258" s="324">
        <v>256</v>
      </c>
      <c r="B258" s="332" t="s">
        <v>5012</v>
      </c>
      <c r="C258" s="333">
        <v>89.33</v>
      </c>
      <c r="D258" s="325" t="s">
        <v>487</v>
      </c>
      <c r="E258" s="325" t="s">
        <v>2041</v>
      </c>
      <c r="F258" s="331"/>
    </row>
    <row r="259" spans="1:6" ht="20.25" customHeight="1">
      <c r="A259" s="324">
        <v>257</v>
      </c>
      <c r="B259" s="332" t="s">
        <v>5013</v>
      </c>
      <c r="C259" s="333">
        <v>89.32</v>
      </c>
      <c r="D259" s="325" t="s">
        <v>487</v>
      </c>
      <c r="E259" s="325" t="s">
        <v>2041</v>
      </c>
      <c r="F259" s="331"/>
    </row>
    <row r="260" spans="1:6" ht="20.25" customHeight="1">
      <c r="A260" s="324">
        <v>258</v>
      </c>
      <c r="B260" s="332" t="s">
        <v>5014</v>
      </c>
      <c r="C260" s="333">
        <v>91.03</v>
      </c>
      <c r="D260" s="325" t="s">
        <v>487</v>
      </c>
      <c r="E260" s="325" t="s">
        <v>2045</v>
      </c>
      <c r="F260" s="331"/>
    </row>
    <row r="261" spans="1:6" ht="20.25" customHeight="1">
      <c r="A261" s="324">
        <v>259</v>
      </c>
      <c r="B261" s="332" t="s">
        <v>2879</v>
      </c>
      <c r="C261" s="333">
        <v>91.03</v>
      </c>
      <c r="D261" s="325" t="s">
        <v>487</v>
      </c>
      <c r="E261" s="325" t="s">
        <v>2045</v>
      </c>
      <c r="F261" s="331"/>
    </row>
    <row r="262" spans="1:6" ht="20.25" customHeight="1">
      <c r="A262" s="324">
        <v>260</v>
      </c>
      <c r="B262" s="332" t="s">
        <v>5015</v>
      </c>
      <c r="C262" s="333">
        <v>89.24</v>
      </c>
      <c r="D262" s="325" t="s">
        <v>487</v>
      </c>
      <c r="E262" s="325" t="s">
        <v>2041</v>
      </c>
      <c r="F262" s="331"/>
    </row>
    <row r="263" spans="1:6" ht="20.25" customHeight="1">
      <c r="A263" s="324">
        <v>261</v>
      </c>
      <c r="B263" s="332" t="s">
        <v>5016</v>
      </c>
      <c r="C263" s="333">
        <v>89.32</v>
      </c>
      <c r="D263" s="325" t="s">
        <v>487</v>
      </c>
      <c r="E263" s="325" t="s">
        <v>2041</v>
      </c>
      <c r="F263" s="331"/>
    </row>
    <row r="264" spans="1:6" ht="20.25" customHeight="1">
      <c r="A264" s="324">
        <v>262</v>
      </c>
      <c r="B264" s="332" t="s">
        <v>5017</v>
      </c>
      <c r="C264" s="333">
        <v>91.03</v>
      </c>
      <c r="D264" s="325" t="s">
        <v>487</v>
      </c>
      <c r="E264" s="325" t="s">
        <v>2045</v>
      </c>
      <c r="F264" s="331"/>
    </row>
    <row r="265" spans="1:6" ht="20.25" customHeight="1">
      <c r="A265" s="324">
        <v>263</v>
      </c>
      <c r="B265" s="332" t="s">
        <v>5018</v>
      </c>
      <c r="C265" s="333">
        <v>91.03</v>
      </c>
      <c r="D265" s="325" t="s">
        <v>487</v>
      </c>
      <c r="E265" s="325" t="s">
        <v>2045</v>
      </c>
      <c r="F265" s="331"/>
    </row>
    <row r="266" spans="1:6" ht="20.25" customHeight="1">
      <c r="A266" s="324">
        <v>264</v>
      </c>
      <c r="B266" s="332" t="s">
        <v>5019</v>
      </c>
      <c r="C266" s="333">
        <v>89.24</v>
      </c>
      <c r="D266" s="325" t="s">
        <v>487</v>
      </c>
      <c r="E266" s="325" t="s">
        <v>2041</v>
      </c>
      <c r="F266" s="331"/>
    </row>
    <row r="267" spans="1:6" ht="20.25" customHeight="1">
      <c r="A267" s="324">
        <v>265</v>
      </c>
      <c r="B267" s="332" t="s">
        <v>2882</v>
      </c>
      <c r="C267" s="333">
        <v>89.32</v>
      </c>
      <c r="D267" s="325" t="s">
        <v>487</v>
      </c>
      <c r="E267" s="325" t="s">
        <v>2041</v>
      </c>
      <c r="F267" s="331"/>
    </row>
    <row r="268" spans="1:6" ht="20.25" customHeight="1">
      <c r="A268" s="324">
        <v>266</v>
      </c>
      <c r="B268" s="332" t="s">
        <v>5020</v>
      </c>
      <c r="C268" s="333">
        <v>91.03</v>
      </c>
      <c r="D268" s="325" t="s">
        <v>487</v>
      </c>
      <c r="E268" s="325" t="s">
        <v>2045</v>
      </c>
      <c r="F268" s="331"/>
    </row>
    <row r="269" spans="1:6" ht="20.25" customHeight="1">
      <c r="A269" s="324">
        <v>267</v>
      </c>
      <c r="B269" s="332" t="s">
        <v>2883</v>
      </c>
      <c r="C269" s="333">
        <v>91.03</v>
      </c>
      <c r="D269" s="325" t="s">
        <v>487</v>
      </c>
      <c r="E269" s="325" t="s">
        <v>2045</v>
      </c>
      <c r="F269" s="331"/>
    </row>
    <row r="270" spans="1:6" ht="20.25" customHeight="1">
      <c r="A270" s="324">
        <v>268</v>
      </c>
      <c r="B270" s="332" t="s">
        <v>5021</v>
      </c>
      <c r="C270" s="333">
        <v>89.24</v>
      </c>
      <c r="D270" s="325" t="s">
        <v>487</v>
      </c>
      <c r="E270" s="325" t="s">
        <v>2041</v>
      </c>
      <c r="F270" s="331"/>
    </row>
    <row r="271" spans="1:6" ht="20.25" customHeight="1">
      <c r="A271" s="324">
        <v>269</v>
      </c>
      <c r="B271" s="332" t="s">
        <v>2885</v>
      </c>
      <c r="C271" s="333">
        <v>89.32</v>
      </c>
      <c r="D271" s="325" t="s">
        <v>487</v>
      </c>
      <c r="E271" s="325" t="s">
        <v>2041</v>
      </c>
      <c r="F271" s="331"/>
    </row>
    <row r="272" spans="1:6" ht="20.25" customHeight="1">
      <c r="A272" s="324">
        <v>270</v>
      </c>
      <c r="B272" s="332" t="s">
        <v>5022</v>
      </c>
      <c r="C272" s="333">
        <v>91.03</v>
      </c>
      <c r="D272" s="325" t="s">
        <v>487</v>
      </c>
      <c r="E272" s="325" t="s">
        <v>2045</v>
      </c>
      <c r="F272" s="331"/>
    </row>
    <row r="273" spans="1:6" ht="20.25" customHeight="1">
      <c r="A273" s="324">
        <v>271</v>
      </c>
      <c r="B273" s="332" t="s">
        <v>5023</v>
      </c>
      <c r="C273" s="333">
        <v>91.03</v>
      </c>
      <c r="D273" s="325" t="s">
        <v>487</v>
      </c>
      <c r="E273" s="325" t="s">
        <v>2045</v>
      </c>
      <c r="F273" s="331"/>
    </row>
    <row r="274" spans="1:6" ht="20.25" customHeight="1">
      <c r="A274" s="324">
        <v>272</v>
      </c>
      <c r="B274" s="332" t="s">
        <v>5024</v>
      </c>
      <c r="C274" s="333">
        <v>89.24</v>
      </c>
      <c r="D274" s="325" t="s">
        <v>487</v>
      </c>
      <c r="E274" s="325" t="s">
        <v>2041</v>
      </c>
      <c r="F274" s="331"/>
    </row>
    <row r="275" spans="1:6" ht="20.25" customHeight="1">
      <c r="A275" s="324">
        <v>273</v>
      </c>
      <c r="B275" s="332" t="s">
        <v>5025</v>
      </c>
      <c r="C275" s="333">
        <v>89.41</v>
      </c>
      <c r="D275" s="325" t="s">
        <v>487</v>
      </c>
      <c r="E275" s="325" t="s">
        <v>2041</v>
      </c>
      <c r="F275" s="331"/>
    </row>
    <row r="276" spans="1:6" ht="20.25" customHeight="1">
      <c r="A276" s="324">
        <v>274</v>
      </c>
      <c r="B276" s="332" t="s">
        <v>5026</v>
      </c>
      <c r="C276" s="333">
        <v>91.19</v>
      </c>
      <c r="D276" s="325" t="s">
        <v>487</v>
      </c>
      <c r="E276" s="325" t="s">
        <v>2045</v>
      </c>
      <c r="F276" s="331"/>
    </row>
    <row r="277" spans="1:6" ht="20.25" customHeight="1">
      <c r="A277" s="324">
        <v>275</v>
      </c>
      <c r="B277" s="332" t="s">
        <v>5027</v>
      </c>
      <c r="C277" s="333">
        <v>91.19</v>
      </c>
      <c r="D277" s="325" t="s">
        <v>487</v>
      </c>
      <c r="E277" s="325" t="s">
        <v>2045</v>
      </c>
      <c r="F277" s="331"/>
    </row>
    <row r="278" spans="1:6" ht="20.25" customHeight="1">
      <c r="A278" s="324">
        <v>276</v>
      </c>
      <c r="B278" s="332" t="s">
        <v>5028</v>
      </c>
      <c r="C278" s="333">
        <v>89.33</v>
      </c>
      <c r="D278" s="325" t="s">
        <v>487</v>
      </c>
      <c r="E278" s="325" t="s">
        <v>2041</v>
      </c>
      <c r="F278" s="331"/>
    </row>
    <row r="279" spans="1:6" ht="20.25" customHeight="1">
      <c r="A279" s="324">
        <v>277</v>
      </c>
      <c r="B279" s="332" t="s">
        <v>5029</v>
      </c>
      <c r="C279" s="333">
        <v>89.41</v>
      </c>
      <c r="D279" s="325" t="s">
        <v>487</v>
      </c>
      <c r="E279" s="325" t="s">
        <v>2041</v>
      </c>
      <c r="F279" s="331"/>
    </row>
    <row r="280" spans="1:6" ht="20.25" customHeight="1">
      <c r="A280" s="324">
        <v>278</v>
      </c>
      <c r="B280" s="332" t="s">
        <v>5030</v>
      </c>
      <c r="C280" s="333">
        <v>91.19</v>
      </c>
      <c r="D280" s="325" t="s">
        <v>487</v>
      </c>
      <c r="E280" s="325" t="s">
        <v>2045</v>
      </c>
      <c r="F280" s="331"/>
    </row>
    <row r="281" spans="1:6" ht="20.25" customHeight="1">
      <c r="A281" s="324">
        <v>279</v>
      </c>
      <c r="B281" s="332" t="s">
        <v>5031</v>
      </c>
      <c r="C281" s="333">
        <v>91.19</v>
      </c>
      <c r="D281" s="325" t="s">
        <v>487</v>
      </c>
      <c r="E281" s="325" t="s">
        <v>2045</v>
      </c>
      <c r="F281" s="331"/>
    </row>
    <row r="282" spans="1:6" ht="20.25" customHeight="1">
      <c r="A282" s="324">
        <v>280</v>
      </c>
      <c r="B282" s="332" t="s">
        <v>5032</v>
      </c>
      <c r="C282" s="333">
        <v>89.33</v>
      </c>
      <c r="D282" s="325" t="s">
        <v>487</v>
      </c>
      <c r="E282" s="325" t="s">
        <v>2041</v>
      </c>
      <c r="F282" s="331"/>
    </row>
    <row r="283" spans="1:6" ht="20.25" customHeight="1">
      <c r="A283" s="324">
        <v>281</v>
      </c>
      <c r="B283" s="332" t="s">
        <v>5033</v>
      </c>
      <c r="C283" s="333">
        <v>89.41</v>
      </c>
      <c r="D283" s="325" t="s">
        <v>487</v>
      </c>
      <c r="E283" s="325" t="s">
        <v>2041</v>
      </c>
      <c r="F283" s="331"/>
    </row>
    <row r="284" spans="1:6" ht="20.25" customHeight="1">
      <c r="A284" s="324">
        <v>282</v>
      </c>
      <c r="B284" s="332" t="s">
        <v>5034</v>
      </c>
      <c r="C284" s="333">
        <v>91.19</v>
      </c>
      <c r="D284" s="325" t="s">
        <v>487</v>
      </c>
      <c r="E284" s="325" t="s">
        <v>2045</v>
      </c>
      <c r="F284" s="331"/>
    </row>
    <row r="285" spans="1:6" ht="20.25" customHeight="1">
      <c r="A285" s="324">
        <v>283</v>
      </c>
      <c r="B285" s="332" t="s">
        <v>5035</v>
      </c>
      <c r="C285" s="333">
        <v>91.19</v>
      </c>
      <c r="D285" s="325" t="s">
        <v>487</v>
      </c>
      <c r="E285" s="325" t="s">
        <v>2045</v>
      </c>
      <c r="F285" s="331"/>
    </row>
    <row r="286" spans="1:6" ht="20.25" customHeight="1">
      <c r="A286" s="324">
        <v>284</v>
      </c>
      <c r="B286" s="332" t="s">
        <v>5036</v>
      </c>
      <c r="C286" s="333">
        <v>89.33</v>
      </c>
      <c r="D286" s="325" t="s">
        <v>487</v>
      </c>
      <c r="E286" s="325" t="s">
        <v>2041</v>
      </c>
      <c r="F286" s="331"/>
    </row>
    <row r="287" spans="1:6" ht="20.25" customHeight="1">
      <c r="A287" s="324">
        <v>285</v>
      </c>
      <c r="B287" s="332" t="s">
        <v>2897</v>
      </c>
      <c r="C287" s="333">
        <v>89.41</v>
      </c>
      <c r="D287" s="325" t="s">
        <v>487</v>
      </c>
      <c r="E287" s="325" t="s">
        <v>2041</v>
      </c>
      <c r="F287" s="331"/>
    </row>
    <row r="288" spans="1:6" ht="20.25" customHeight="1">
      <c r="A288" s="324">
        <v>286</v>
      </c>
      <c r="B288" s="332" t="s">
        <v>5037</v>
      </c>
      <c r="C288" s="333">
        <v>91.19</v>
      </c>
      <c r="D288" s="325" t="s">
        <v>487</v>
      </c>
      <c r="E288" s="325" t="s">
        <v>2045</v>
      </c>
      <c r="F288" s="331"/>
    </row>
    <row r="289" spans="1:6" ht="20.25" customHeight="1">
      <c r="A289" s="324">
        <v>287</v>
      </c>
      <c r="B289" s="332" t="s">
        <v>5038</v>
      </c>
      <c r="C289" s="333">
        <v>91.19</v>
      </c>
      <c r="D289" s="325" t="s">
        <v>487</v>
      </c>
      <c r="E289" s="325" t="s">
        <v>2045</v>
      </c>
      <c r="F289" s="331"/>
    </row>
    <row r="290" spans="1:6" ht="20.25" customHeight="1">
      <c r="A290" s="324">
        <v>288</v>
      </c>
      <c r="B290" s="332" t="s">
        <v>5039</v>
      </c>
      <c r="C290" s="333">
        <v>89.33</v>
      </c>
      <c r="D290" s="325" t="s">
        <v>487</v>
      </c>
      <c r="E290" s="325" t="s">
        <v>2041</v>
      </c>
      <c r="F290" s="331"/>
    </row>
    <row r="291" spans="1:6" ht="20.25" customHeight="1">
      <c r="A291" s="324">
        <v>289</v>
      </c>
      <c r="B291" s="332" t="s">
        <v>2899</v>
      </c>
      <c r="C291" s="333">
        <v>89.33</v>
      </c>
      <c r="D291" s="325" t="s">
        <v>487</v>
      </c>
      <c r="E291" s="325" t="s">
        <v>2041</v>
      </c>
      <c r="F291" s="331"/>
    </row>
    <row r="292" spans="1:6" ht="20.25" customHeight="1">
      <c r="A292" s="324">
        <v>290</v>
      </c>
      <c r="B292" s="332" t="s">
        <v>5040</v>
      </c>
      <c r="C292" s="333">
        <v>91.19</v>
      </c>
      <c r="D292" s="325" t="s">
        <v>487</v>
      </c>
      <c r="E292" s="325" t="s">
        <v>2045</v>
      </c>
      <c r="F292" s="331"/>
    </row>
    <row r="293" spans="1:6" ht="20.25" customHeight="1">
      <c r="A293" s="324">
        <v>291</v>
      </c>
      <c r="B293" s="332" t="s">
        <v>5041</v>
      </c>
      <c r="C293" s="333">
        <v>91.19</v>
      </c>
      <c r="D293" s="325" t="s">
        <v>487</v>
      </c>
      <c r="E293" s="325" t="s">
        <v>2045</v>
      </c>
      <c r="F293" s="331"/>
    </row>
    <row r="294" spans="1:6" ht="20.25" customHeight="1">
      <c r="A294" s="324">
        <v>292</v>
      </c>
      <c r="B294" s="332" t="s">
        <v>5042</v>
      </c>
      <c r="C294" s="333">
        <v>89.41</v>
      </c>
      <c r="D294" s="325" t="s">
        <v>487</v>
      </c>
      <c r="E294" s="325" t="s">
        <v>2041</v>
      </c>
      <c r="F294" s="331"/>
    </row>
    <row r="295" spans="1:6" ht="20.25" customHeight="1">
      <c r="A295" s="324">
        <v>293</v>
      </c>
      <c r="B295" s="332" t="s">
        <v>5043</v>
      </c>
      <c r="C295" s="333">
        <v>89.24</v>
      </c>
      <c r="D295" s="325" t="s">
        <v>487</v>
      </c>
      <c r="E295" s="325" t="s">
        <v>2041</v>
      </c>
      <c r="F295" s="331"/>
    </row>
    <row r="296" spans="1:6" ht="20.25" customHeight="1">
      <c r="A296" s="324">
        <v>294</v>
      </c>
      <c r="B296" s="332" t="s">
        <v>5044</v>
      </c>
      <c r="C296" s="333">
        <v>74.290000000000006</v>
      </c>
      <c r="D296" s="325" t="s">
        <v>487</v>
      </c>
      <c r="E296" s="325" t="s">
        <v>2045</v>
      </c>
      <c r="F296" s="331"/>
    </row>
    <row r="297" spans="1:6" ht="20.25" customHeight="1">
      <c r="A297" s="324">
        <v>295</v>
      </c>
      <c r="B297" s="332" t="s">
        <v>5045</v>
      </c>
      <c r="C297" s="333">
        <v>74.290000000000006</v>
      </c>
      <c r="D297" s="325" t="s">
        <v>487</v>
      </c>
      <c r="E297" s="325" t="s">
        <v>2045</v>
      </c>
      <c r="F297" s="331"/>
    </row>
    <row r="298" spans="1:6" ht="20.25" customHeight="1">
      <c r="A298" s="324">
        <v>296</v>
      </c>
      <c r="B298" s="332" t="s">
        <v>5046</v>
      </c>
      <c r="C298" s="333">
        <v>89.32</v>
      </c>
      <c r="D298" s="325" t="s">
        <v>487</v>
      </c>
      <c r="E298" s="325" t="s">
        <v>2041</v>
      </c>
      <c r="F298" s="331"/>
    </row>
    <row r="299" spans="1:6" ht="20.25" customHeight="1">
      <c r="A299" s="324">
        <v>297</v>
      </c>
      <c r="B299" s="332" t="s">
        <v>5047</v>
      </c>
      <c r="C299" s="333">
        <v>89.33</v>
      </c>
      <c r="D299" s="325" t="s">
        <v>487</v>
      </c>
      <c r="E299" s="325" t="s">
        <v>2041</v>
      </c>
      <c r="F299" s="331"/>
    </row>
    <row r="300" spans="1:6" ht="20.25" customHeight="1">
      <c r="A300" s="324">
        <v>298</v>
      </c>
      <c r="B300" s="332" t="s">
        <v>5048</v>
      </c>
      <c r="C300" s="333">
        <v>91.19</v>
      </c>
      <c r="D300" s="325" t="s">
        <v>487</v>
      </c>
      <c r="E300" s="325" t="s">
        <v>2045</v>
      </c>
      <c r="F300" s="331"/>
    </row>
    <row r="301" spans="1:6" ht="20.25" customHeight="1">
      <c r="A301" s="324">
        <v>299</v>
      </c>
      <c r="B301" s="332" t="s">
        <v>3088</v>
      </c>
      <c r="C301" s="333">
        <v>91.19</v>
      </c>
      <c r="D301" s="325" t="s">
        <v>487</v>
      </c>
      <c r="E301" s="325" t="s">
        <v>2045</v>
      </c>
      <c r="F301" s="331"/>
    </row>
    <row r="302" spans="1:6" ht="20.25" customHeight="1">
      <c r="A302" s="324">
        <v>300</v>
      </c>
      <c r="B302" s="332" t="s">
        <v>5049</v>
      </c>
      <c r="C302" s="333">
        <v>89.41</v>
      </c>
      <c r="D302" s="325" t="s">
        <v>487</v>
      </c>
      <c r="E302" s="325" t="s">
        <v>2041</v>
      </c>
      <c r="F302" s="331"/>
    </row>
    <row r="303" spans="1:6" ht="20.25" customHeight="1">
      <c r="A303" s="324">
        <v>301</v>
      </c>
      <c r="B303" s="332" t="s">
        <v>5050</v>
      </c>
      <c r="C303" s="333">
        <v>89.33</v>
      </c>
      <c r="D303" s="325" t="s">
        <v>487</v>
      </c>
      <c r="E303" s="325" t="s">
        <v>2041</v>
      </c>
      <c r="F303" s="331"/>
    </row>
    <row r="304" spans="1:6" ht="20.25" customHeight="1">
      <c r="A304" s="324">
        <v>302</v>
      </c>
      <c r="B304" s="332" t="s">
        <v>5051</v>
      </c>
      <c r="C304" s="333">
        <v>91.19</v>
      </c>
      <c r="D304" s="325" t="s">
        <v>487</v>
      </c>
      <c r="E304" s="325" t="s">
        <v>2045</v>
      </c>
      <c r="F304" s="331"/>
    </row>
    <row r="305" spans="1:6" ht="20.25" customHeight="1">
      <c r="A305" s="324">
        <v>303</v>
      </c>
      <c r="B305" s="332" t="s">
        <v>2902</v>
      </c>
      <c r="C305" s="333">
        <v>91.19</v>
      </c>
      <c r="D305" s="325" t="s">
        <v>487</v>
      </c>
      <c r="E305" s="325" t="s">
        <v>2045</v>
      </c>
      <c r="F305" s="331"/>
    </row>
    <row r="306" spans="1:6" ht="20.25" customHeight="1">
      <c r="A306" s="324">
        <v>304</v>
      </c>
      <c r="B306" s="332" t="s">
        <v>5052</v>
      </c>
      <c r="C306" s="333">
        <v>89.41</v>
      </c>
      <c r="D306" s="325" t="s">
        <v>487</v>
      </c>
      <c r="E306" s="325" t="s">
        <v>2041</v>
      </c>
      <c r="F306" s="331"/>
    </row>
    <row r="307" spans="1:6" ht="20.25" customHeight="1">
      <c r="A307" s="324">
        <v>305</v>
      </c>
      <c r="B307" s="332" t="s">
        <v>3090</v>
      </c>
      <c r="C307" s="333">
        <v>89.33</v>
      </c>
      <c r="D307" s="325" t="s">
        <v>487</v>
      </c>
      <c r="E307" s="325" t="s">
        <v>2041</v>
      </c>
      <c r="F307" s="331"/>
    </row>
    <row r="308" spans="1:6" ht="20.25" customHeight="1">
      <c r="A308" s="324">
        <v>306</v>
      </c>
      <c r="B308" s="332" t="s">
        <v>5053</v>
      </c>
      <c r="C308" s="333">
        <v>91.19</v>
      </c>
      <c r="D308" s="325" t="s">
        <v>487</v>
      </c>
      <c r="E308" s="325" t="s">
        <v>2045</v>
      </c>
      <c r="F308" s="331"/>
    </row>
    <row r="309" spans="1:6" ht="20.25" customHeight="1">
      <c r="A309" s="324">
        <v>307</v>
      </c>
      <c r="B309" s="332" t="s">
        <v>3065</v>
      </c>
      <c r="C309" s="333">
        <v>91.19</v>
      </c>
      <c r="D309" s="325" t="s">
        <v>487</v>
      </c>
      <c r="E309" s="325" t="s">
        <v>2045</v>
      </c>
      <c r="F309" s="331"/>
    </row>
    <row r="310" spans="1:6" ht="20.25" customHeight="1">
      <c r="A310" s="324">
        <v>308</v>
      </c>
      <c r="B310" s="332" t="s">
        <v>5054</v>
      </c>
      <c r="C310" s="333">
        <v>89.41</v>
      </c>
      <c r="D310" s="325" t="s">
        <v>487</v>
      </c>
      <c r="E310" s="325" t="s">
        <v>2041</v>
      </c>
      <c r="F310" s="331"/>
    </row>
    <row r="311" spans="1:6" ht="20.25" customHeight="1">
      <c r="A311" s="324">
        <v>309</v>
      </c>
      <c r="B311" s="332" t="s">
        <v>3067</v>
      </c>
      <c r="C311" s="333">
        <v>89.33</v>
      </c>
      <c r="D311" s="325" t="s">
        <v>487</v>
      </c>
      <c r="E311" s="325" t="s">
        <v>2041</v>
      </c>
      <c r="F311" s="331"/>
    </row>
    <row r="312" spans="1:6" ht="20.25" customHeight="1">
      <c r="A312" s="324">
        <v>310</v>
      </c>
      <c r="B312" s="332" t="s">
        <v>5055</v>
      </c>
      <c r="C312" s="333">
        <v>91.19</v>
      </c>
      <c r="D312" s="325" t="s">
        <v>487</v>
      </c>
      <c r="E312" s="325" t="s">
        <v>2045</v>
      </c>
      <c r="F312" s="331"/>
    </row>
    <row r="313" spans="1:6" ht="20.25" customHeight="1">
      <c r="A313" s="324">
        <v>311</v>
      </c>
      <c r="B313" s="332" t="s">
        <v>3068</v>
      </c>
      <c r="C313" s="333">
        <v>91.19</v>
      </c>
      <c r="D313" s="325" t="s">
        <v>487</v>
      </c>
      <c r="E313" s="325" t="s">
        <v>2045</v>
      </c>
      <c r="F313" s="331"/>
    </row>
    <row r="314" spans="1:6" ht="20.25" customHeight="1">
      <c r="A314" s="324">
        <v>312</v>
      </c>
      <c r="B314" s="332" t="s">
        <v>5056</v>
      </c>
      <c r="C314" s="333">
        <v>89.41</v>
      </c>
      <c r="D314" s="325" t="s">
        <v>487</v>
      </c>
      <c r="E314" s="325" t="s">
        <v>2041</v>
      </c>
      <c r="F314" s="331"/>
    </row>
    <row r="315" spans="1:6" ht="20.25" customHeight="1">
      <c r="A315" s="324">
        <v>313</v>
      </c>
      <c r="B315" s="332" t="s">
        <v>2904</v>
      </c>
      <c r="C315" s="333">
        <v>89.33</v>
      </c>
      <c r="D315" s="325" t="s">
        <v>487</v>
      </c>
      <c r="E315" s="325" t="s">
        <v>2041</v>
      </c>
      <c r="F315" s="331"/>
    </row>
    <row r="316" spans="1:6" ht="20.25" customHeight="1">
      <c r="A316" s="324">
        <v>314</v>
      </c>
      <c r="B316" s="332" t="s">
        <v>5057</v>
      </c>
      <c r="C316" s="333">
        <v>91.19</v>
      </c>
      <c r="D316" s="325" t="s">
        <v>487</v>
      </c>
      <c r="E316" s="325" t="s">
        <v>2045</v>
      </c>
      <c r="F316" s="331"/>
    </row>
    <row r="317" spans="1:6" ht="20.25" customHeight="1">
      <c r="A317" s="324">
        <v>315</v>
      </c>
      <c r="B317" s="332" t="s">
        <v>2905</v>
      </c>
      <c r="C317" s="333">
        <v>91.19</v>
      </c>
      <c r="D317" s="325" t="s">
        <v>487</v>
      </c>
      <c r="E317" s="325" t="s">
        <v>2045</v>
      </c>
      <c r="F317" s="331"/>
    </row>
    <row r="318" spans="1:6" ht="20.25" customHeight="1">
      <c r="A318" s="324">
        <v>316</v>
      </c>
      <c r="B318" s="332" t="s">
        <v>5058</v>
      </c>
      <c r="C318" s="333">
        <v>89.41</v>
      </c>
      <c r="D318" s="325" t="s">
        <v>487</v>
      </c>
      <c r="E318" s="325" t="s">
        <v>2041</v>
      </c>
      <c r="F318" s="331"/>
    </row>
    <row r="319" spans="1:6" ht="20.25" customHeight="1">
      <c r="A319" s="324">
        <v>317</v>
      </c>
      <c r="B319" s="332" t="s">
        <v>3071</v>
      </c>
      <c r="C319" s="333">
        <v>89.33</v>
      </c>
      <c r="D319" s="325" t="s">
        <v>487</v>
      </c>
      <c r="E319" s="325" t="s">
        <v>2041</v>
      </c>
      <c r="F319" s="331"/>
    </row>
    <row r="320" spans="1:6" ht="20.25" customHeight="1">
      <c r="A320" s="324">
        <v>318</v>
      </c>
      <c r="B320" s="332" t="s">
        <v>2906</v>
      </c>
      <c r="C320" s="333">
        <v>91.19</v>
      </c>
      <c r="D320" s="325" t="s">
        <v>487</v>
      </c>
      <c r="E320" s="325" t="s">
        <v>2045</v>
      </c>
      <c r="F320" s="331"/>
    </row>
    <row r="321" spans="1:6" ht="20.25" customHeight="1">
      <c r="A321" s="324">
        <v>319</v>
      </c>
      <c r="B321" s="332" t="s">
        <v>3072</v>
      </c>
      <c r="C321" s="333">
        <v>91.19</v>
      </c>
      <c r="D321" s="325" t="s">
        <v>487</v>
      </c>
      <c r="E321" s="325" t="s">
        <v>2045</v>
      </c>
      <c r="F321" s="331"/>
    </row>
    <row r="322" spans="1:6" ht="20.25" customHeight="1">
      <c r="A322" s="324">
        <v>320</v>
      </c>
      <c r="B322" s="332" t="s">
        <v>5059</v>
      </c>
      <c r="C322" s="333">
        <v>89.41</v>
      </c>
      <c r="D322" s="325" t="s">
        <v>487</v>
      </c>
      <c r="E322" s="325" t="s">
        <v>2041</v>
      </c>
      <c r="F322" s="331"/>
    </row>
    <row r="323" spans="1:6" ht="20.25" customHeight="1">
      <c r="A323" s="324">
        <v>321</v>
      </c>
      <c r="B323" s="332" t="s">
        <v>3074</v>
      </c>
      <c r="C323" s="333">
        <v>89.33</v>
      </c>
      <c r="D323" s="325" t="s">
        <v>487</v>
      </c>
      <c r="E323" s="325" t="s">
        <v>2041</v>
      </c>
      <c r="F323" s="331"/>
    </row>
    <row r="324" spans="1:6" ht="20.25" customHeight="1">
      <c r="A324" s="324">
        <v>322</v>
      </c>
      <c r="B324" s="332" t="s">
        <v>3075</v>
      </c>
      <c r="C324" s="333">
        <v>91.19</v>
      </c>
      <c r="D324" s="325" t="s">
        <v>487</v>
      </c>
      <c r="E324" s="325" t="s">
        <v>2045</v>
      </c>
      <c r="F324" s="331"/>
    </row>
    <row r="325" spans="1:6" ht="20.25" customHeight="1">
      <c r="A325" s="324">
        <v>323</v>
      </c>
      <c r="B325" s="332" t="s">
        <v>3076</v>
      </c>
      <c r="C325" s="333">
        <v>91.19</v>
      </c>
      <c r="D325" s="325" t="s">
        <v>487</v>
      </c>
      <c r="E325" s="325" t="s">
        <v>2045</v>
      </c>
      <c r="F325" s="331"/>
    </row>
    <row r="326" spans="1:6" ht="20.25" customHeight="1">
      <c r="A326" s="324">
        <v>324</v>
      </c>
      <c r="B326" s="332" t="s">
        <v>5060</v>
      </c>
      <c r="C326" s="333">
        <v>89.41</v>
      </c>
      <c r="D326" s="325" t="s">
        <v>487</v>
      </c>
      <c r="E326" s="325" t="s">
        <v>2041</v>
      </c>
      <c r="F326" s="331"/>
    </row>
    <row r="327" spans="1:6" ht="20.25" customHeight="1">
      <c r="A327" s="324">
        <v>325</v>
      </c>
      <c r="B327" s="332" t="s">
        <v>3125</v>
      </c>
      <c r="C327" s="333">
        <v>89.33</v>
      </c>
      <c r="D327" s="325" t="s">
        <v>487</v>
      </c>
      <c r="E327" s="325" t="s">
        <v>2041</v>
      </c>
      <c r="F327" s="331"/>
    </row>
    <row r="328" spans="1:6" ht="20.25" customHeight="1">
      <c r="A328" s="324">
        <v>326</v>
      </c>
      <c r="B328" s="332" t="s">
        <v>3126</v>
      </c>
      <c r="C328" s="333">
        <v>91.19</v>
      </c>
      <c r="D328" s="325" t="s">
        <v>487</v>
      </c>
      <c r="E328" s="325" t="s">
        <v>2045</v>
      </c>
      <c r="F328" s="331"/>
    </row>
    <row r="329" spans="1:6" ht="20.25" customHeight="1">
      <c r="A329" s="324">
        <v>327</v>
      </c>
      <c r="B329" s="332" t="s">
        <v>3127</v>
      </c>
      <c r="C329" s="333">
        <v>91.19</v>
      </c>
      <c r="D329" s="325" t="s">
        <v>487</v>
      </c>
      <c r="E329" s="325" t="s">
        <v>2045</v>
      </c>
      <c r="F329" s="331"/>
    </row>
    <row r="330" spans="1:6" ht="20.25" customHeight="1">
      <c r="A330" s="324">
        <v>328</v>
      </c>
      <c r="B330" s="332" t="s">
        <v>5061</v>
      </c>
      <c r="C330" s="333">
        <v>89.41</v>
      </c>
      <c r="D330" s="325" t="s">
        <v>487</v>
      </c>
      <c r="E330" s="325" t="s">
        <v>2041</v>
      </c>
      <c r="F330" s="331"/>
    </row>
    <row r="331" spans="1:6" ht="20.25" customHeight="1">
      <c r="A331" s="324">
        <v>329</v>
      </c>
      <c r="B331" s="332" t="s">
        <v>5062</v>
      </c>
      <c r="C331" s="333">
        <v>89.33</v>
      </c>
      <c r="D331" s="325" t="s">
        <v>487</v>
      </c>
      <c r="E331" s="325" t="s">
        <v>2041</v>
      </c>
      <c r="F331" s="331"/>
    </row>
    <row r="332" spans="1:6" ht="20.25" customHeight="1">
      <c r="A332" s="324">
        <v>330</v>
      </c>
      <c r="B332" s="332" t="s">
        <v>5063</v>
      </c>
      <c r="C332" s="333">
        <v>91.19</v>
      </c>
      <c r="D332" s="325" t="s">
        <v>487</v>
      </c>
      <c r="E332" s="325" t="s">
        <v>2045</v>
      </c>
      <c r="F332" s="331"/>
    </row>
    <row r="333" spans="1:6" ht="20.25" customHeight="1">
      <c r="A333" s="324">
        <v>331</v>
      </c>
      <c r="B333" s="332" t="s">
        <v>5064</v>
      </c>
      <c r="C333" s="333">
        <v>91.19</v>
      </c>
      <c r="D333" s="325" t="s">
        <v>487</v>
      </c>
      <c r="E333" s="325" t="s">
        <v>2045</v>
      </c>
      <c r="F333" s="331"/>
    </row>
    <row r="334" spans="1:6" ht="20.25" customHeight="1">
      <c r="A334" s="324">
        <v>332</v>
      </c>
      <c r="B334" s="332" t="s">
        <v>5065</v>
      </c>
      <c r="C334" s="333">
        <v>89.41</v>
      </c>
      <c r="D334" s="325" t="s">
        <v>487</v>
      </c>
      <c r="E334" s="325" t="s">
        <v>2041</v>
      </c>
      <c r="F334" s="331"/>
    </row>
    <row r="335" spans="1:6" ht="20.25" customHeight="1">
      <c r="A335" s="324">
        <v>333</v>
      </c>
      <c r="B335" s="332" t="s">
        <v>5066</v>
      </c>
      <c r="C335" s="333">
        <v>89.33</v>
      </c>
      <c r="D335" s="325" t="s">
        <v>487</v>
      </c>
      <c r="E335" s="325" t="s">
        <v>2041</v>
      </c>
      <c r="F335" s="331"/>
    </row>
    <row r="336" spans="1:6" ht="20.25" customHeight="1">
      <c r="A336" s="324">
        <v>334</v>
      </c>
      <c r="B336" s="332" t="s">
        <v>5067</v>
      </c>
      <c r="C336" s="333">
        <v>91.19</v>
      </c>
      <c r="D336" s="325" t="s">
        <v>487</v>
      </c>
      <c r="E336" s="325" t="s">
        <v>2045</v>
      </c>
      <c r="F336" s="331"/>
    </row>
    <row r="337" spans="1:6" ht="20.25" customHeight="1">
      <c r="A337" s="324">
        <v>335</v>
      </c>
      <c r="B337" s="332" t="s">
        <v>5068</v>
      </c>
      <c r="C337" s="333">
        <v>91.19</v>
      </c>
      <c r="D337" s="325" t="s">
        <v>487</v>
      </c>
      <c r="E337" s="325" t="s">
        <v>2045</v>
      </c>
      <c r="F337" s="331"/>
    </row>
    <row r="338" spans="1:6" ht="20.25" customHeight="1">
      <c r="A338" s="324">
        <v>336</v>
      </c>
      <c r="B338" s="332" t="s">
        <v>5069</v>
      </c>
      <c r="C338" s="333">
        <v>89.41</v>
      </c>
      <c r="D338" s="325" t="s">
        <v>487</v>
      </c>
      <c r="E338" s="325" t="s">
        <v>2041</v>
      </c>
      <c r="F338" s="331"/>
    </row>
    <row r="339" spans="1:6" ht="20.25" customHeight="1">
      <c r="A339" s="324">
        <v>337</v>
      </c>
      <c r="B339" s="332" t="s">
        <v>3091</v>
      </c>
      <c r="C339" s="333">
        <v>89.24</v>
      </c>
      <c r="D339" s="325" t="s">
        <v>487</v>
      </c>
      <c r="E339" s="325" t="s">
        <v>2041</v>
      </c>
      <c r="F339" s="331"/>
    </row>
    <row r="340" spans="1:6" ht="20.25" customHeight="1">
      <c r="A340" s="324">
        <v>338</v>
      </c>
      <c r="B340" s="332" t="s">
        <v>3092</v>
      </c>
      <c r="C340" s="333">
        <v>91.03</v>
      </c>
      <c r="D340" s="325" t="s">
        <v>487</v>
      </c>
      <c r="E340" s="325" t="s">
        <v>2045</v>
      </c>
      <c r="F340" s="331"/>
    </row>
    <row r="341" spans="1:6" ht="20.25" customHeight="1">
      <c r="A341" s="324">
        <v>339</v>
      </c>
      <c r="B341" s="332" t="s">
        <v>3093</v>
      </c>
      <c r="C341" s="333">
        <v>91.03</v>
      </c>
      <c r="D341" s="325" t="s">
        <v>487</v>
      </c>
      <c r="E341" s="325" t="s">
        <v>2045</v>
      </c>
      <c r="F341" s="331"/>
    </row>
    <row r="342" spans="1:6" ht="20.25" customHeight="1">
      <c r="A342" s="324">
        <v>340</v>
      </c>
      <c r="B342" s="332" t="s">
        <v>5070</v>
      </c>
      <c r="C342" s="333">
        <v>89.32</v>
      </c>
      <c r="D342" s="325" t="s">
        <v>487</v>
      </c>
      <c r="E342" s="325" t="s">
        <v>2041</v>
      </c>
      <c r="F342" s="331"/>
    </row>
    <row r="343" spans="1:6" ht="20.25" customHeight="1">
      <c r="A343" s="324">
        <v>341</v>
      </c>
      <c r="B343" s="332" t="s">
        <v>5071</v>
      </c>
      <c r="C343" s="333">
        <v>89.33</v>
      </c>
      <c r="D343" s="325" t="s">
        <v>487</v>
      </c>
      <c r="E343" s="325" t="s">
        <v>2041</v>
      </c>
      <c r="F343" s="331"/>
    </row>
    <row r="344" spans="1:6" ht="20.25" customHeight="1">
      <c r="A344" s="324">
        <v>342</v>
      </c>
      <c r="B344" s="332" t="s">
        <v>5072</v>
      </c>
      <c r="C344" s="333">
        <v>91.19</v>
      </c>
      <c r="D344" s="325" t="s">
        <v>487</v>
      </c>
      <c r="E344" s="325" t="s">
        <v>2045</v>
      </c>
      <c r="F344" s="331"/>
    </row>
    <row r="345" spans="1:6" ht="20.25" customHeight="1">
      <c r="A345" s="324">
        <v>343</v>
      </c>
      <c r="B345" s="332" t="s">
        <v>5073</v>
      </c>
      <c r="C345" s="333">
        <v>91.19</v>
      </c>
      <c r="D345" s="325" t="s">
        <v>487</v>
      </c>
      <c r="E345" s="325" t="s">
        <v>2045</v>
      </c>
      <c r="F345" s="331"/>
    </row>
    <row r="346" spans="1:6" ht="20.25" customHeight="1">
      <c r="A346" s="324">
        <v>344</v>
      </c>
      <c r="B346" s="332" t="s">
        <v>5074</v>
      </c>
      <c r="C346" s="333">
        <v>89.41</v>
      </c>
      <c r="D346" s="325" t="s">
        <v>487</v>
      </c>
      <c r="E346" s="325" t="s">
        <v>2041</v>
      </c>
      <c r="F346" s="331"/>
    </row>
    <row r="347" spans="1:6" ht="20.25" customHeight="1">
      <c r="A347" s="324">
        <v>345</v>
      </c>
      <c r="B347" s="332" t="s">
        <v>5075</v>
      </c>
      <c r="C347" s="333">
        <v>89.33</v>
      </c>
      <c r="D347" s="325" t="s">
        <v>487</v>
      </c>
      <c r="E347" s="325" t="s">
        <v>2041</v>
      </c>
      <c r="F347" s="331"/>
    </row>
    <row r="348" spans="1:6" ht="20.25" customHeight="1">
      <c r="A348" s="324">
        <v>346</v>
      </c>
      <c r="B348" s="332" t="s">
        <v>5076</v>
      </c>
      <c r="C348" s="333">
        <v>91.19</v>
      </c>
      <c r="D348" s="325" t="s">
        <v>487</v>
      </c>
      <c r="E348" s="325" t="s">
        <v>2045</v>
      </c>
      <c r="F348" s="331"/>
    </row>
    <row r="349" spans="1:6" ht="20.25" customHeight="1">
      <c r="A349" s="324">
        <v>347</v>
      </c>
      <c r="B349" s="332" t="s">
        <v>5077</v>
      </c>
      <c r="C349" s="333">
        <v>91.19</v>
      </c>
      <c r="D349" s="325" t="s">
        <v>487</v>
      </c>
      <c r="E349" s="325" t="s">
        <v>2045</v>
      </c>
      <c r="F349" s="331"/>
    </row>
    <row r="350" spans="1:6" ht="20.25" customHeight="1">
      <c r="A350" s="324">
        <v>348</v>
      </c>
      <c r="B350" s="332" t="s">
        <v>5078</v>
      </c>
      <c r="C350" s="333">
        <v>89.41</v>
      </c>
      <c r="D350" s="325" t="s">
        <v>487</v>
      </c>
      <c r="E350" s="325" t="s">
        <v>2041</v>
      </c>
      <c r="F350" s="331"/>
    </row>
    <row r="351" spans="1:6" ht="20.25" customHeight="1">
      <c r="A351" s="324">
        <v>349</v>
      </c>
      <c r="B351" s="332" t="s">
        <v>5079</v>
      </c>
      <c r="C351" s="333">
        <v>89.33</v>
      </c>
      <c r="D351" s="325" t="s">
        <v>487</v>
      </c>
      <c r="E351" s="325" t="s">
        <v>2041</v>
      </c>
      <c r="F351" s="331"/>
    </row>
    <row r="352" spans="1:6" ht="20.25" customHeight="1">
      <c r="A352" s="324">
        <v>350</v>
      </c>
      <c r="B352" s="332" t="s">
        <v>5080</v>
      </c>
      <c r="C352" s="333">
        <v>91.19</v>
      </c>
      <c r="D352" s="325" t="s">
        <v>487</v>
      </c>
      <c r="E352" s="325" t="s">
        <v>2045</v>
      </c>
      <c r="F352" s="331"/>
    </row>
    <row r="353" spans="1:6" ht="20.25" customHeight="1">
      <c r="A353" s="324">
        <v>351</v>
      </c>
      <c r="B353" s="332" t="s">
        <v>5081</v>
      </c>
      <c r="C353" s="333">
        <v>91.19</v>
      </c>
      <c r="D353" s="325" t="s">
        <v>487</v>
      </c>
      <c r="E353" s="325" t="s">
        <v>2045</v>
      </c>
      <c r="F353" s="331"/>
    </row>
    <row r="354" spans="1:6" ht="20.25" customHeight="1">
      <c r="A354" s="324">
        <v>352</v>
      </c>
      <c r="B354" s="332" t="s">
        <v>5082</v>
      </c>
      <c r="C354" s="333">
        <v>89.41</v>
      </c>
      <c r="D354" s="325" t="s">
        <v>487</v>
      </c>
      <c r="E354" s="325" t="s">
        <v>2041</v>
      </c>
      <c r="F354" s="331"/>
    </row>
    <row r="355" spans="1:6" ht="20.25" customHeight="1">
      <c r="A355" s="324">
        <v>353</v>
      </c>
      <c r="B355" s="332" t="s">
        <v>5083</v>
      </c>
      <c r="C355" s="333">
        <v>89.33</v>
      </c>
      <c r="D355" s="325" t="s">
        <v>487</v>
      </c>
      <c r="E355" s="325" t="s">
        <v>2041</v>
      </c>
      <c r="F355" s="331"/>
    </row>
    <row r="356" spans="1:6" ht="20.25" customHeight="1">
      <c r="A356" s="324">
        <v>354</v>
      </c>
      <c r="B356" s="332" t="s">
        <v>5084</v>
      </c>
      <c r="C356" s="333">
        <v>91.19</v>
      </c>
      <c r="D356" s="325" t="s">
        <v>487</v>
      </c>
      <c r="E356" s="325" t="s">
        <v>2045</v>
      </c>
      <c r="F356" s="331"/>
    </row>
    <row r="357" spans="1:6" ht="20.25" customHeight="1">
      <c r="A357" s="324">
        <v>355</v>
      </c>
      <c r="B357" s="332" t="s">
        <v>5085</v>
      </c>
      <c r="C357" s="333">
        <v>91.19</v>
      </c>
      <c r="D357" s="325" t="s">
        <v>487</v>
      </c>
      <c r="E357" s="325" t="s">
        <v>2045</v>
      </c>
      <c r="F357" s="331"/>
    </row>
    <row r="358" spans="1:6" ht="20.25" customHeight="1">
      <c r="A358" s="324">
        <v>356</v>
      </c>
      <c r="B358" s="332" t="s">
        <v>5086</v>
      </c>
      <c r="C358" s="333">
        <v>89.41</v>
      </c>
      <c r="D358" s="325" t="s">
        <v>487</v>
      </c>
      <c r="E358" s="325" t="s">
        <v>2041</v>
      </c>
      <c r="F358" s="331"/>
    </row>
    <row r="359" spans="1:6" ht="20.25" customHeight="1">
      <c r="A359" s="324">
        <v>357</v>
      </c>
      <c r="B359" s="332" t="s">
        <v>5087</v>
      </c>
      <c r="C359" s="333">
        <v>89.33</v>
      </c>
      <c r="D359" s="325" t="s">
        <v>487</v>
      </c>
      <c r="E359" s="325" t="s">
        <v>2041</v>
      </c>
      <c r="F359" s="331"/>
    </row>
    <row r="360" spans="1:6" ht="20.25" customHeight="1">
      <c r="A360" s="324">
        <v>358</v>
      </c>
      <c r="B360" s="332" t="s">
        <v>5088</v>
      </c>
      <c r="C360" s="333">
        <v>91.19</v>
      </c>
      <c r="D360" s="325" t="s">
        <v>487</v>
      </c>
      <c r="E360" s="325" t="s">
        <v>2045</v>
      </c>
      <c r="F360" s="331"/>
    </row>
    <row r="361" spans="1:6" ht="20.25" customHeight="1">
      <c r="A361" s="324">
        <v>359</v>
      </c>
      <c r="B361" s="332" t="s">
        <v>5089</v>
      </c>
      <c r="C361" s="333">
        <v>91.19</v>
      </c>
      <c r="D361" s="325" t="s">
        <v>487</v>
      </c>
      <c r="E361" s="325" t="s">
        <v>2045</v>
      </c>
      <c r="F361" s="331"/>
    </row>
    <row r="362" spans="1:6" ht="20.25" customHeight="1">
      <c r="A362" s="324">
        <v>360</v>
      </c>
      <c r="B362" s="332" t="s">
        <v>5090</v>
      </c>
      <c r="C362" s="333">
        <v>89.41</v>
      </c>
      <c r="D362" s="325" t="s">
        <v>487</v>
      </c>
      <c r="E362" s="325" t="s">
        <v>2041</v>
      </c>
      <c r="F362" s="331"/>
    </row>
    <row r="363" spans="1:6" ht="20.25" customHeight="1">
      <c r="A363" s="324">
        <v>361</v>
      </c>
      <c r="B363" s="332" t="s">
        <v>5091</v>
      </c>
      <c r="C363" s="333">
        <v>89.33</v>
      </c>
      <c r="D363" s="325" t="s">
        <v>487</v>
      </c>
      <c r="E363" s="325" t="s">
        <v>2041</v>
      </c>
      <c r="F363" s="331"/>
    </row>
    <row r="364" spans="1:6" ht="20.25" customHeight="1">
      <c r="A364" s="324">
        <v>362</v>
      </c>
      <c r="B364" s="332" t="s">
        <v>5092</v>
      </c>
      <c r="C364" s="333">
        <v>91.19</v>
      </c>
      <c r="D364" s="325" t="s">
        <v>487</v>
      </c>
      <c r="E364" s="325" t="s">
        <v>2045</v>
      </c>
      <c r="F364" s="331"/>
    </row>
    <row r="365" spans="1:6" ht="20.25" customHeight="1">
      <c r="A365" s="324">
        <v>363</v>
      </c>
      <c r="B365" s="332" t="s">
        <v>5093</v>
      </c>
      <c r="C365" s="333">
        <v>91.19</v>
      </c>
      <c r="D365" s="325" t="s">
        <v>487</v>
      </c>
      <c r="E365" s="325" t="s">
        <v>2045</v>
      </c>
      <c r="F365" s="331"/>
    </row>
    <row r="366" spans="1:6" ht="20.25" customHeight="1">
      <c r="A366" s="324">
        <v>364</v>
      </c>
      <c r="B366" s="332" t="s">
        <v>5094</v>
      </c>
      <c r="C366" s="333">
        <v>89.41</v>
      </c>
      <c r="D366" s="325" t="s">
        <v>487</v>
      </c>
      <c r="E366" s="325" t="s">
        <v>2041</v>
      </c>
      <c r="F366" s="331"/>
    </row>
    <row r="367" spans="1:6" ht="20.25" customHeight="1">
      <c r="A367" s="324">
        <v>365</v>
      </c>
      <c r="B367" s="332" t="s">
        <v>5095</v>
      </c>
      <c r="C367" s="333">
        <v>89.33</v>
      </c>
      <c r="D367" s="325" t="s">
        <v>487</v>
      </c>
      <c r="E367" s="325" t="s">
        <v>2041</v>
      </c>
      <c r="F367" s="331"/>
    </row>
    <row r="368" spans="1:6" ht="20.25" customHeight="1">
      <c r="A368" s="324">
        <v>366</v>
      </c>
      <c r="B368" s="332" t="s">
        <v>5096</v>
      </c>
      <c r="C368" s="333">
        <v>91.19</v>
      </c>
      <c r="D368" s="325" t="s">
        <v>487</v>
      </c>
      <c r="E368" s="325" t="s">
        <v>2045</v>
      </c>
      <c r="F368" s="331"/>
    </row>
    <row r="369" spans="1:6" ht="20.25" customHeight="1">
      <c r="A369" s="324">
        <v>367</v>
      </c>
      <c r="B369" s="332" t="s">
        <v>5097</v>
      </c>
      <c r="C369" s="333">
        <v>91.19</v>
      </c>
      <c r="D369" s="325" t="s">
        <v>487</v>
      </c>
      <c r="E369" s="325" t="s">
        <v>2045</v>
      </c>
      <c r="F369" s="331"/>
    </row>
    <row r="370" spans="1:6" ht="20.25" customHeight="1">
      <c r="A370" s="324">
        <v>368</v>
      </c>
      <c r="B370" s="332" t="s">
        <v>5098</v>
      </c>
      <c r="C370" s="333">
        <v>89.41</v>
      </c>
      <c r="D370" s="325" t="s">
        <v>487</v>
      </c>
      <c r="E370" s="325" t="s">
        <v>2041</v>
      </c>
      <c r="F370" s="331"/>
    </row>
    <row r="371" spans="1:6" ht="20.25" customHeight="1">
      <c r="A371" s="324">
        <v>369</v>
      </c>
      <c r="B371" s="332" t="s">
        <v>5099</v>
      </c>
      <c r="C371" s="333">
        <v>89.33</v>
      </c>
      <c r="D371" s="325" t="s">
        <v>487</v>
      </c>
      <c r="E371" s="325" t="s">
        <v>2041</v>
      </c>
      <c r="F371" s="331"/>
    </row>
    <row r="372" spans="1:6" ht="20.25" customHeight="1">
      <c r="A372" s="324">
        <v>370</v>
      </c>
      <c r="B372" s="332" t="s">
        <v>5100</v>
      </c>
      <c r="C372" s="333">
        <v>91.19</v>
      </c>
      <c r="D372" s="325" t="s">
        <v>487</v>
      </c>
      <c r="E372" s="325" t="s">
        <v>2045</v>
      </c>
      <c r="F372" s="331"/>
    </row>
    <row r="373" spans="1:6" ht="20.25" customHeight="1">
      <c r="A373" s="324">
        <v>371</v>
      </c>
      <c r="B373" s="332" t="s">
        <v>5101</v>
      </c>
      <c r="C373" s="333">
        <v>91.19</v>
      </c>
      <c r="D373" s="325" t="s">
        <v>487</v>
      </c>
      <c r="E373" s="325" t="s">
        <v>2045</v>
      </c>
      <c r="F373" s="331"/>
    </row>
    <row r="374" spans="1:6" ht="20.25" customHeight="1">
      <c r="A374" s="324">
        <v>372</v>
      </c>
      <c r="B374" s="332" t="s">
        <v>5102</v>
      </c>
      <c r="C374" s="333">
        <v>89.41</v>
      </c>
      <c r="D374" s="325" t="s">
        <v>487</v>
      </c>
      <c r="E374" s="325" t="s">
        <v>2041</v>
      </c>
      <c r="F374" s="331"/>
    </row>
    <row r="375" spans="1:6" ht="20.25" customHeight="1">
      <c r="A375" s="324">
        <v>373</v>
      </c>
      <c r="B375" s="332" t="s">
        <v>5103</v>
      </c>
      <c r="C375" s="333">
        <v>89.24</v>
      </c>
      <c r="D375" s="325" t="s">
        <v>487</v>
      </c>
      <c r="E375" s="325" t="s">
        <v>2041</v>
      </c>
      <c r="F375" s="331"/>
    </row>
    <row r="376" spans="1:6" ht="20.25" customHeight="1">
      <c r="A376" s="324">
        <v>374</v>
      </c>
      <c r="B376" s="332" t="s">
        <v>5104</v>
      </c>
      <c r="C376" s="333">
        <v>91.03</v>
      </c>
      <c r="D376" s="325" t="s">
        <v>487</v>
      </c>
      <c r="E376" s="325" t="s">
        <v>2045</v>
      </c>
      <c r="F376" s="331"/>
    </row>
    <row r="377" spans="1:6" ht="20.25" customHeight="1">
      <c r="A377" s="324">
        <v>375</v>
      </c>
      <c r="B377" s="332" t="s">
        <v>5105</v>
      </c>
      <c r="C377" s="333">
        <v>91.03</v>
      </c>
      <c r="D377" s="325" t="s">
        <v>487</v>
      </c>
      <c r="E377" s="325" t="s">
        <v>2045</v>
      </c>
      <c r="F377" s="331"/>
    </row>
    <row r="378" spans="1:6" ht="20.25" customHeight="1">
      <c r="A378" s="324">
        <v>376</v>
      </c>
      <c r="B378" s="332" t="s">
        <v>5106</v>
      </c>
      <c r="C378" s="333">
        <v>89.32</v>
      </c>
      <c r="D378" s="325" t="s">
        <v>487</v>
      </c>
      <c r="E378" s="325" t="s">
        <v>2041</v>
      </c>
      <c r="F378" s="331"/>
    </row>
    <row r="379" spans="1:6" ht="20.25" customHeight="1">
      <c r="A379" s="324">
        <v>377</v>
      </c>
      <c r="B379" s="332" t="s">
        <v>3096</v>
      </c>
      <c r="C379" s="333">
        <v>89.24</v>
      </c>
      <c r="D379" s="325" t="s">
        <v>487</v>
      </c>
      <c r="E379" s="325" t="s">
        <v>2041</v>
      </c>
      <c r="F379" s="331"/>
    </row>
    <row r="380" spans="1:6" ht="20.25" customHeight="1">
      <c r="A380" s="324">
        <v>378</v>
      </c>
      <c r="B380" s="332" t="s">
        <v>5107</v>
      </c>
      <c r="C380" s="333">
        <v>91.03</v>
      </c>
      <c r="D380" s="325" t="s">
        <v>487</v>
      </c>
      <c r="E380" s="325" t="s">
        <v>2045</v>
      </c>
      <c r="F380" s="331"/>
    </row>
    <row r="381" spans="1:6" ht="20.25" customHeight="1">
      <c r="A381" s="324">
        <v>379</v>
      </c>
      <c r="B381" s="332" t="s">
        <v>5108</v>
      </c>
      <c r="C381" s="333">
        <v>91.03</v>
      </c>
      <c r="D381" s="325" t="s">
        <v>487</v>
      </c>
      <c r="E381" s="325" t="s">
        <v>2045</v>
      </c>
      <c r="F381" s="331"/>
    </row>
    <row r="382" spans="1:6" ht="20.25" customHeight="1">
      <c r="A382" s="324">
        <v>380</v>
      </c>
      <c r="B382" s="332" t="s">
        <v>5109</v>
      </c>
      <c r="C382" s="333">
        <v>89.32</v>
      </c>
      <c r="D382" s="325" t="s">
        <v>487</v>
      </c>
      <c r="E382" s="325" t="s">
        <v>2041</v>
      </c>
      <c r="F382" s="331"/>
    </row>
    <row r="383" spans="1:6" ht="20.25" customHeight="1">
      <c r="A383" s="324">
        <v>381</v>
      </c>
      <c r="B383" s="332" t="s">
        <v>3098</v>
      </c>
      <c r="C383" s="333">
        <v>89.24</v>
      </c>
      <c r="D383" s="325" t="s">
        <v>487</v>
      </c>
      <c r="E383" s="325" t="s">
        <v>2041</v>
      </c>
      <c r="F383" s="331"/>
    </row>
    <row r="384" spans="1:6" ht="20.25" customHeight="1">
      <c r="A384" s="324">
        <v>382</v>
      </c>
      <c r="B384" s="332" t="s">
        <v>5110</v>
      </c>
      <c r="C384" s="333">
        <v>91.03</v>
      </c>
      <c r="D384" s="325" t="s">
        <v>487</v>
      </c>
      <c r="E384" s="325" t="s">
        <v>2045</v>
      </c>
      <c r="F384" s="331"/>
    </row>
    <row r="385" spans="1:6" ht="20.25" customHeight="1">
      <c r="A385" s="324">
        <v>383</v>
      </c>
      <c r="B385" s="332" t="s">
        <v>5111</v>
      </c>
      <c r="C385" s="333">
        <v>91.03</v>
      </c>
      <c r="D385" s="325" t="s">
        <v>487</v>
      </c>
      <c r="E385" s="325" t="s">
        <v>2045</v>
      </c>
      <c r="F385" s="331"/>
    </row>
    <row r="386" spans="1:6" ht="20.25" customHeight="1">
      <c r="A386" s="324">
        <v>384</v>
      </c>
      <c r="B386" s="332" t="s">
        <v>5112</v>
      </c>
      <c r="C386" s="333">
        <v>89.32</v>
      </c>
      <c r="D386" s="325" t="s">
        <v>487</v>
      </c>
      <c r="E386" s="325" t="s">
        <v>2041</v>
      </c>
      <c r="F386" s="331"/>
    </row>
    <row r="387" spans="1:6" ht="20.25" customHeight="1">
      <c r="A387" s="324">
        <v>385</v>
      </c>
      <c r="B387" s="332" t="s">
        <v>3100</v>
      </c>
      <c r="C387" s="333">
        <v>89.33</v>
      </c>
      <c r="D387" s="325" t="s">
        <v>487</v>
      </c>
      <c r="E387" s="325" t="s">
        <v>2041</v>
      </c>
      <c r="F387" s="331"/>
    </row>
    <row r="388" spans="1:6" ht="20.25" customHeight="1">
      <c r="A388" s="324">
        <v>386</v>
      </c>
      <c r="B388" s="332" t="s">
        <v>5113</v>
      </c>
      <c r="C388" s="333">
        <v>91.19</v>
      </c>
      <c r="D388" s="325" t="s">
        <v>487</v>
      </c>
      <c r="E388" s="325" t="s">
        <v>2045</v>
      </c>
      <c r="F388" s="331"/>
    </row>
    <row r="389" spans="1:6" ht="20.25" customHeight="1">
      <c r="A389" s="324">
        <v>387</v>
      </c>
      <c r="B389" s="332" t="s">
        <v>5114</v>
      </c>
      <c r="C389" s="333">
        <v>91.19</v>
      </c>
      <c r="D389" s="325" t="s">
        <v>487</v>
      </c>
      <c r="E389" s="325" t="s">
        <v>2045</v>
      </c>
      <c r="F389" s="331"/>
    </row>
    <row r="390" spans="1:6" ht="20.25" customHeight="1">
      <c r="A390" s="324">
        <v>388</v>
      </c>
      <c r="B390" s="332" t="s">
        <v>5115</v>
      </c>
      <c r="C390" s="333">
        <v>89.41</v>
      </c>
      <c r="D390" s="325" t="s">
        <v>487</v>
      </c>
      <c r="E390" s="325" t="s">
        <v>2041</v>
      </c>
      <c r="F390" s="331"/>
    </row>
    <row r="391" spans="1:6" ht="20.25" customHeight="1">
      <c r="A391" s="324">
        <v>389</v>
      </c>
      <c r="B391" s="332" t="s">
        <v>2900</v>
      </c>
      <c r="C391" s="333">
        <v>89.33</v>
      </c>
      <c r="D391" s="325" t="s">
        <v>487</v>
      </c>
      <c r="E391" s="325" t="s">
        <v>2041</v>
      </c>
      <c r="F391" s="331"/>
    </row>
    <row r="392" spans="1:6" ht="20.25" customHeight="1">
      <c r="A392" s="324">
        <v>390</v>
      </c>
      <c r="B392" s="332" t="s">
        <v>5116</v>
      </c>
      <c r="C392" s="333">
        <v>91.19</v>
      </c>
      <c r="D392" s="325" t="s">
        <v>487</v>
      </c>
      <c r="E392" s="325" t="s">
        <v>2045</v>
      </c>
      <c r="F392" s="331"/>
    </row>
    <row r="393" spans="1:6" ht="20.25" customHeight="1">
      <c r="A393" s="324">
        <v>391</v>
      </c>
      <c r="B393" s="332" t="s">
        <v>5117</v>
      </c>
      <c r="C393" s="333">
        <v>91.19</v>
      </c>
      <c r="D393" s="325" t="s">
        <v>487</v>
      </c>
      <c r="E393" s="325" t="s">
        <v>2045</v>
      </c>
      <c r="F393" s="331"/>
    </row>
    <row r="394" spans="1:6" ht="20.25" customHeight="1">
      <c r="A394" s="324">
        <v>392</v>
      </c>
      <c r="B394" s="332" t="s">
        <v>5118</v>
      </c>
      <c r="C394" s="333">
        <v>89.41</v>
      </c>
      <c r="D394" s="325" t="s">
        <v>487</v>
      </c>
      <c r="E394" s="325" t="s">
        <v>2041</v>
      </c>
      <c r="F394" s="331"/>
    </row>
    <row r="395" spans="1:6" ht="20.25" customHeight="1">
      <c r="A395" s="324">
        <v>393</v>
      </c>
      <c r="B395" s="332" t="s">
        <v>3102</v>
      </c>
      <c r="C395" s="333">
        <v>89.33</v>
      </c>
      <c r="D395" s="325" t="s">
        <v>487</v>
      </c>
      <c r="E395" s="325" t="s">
        <v>2041</v>
      </c>
      <c r="F395" s="331"/>
    </row>
    <row r="396" spans="1:6" ht="20.25" customHeight="1">
      <c r="A396" s="324">
        <v>394</v>
      </c>
      <c r="B396" s="332" t="s">
        <v>5119</v>
      </c>
      <c r="C396" s="333">
        <v>91.19</v>
      </c>
      <c r="D396" s="325" t="s">
        <v>487</v>
      </c>
      <c r="E396" s="325" t="s">
        <v>2045</v>
      </c>
      <c r="F396" s="331"/>
    </row>
    <row r="397" spans="1:6" ht="20.25" customHeight="1">
      <c r="A397" s="324">
        <v>395</v>
      </c>
      <c r="B397" s="332" t="s">
        <v>5120</v>
      </c>
      <c r="C397" s="333">
        <v>91.19</v>
      </c>
      <c r="D397" s="325" t="s">
        <v>487</v>
      </c>
      <c r="E397" s="325" t="s">
        <v>2045</v>
      </c>
      <c r="F397" s="331"/>
    </row>
    <row r="398" spans="1:6" ht="20.25" customHeight="1">
      <c r="A398" s="324">
        <v>396</v>
      </c>
      <c r="B398" s="332" t="s">
        <v>5121</v>
      </c>
      <c r="C398" s="333">
        <v>89.41</v>
      </c>
      <c r="D398" s="325" t="s">
        <v>487</v>
      </c>
      <c r="E398" s="325" t="s">
        <v>2041</v>
      </c>
      <c r="F398" s="331"/>
    </row>
    <row r="399" spans="1:6" ht="20.25" customHeight="1">
      <c r="A399" s="324">
        <v>397</v>
      </c>
      <c r="B399" s="332" t="s">
        <v>3104</v>
      </c>
      <c r="C399" s="333">
        <v>89.33</v>
      </c>
      <c r="D399" s="325" t="s">
        <v>487</v>
      </c>
      <c r="E399" s="325" t="s">
        <v>2041</v>
      </c>
      <c r="F399" s="331"/>
    </row>
    <row r="400" spans="1:6" ht="20.25" customHeight="1">
      <c r="A400" s="324">
        <v>398</v>
      </c>
      <c r="B400" s="332" t="s">
        <v>5122</v>
      </c>
      <c r="C400" s="333">
        <v>91.19</v>
      </c>
      <c r="D400" s="325" t="s">
        <v>487</v>
      </c>
      <c r="E400" s="325" t="s">
        <v>2045</v>
      </c>
      <c r="F400" s="331"/>
    </row>
    <row r="401" spans="1:6" ht="20.25" customHeight="1">
      <c r="A401" s="324">
        <v>399</v>
      </c>
      <c r="B401" s="332" t="s">
        <v>5123</v>
      </c>
      <c r="C401" s="333">
        <v>91.19</v>
      </c>
      <c r="D401" s="325" t="s">
        <v>487</v>
      </c>
      <c r="E401" s="325" t="s">
        <v>2045</v>
      </c>
      <c r="F401" s="331"/>
    </row>
    <row r="402" spans="1:6" ht="20.25" customHeight="1">
      <c r="A402" s="324">
        <v>400</v>
      </c>
      <c r="B402" s="332" t="s">
        <v>5124</v>
      </c>
      <c r="C402" s="333">
        <v>89.41</v>
      </c>
      <c r="D402" s="325" t="s">
        <v>487</v>
      </c>
      <c r="E402" s="325" t="s">
        <v>2041</v>
      </c>
      <c r="F402" s="331"/>
    </row>
    <row r="403" spans="1:6" ht="20.25" customHeight="1">
      <c r="A403" s="324">
        <v>401</v>
      </c>
      <c r="B403" s="332" t="s">
        <v>5125</v>
      </c>
      <c r="C403" s="333">
        <v>89.41</v>
      </c>
      <c r="D403" s="325" t="s">
        <v>487</v>
      </c>
      <c r="E403" s="325" t="s">
        <v>2041</v>
      </c>
      <c r="F403" s="331"/>
    </row>
    <row r="404" spans="1:6" ht="20.25" customHeight="1">
      <c r="A404" s="324">
        <v>402</v>
      </c>
      <c r="B404" s="332" t="s">
        <v>5126</v>
      </c>
      <c r="C404" s="333">
        <v>91.19</v>
      </c>
      <c r="D404" s="325" t="s">
        <v>487</v>
      </c>
      <c r="E404" s="325" t="s">
        <v>2045</v>
      </c>
      <c r="F404" s="331"/>
    </row>
    <row r="405" spans="1:6" ht="20.25" customHeight="1">
      <c r="A405" s="324">
        <v>403</v>
      </c>
      <c r="B405" s="332" t="s">
        <v>5127</v>
      </c>
      <c r="C405" s="333">
        <v>91.19</v>
      </c>
      <c r="D405" s="325" t="s">
        <v>487</v>
      </c>
      <c r="E405" s="325" t="s">
        <v>2045</v>
      </c>
      <c r="F405" s="331"/>
    </row>
    <row r="406" spans="1:6" ht="20.25" customHeight="1">
      <c r="A406" s="324">
        <v>404</v>
      </c>
      <c r="B406" s="332" t="s">
        <v>5128</v>
      </c>
      <c r="C406" s="333">
        <v>89.75</v>
      </c>
      <c r="D406" s="325" t="s">
        <v>487</v>
      </c>
      <c r="E406" s="325" t="s">
        <v>2041</v>
      </c>
      <c r="F406" s="331"/>
    </row>
    <row r="407" spans="1:6" ht="20.25" customHeight="1">
      <c r="A407" s="324">
        <v>405</v>
      </c>
      <c r="B407" s="332" t="s">
        <v>5129</v>
      </c>
      <c r="C407" s="333">
        <v>89.32</v>
      </c>
      <c r="D407" s="325" t="s">
        <v>487</v>
      </c>
      <c r="E407" s="325" t="s">
        <v>2041</v>
      </c>
      <c r="F407" s="331"/>
    </row>
    <row r="408" spans="1:6" ht="20.25" customHeight="1">
      <c r="A408" s="324">
        <v>406</v>
      </c>
      <c r="B408" s="332" t="s">
        <v>5130</v>
      </c>
      <c r="C408" s="333">
        <v>74.290000000000006</v>
      </c>
      <c r="D408" s="325" t="s">
        <v>487</v>
      </c>
      <c r="E408" s="325" t="s">
        <v>2045</v>
      </c>
      <c r="F408" s="331"/>
    </row>
    <row r="409" spans="1:6" ht="20.25" customHeight="1">
      <c r="A409" s="324">
        <v>407</v>
      </c>
      <c r="B409" s="332" t="s">
        <v>5131</v>
      </c>
      <c r="C409" s="333">
        <v>74.290000000000006</v>
      </c>
      <c r="D409" s="325" t="s">
        <v>487</v>
      </c>
      <c r="E409" s="325" t="s">
        <v>2045</v>
      </c>
      <c r="F409" s="331"/>
    </row>
    <row r="410" spans="1:6" ht="20.25" customHeight="1">
      <c r="A410" s="324">
        <v>408</v>
      </c>
      <c r="B410" s="332" t="s">
        <v>5132</v>
      </c>
      <c r="C410" s="333">
        <v>89.58</v>
      </c>
      <c r="D410" s="325" t="s">
        <v>487</v>
      </c>
      <c r="E410" s="325" t="s">
        <v>2041</v>
      </c>
      <c r="F410" s="331"/>
    </row>
    <row r="411" spans="1:6" ht="20.25" customHeight="1">
      <c r="A411" s="324">
        <v>409</v>
      </c>
      <c r="B411" s="332" t="s">
        <v>5133</v>
      </c>
      <c r="C411" s="333">
        <v>89.41</v>
      </c>
      <c r="D411" s="325" t="s">
        <v>487</v>
      </c>
      <c r="E411" s="325" t="s">
        <v>2041</v>
      </c>
      <c r="F411" s="331"/>
    </row>
    <row r="412" spans="1:6" ht="20.25" customHeight="1">
      <c r="A412" s="324">
        <v>410</v>
      </c>
      <c r="B412" s="332" t="s">
        <v>5134</v>
      </c>
      <c r="C412" s="333">
        <v>91.19</v>
      </c>
      <c r="D412" s="325" t="s">
        <v>487</v>
      </c>
      <c r="E412" s="325" t="s">
        <v>2045</v>
      </c>
      <c r="F412" s="331"/>
    </row>
    <row r="413" spans="1:6" ht="20.25" customHeight="1">
      <c r="A413" s="324">
        <v>411</v>
      </c>
      <c r="B413" s="332" t="s">
        <v>5135</v>
      </c>
      <c r="C413" s="333">
        <v>91.19</v>
      </c>
      <c r="D413" s="325" t="s">
        <v>487</v>
      </c>
      <c r="E413" s="325" t="s">
        <v>2045</v>
      </c>
      <c r="F413" s="331"/>
    </row>
    <row r="414" spans="1:6" ht="20.25" customHeight="1">
      <c r="A414" s="324">
        <v>412</v>
      </c>
      <c r="B414" s="332" t="s">
        <v>5136</v>
      </c>
      <c r="C414" s="333">
        <v>89.75</v>
      </c>
      <c r="D414" s="325" t="s">
        <v>487</v>
      </c>
      <c r="E414" s="325" t="s">
        <v>2041</v>
      </c>
      <c r="F414" s="331"/>
    </row>
    <row r="415" spans="1:6" ht="20.25" customHeight="1">
      <c r="A415" s="324">
        <v>413</v>
      </c>
      <c r="B415" s="332" t="s">
        <v>5137</v>
      </c>
      <c r="C415" s="333">
        <v>89.41</v>
      </c>
      <c r="D415" s="325" t="s">
        <v>487</v>
      </c>
      <c r="E415" s="325" t="s">
        <v>2041</v>
      </c>
      <c r="F415" s="331"/>
    </row>
    <row r="416" spans="1:6" ht="20.25" customHeight="1">
      <c r="A416" s="324">
        <v>414</v>
      </c>
      <c r="B416" s="332" t="s">
        <v>5138</v>
      </c>
      <c r="C416" s="333">
        <v>91.19</v>
      </c>
      <c r="D416" s="325" t="s">
        <v>487</v>
      </c>
      <c r="E416" s="325" t="s">
        <v>2045</v>
      </c>
      <c r="F416" s="331"/>
    </row>
    <row r="417" spans="1:6" ht="20.25" customHeight="1">
      <c r="A417" s="324">
        <v>415</v>
      </c>
      <c r="B417" s="332" t="s">
        <v>5139</v>
      </c>
      <c r="C417" s="333">
        <v>91.19</v>
      </c>
      <c r="D417" s="325" t="s">
        <v>487</v>
      </c>
      <c r="E417" s="325" t="s">
        <v>2045</v>
      </c>
      <c r="F417" s="331"/>
    </row>
    <row r="418" spans="1:6" ht="20.25" customHeight="1">
      <c r="A418" s="324">
        <v>416</v>
      </c>
      <c r="B418" s="332" t="s">
        <v>5140</v>
      </c>
      <c r="C418" s="333">
        <v>89.75</v>
      </c>
      <c r="D418" s="325" t="s">
        <v>487</v>
      </c>
      <c r="E418" s="325" t="s">
        <v>2041</v>
      </c>
      <c r="F418" s="331"/>
    </row>
    <row r="419" spans="1:6" ht="20.25" customHeight="1">
      <c r="A419" s="324">
        <v>417</v>
      </c>
      <c r="B419" s="332" t="s">
        <v>5141</v>
      </c>
      <c r="C419" s="333">
        <v>89.41</v>
      </c>
      <c r="D419" s="325" t="s">
        <v>487</v>
      </c>
      <c r="E419" s="325" t="s">
        <v>2041</v>
      </c>
      <c r="F419" s="331"/>
    </row>
    <row r="420" spans="1:6" ht="20.25" customHeight="1">
      <c r="A420" s="324">
        <v>418</v>
      </c>
      <c r="B420" s="332" t="s">
        <v>5142</v>
      </c>
      <c r="C420" s="333">
        <v>91.19</v>
      </c>
      <c r="D420" s="325" t="s">
        <v>487</v>
      </c>
      <c r="E420" s="325" t="s">
        <v>2045</v>
      </c>
      <c r="F420" s="331"/>
    </row>
    <row r="421" spans="1:6" ht="20.25" customHeight="1">
      <c r="A421" s="324">
        <v>419</v>
      </c>
      <c r="B421" s="332" t="s">
        <v>5143</v>
      </c>
      <c r="C421" s="333">
        <v>91.19</v>
      </c>
      <c r="D421" s="325" t="s">
        <v>487</v>
      </c>
      <c r="E421" s="325" t="s">
        <v>2045</v>
      </c>
      <c r="F421" s="331"/>
    </row>
    <row r="422" spans="1:6" ht="20.25" customHeight="1">
      <c r="A422" s="324">
        <v>420</v>
      </c>
      <c r="B422" s="332" t="s">
        <v>5144</v>
      </c>
      <c r="C422" s="333">
        <v>89.75</v>
      </c>
      <c r="D422" s="325" t="s">
        <v>487</v>
      </c>
      <c r="E422" s="325" t="s">
        <v>2041</v>
      </c>
      <c r="F422" s="331"/>
    </row>
    <row r="423" spans="1:6" ht="20.25" customHeight="1">
      <c r="A423" s="324">
        <v>421</v>
      </c>
      <c r="B423" s="332" t="s">
        <v>5145</v>
      </c>
      <c r="C423" s="333">
        <v>89.41</v>
      </c>
      <c r="D423" s="325" t="s">
        <v>487</v>
      </c>
      <c r="E423" s="325" t="s">
        <v>2041</v>
      </c>
      <c r="F423" s="331"/>
    </row>
    <row r="424" spans="1:6" ht="20.25" customHeight="1">
      <c r="A424" s="324">
        <v>422</v>
      </c>
      <c r="B424" s="332" t="s">
        <v>5146</v>
      </c>
      <c r="C424" s="333">
        <v>91.19</v>
      </c>
      <c r="D424" s="325" t="s">
        <v>487</v>
      </c>
      <c r="E424" s="325" t="s">
        <v>2045</v>
      </c>
      <c r="F424" s="331"/>
    </row>
    <row r="425" spans="1:6" ht="20.25" customHeight="1">
      <c r="A425" s="324">
        <v>423</v>
      </c>
      <c r="B425" s="332" t="s">
        <v>5147</v>
      </c>
      <c r="C425" s="333">
        <v>91.19</v>
      </c>
      <c r="D425" s="325" t="s">
        <v>487</v>
      </c>
      <c r="E425" s="325" t="s">
        <v>2045</v>
      </c>
      <c r="F425" s="331"/>
    </row>
    <row r="426" spans="1:6" ht="20.25" customHeight="1">
      <c r="A426" s="324">
        <v>424</v>
      </c>
      <c r="B426" s="332" t="s">
        <v>5148</v>
      </c>
      <c r="C426" s="333">
        <v>89.75</v>
      </c>
      <c r="D426" s="325" t="s">
        <v>487</v>
      </c>
      <c r="E426" s="325" t="s">
        <v>2041</v>
      </c>
      <c r="F426" s="331"/>
    </row>
    <row r="427" spans="1:6" ht="20.25" customHeight="1">
      <c r="A427" s="324">
        <v>425</v>
      </c>
      <c r="B427" s="332" t="s">
        <v>5149</v>
      </c>
      <c r="C427" s="333">
        <v>89.41</v>
      </c>
      <c r="D427" s="325" t="s">
        <v>487</v>
      </c>
      <c r="E427" s="325" t="s">
        <v>2041</v>
      </c>
      <c r="F427" s="331"/>
    </row>
    <row r="428" spans="1:6" ht="20.25" customHeight="1">
      <c r="A428" s="324">
        <v>426</v>
      </c>
      <c r="B428" s="332" t="s">
        <v>5150</v>
      </c>
      <c r="C428" s="333">
        <v>91.19</v>
      </c>
      <c r="D428" s="325" t="s">
        <v>487</v>
      </c>
      <c r="E428" s="325" t="s">
        <v>2045</v>
      </c>
      <c r="F428" s="331"/>
    </row>
    <row r="429" spans="1:6" ht="20.25" customHeight="1">
      <c r="A429" s="324">
        <v>427</v>
      </c>
      <c r="B429" s="332" t="s">
        <v>5151</v>
      </c>
      <c r="C429" s="333">
        <v>91.19</v>
      </c>
      <c r="D429" s="325" t="s">
        <v>487</v>
      </c>
      <c r="E429" s="325" t="s">
        <v>2045</v>
      </c>
      <c r="F429" s="331"/>
    </row>
    <row r="430" spans="1:6" ht="20.25" customHeight="1">
      <c r="A430" s="324">
        <v>428</v>
      </c>
      <c r="B430" s="332" t="s">
        <v>5152</v>
      </c>
      <c r="C430" s="333">
        <v>89.75</v>
      </c>
      <c r="D430" s="325" t="s">
        <v>487</v>
      </c>
      <c r="E430" s="325" t="s">
        <v>2041</v>
      </c>
      <c r="F430" s="331"/>
    </row>
    <row r="431" spans="1:6" ht="20.25" customHeight="1">
      <c r="A431" s="324">
        <v>429</v>
      </c>
      <c r="B431" s="332" t="s">
        <v>5153</v>
      </c>
      <c r="C431" s="333">
        <v>89.41</v>
      </c>
      <c r="D431" s="325" t="s">
        <v>487</v>
      </c>
      <c r="E431" s="325" t="s">
        <v>2041</v>
      </c>
      <c r="F431" s="331"/>
    </row>
    <row r="432" spans="1:6" ht="20.25" customHeight="1">
      <c r="A432" s="324">
        <v>430</v>
      </c>
      <c r="B432" s="332" t="s">
        <v>5154</v>
      </c>
      <c r="C432" s="333">
        <v>91.19</v>
      </c>
      <c r="D432" s="325" t="s">
        <v>487</v>
      </c>
      <c r="E432" s="325" t="s">
        <v>2045</v>
      </c>
      <c r="F432" s="331"/>
    </row>
    <row r="433" spans="1:6" ht="20.25" customHeight="1">
      <c r="A433" s="324">
        <v>431</v>
      </c>
      <c r="B433" s="332" t="s">
        <v>5155</v>
      </c>
      <c r="C433" s="333">
        <v>91.19</v>
      </c>
      <c r="D433" s="325" t="s">
        <v>487</v>
      </c>
      <c r="E433" s="325" t="s">
        <v>2045</v>
      </c>
      <c r="F433" s="331"/>
    </row>
    <row r="434" spans="1:6" ht="20.25" customHeight="1">
      <c r="A434" s="324">
        <v>432</v>
      </c>
      <c r="B434" s="332" t="s">
        <v>5156</v>
      </c>
      <c r="C434" s="333">
        <v>89.75</v>
      </c>
      <c r="D434" s="325" t="s">
        <v>487</v>
      </c>
      <c r="E434" s="325" t="s">
        <v>2041</v>
      </c>
      <c r="F434" s="331"/>
    </row>
    <row r="435" spans="1:6" ht="20.25" customHeight="1">
      <c r="A435" s="324">
        <v>433</v>
      </c>
      <c r="B435" s="332" t="s">
        <v>5157</v>
      </c>
      <c r="C435" s="333">
        <v>89.41</v>
      </c>
      <c r="D435" s="325" t="s">
        <v>487</v>
      </c>
      <c r="E435" s="325" t="s">
        <v>2041</v>
      </c>
      <c r="F435" s="331"/>
    </row>
    <row r="436" spans="1:6" ht="20.25" customHeight="1">
      <c r="A436" s="324">
        <v>434</v>
      </c>
      <c r="B436" s="332" t="s">
        <v>5158</v>
      </c>
      <c r="C436" s="333">
        <v>91.19</v>
      </c>
      <c r="D436" s="325" t="s">
        <v>487</v>
      </c>
      <c r="E436" s="325" t="s">
        <v>2045</v>
      </c>
      <c r="F436" s="331"/>
    </row>
    <row r="437" spans="1:6" ht="20.25" customHeight="1">
      <c r="A437" s="324">
        <v>435</v>
      </c>
      <c r="B437" s="332" t="s">
        <v>5159</v>
      </c>
      <c r="C437" s="333">
        <v>91.19</v>
      </c>
      <c r="D437" s="325" t="s">
        <v>487</v>
      </c>
      <c r="E437" s="325" t="s">
        <v>2045</v>
      </c>
      <c r="F437" s="331"/>
    </row>
    <row r="438" spans="1:6" ht="20.25" customHeight="1">
      <c r="A438" s="324">
        <v>436</v>
      </c>
      <c r="B438" s="332" t="s">
        <v>5160</v>
      </c>
      <c r="C438" s="333">
        <v>89.75</v>
      </c>
      <c r="D438" s="325" t="s">
        <v>487</v>
      </c>
      <c r="E438" s="325" t="s">
        <v>2041</v>
      </c>
      <c r="F438" s="331"/>
    </row>
    <row r="439" spans="1:6" ht="20.25" customHeight="1">
      <c r="A439" s="324">
        <v>437</v>
      </c>
      <c r="B439" s="332" t="s">
        <v>5161</v>
      </c>
      <c r="C439" s="333">
        <v>89.41</v>
      </c>
      <c r="D439" s="325" t="s">
        <v>487</v>
      </c>
      <c r="E439" s="325" t="s">
        <v>2041</v>
      </c>
      <c r="F439" s="331"/>
    </row>
    <row r="440" spans="1:6" ht="20.25" customHeight="1">
      <c r="A440" s="324">
        <v>438</v>
      </c>
      <c r="B440" s="332" t="s">
        <v>5162</v>
      </c>
      <c r="C440" s="333">
        <v>91.19</v>
      </c>
      <c r="D440" s="325" t="s">
        <v>487</v>
      </c>
      <c r="E440" s="325" t="s">
        <v>2045</v>
      </c>
      <c r="F440" s="331"/>
    </row>
    <row r="441" spans="1:6" ht="20.25" customHeight="1">
      <c r="A441" s="324">
        <v>439</v>
      </c>
      <c r="B441" s="332" t="s">
        <v>5163</v>
      </c>
      <c r="C441" s="333">
        <v>91.19</v>
      </c>
      <c r="D441" s="325" t="s">
        <v>487</v>
      </c>
      <c r="E441" s="325" t="s">
        <v>2045</v>
      </c>
      <c r="F441" s="331"/>
    </row>
    <row r="442" spans="1:6" ht="20.25" customHeight="1">
      <c r="A442" s="324">
        <v>440</v>
      </c>
      <c r="B442" s="332" t="s">
        <v>5164</v>
      </c>
      <c r="C442" s="333">
        <v>89.75</v>
      </c>
      <c r="D442" s="325" t="s">
        <v>487</v>
      </c>
      <c r="E442" s="325" t="s">
        <v>2041</v>
      </c>
      <c r="F442" s="331"/>
    </row>
    <row r="443" spans="1:6" ht="20.25" customHeight="1">
      <c r="A443" s="324">
        <v>441</v>
      </c>
      <c r="B443" s="332" t="s">
        <v>5165</v>
      </c>
      <c r="C443" s="333">
        <v>89.41</v>
      </c>
      <c r="D443" s="325" t="s">
        <v>487</v>
      </c>
      <c r="E443" s="325" t="s">
        <v>2041</v>
      </c>
      <c r="F443" s="331"/>
    </row>
    <row r="444" spans="1:6" ht="20.25" customHeight="1">
      <c r="A444" s="324">
        <v>442</v>
      </c>
      <c r="B444" s="332" t="s">
        <v>5166</v>
      </c>
      <c r="C444" s="333">
        <v>91.19</v>
      </c>
      <c r="D444" s="325" t="s">
        <v>487</v>
      </c>
      <c r="E444" s="325" t="s">
        <v>2045</v>
      </c>
      <c r="F444" s="331"/>
    </row>
    <row r="445" spans="1:6" ht="20.25" customHeight="1">
      <c r="A445" s="324">
        <v>443</v>
      </c>
      <c r="B445" s="332" t="s">
        <v>5167</v>
      </c>
      <c r="C445" s="333">
        <v>91.19</v>
      </c>
      <c r="D445" s="325" t="s">
        <v>487</v>
      </c>
      <c r="E445" s="325" t="s">
        <v>2045</v>
      </c>
      <c r="F445" s="331"/>
    </row>
    <row r="446" spans="1:6" ht="20.25" customHeight="1">
      <c r="A446" s="324">
        <v>444</v>
      </c>
      <c r="B446" s="332" t="s">
        <v>5168</v>
      </c>
      <c r="C446" s="333">
        <v>89.75</v>
      </c>
      <c r="D446" s="325" t="s">
        <v>487</v>
      </c>
      <c r="E446" s="325" t="s">
        <v>2041</v>
      </c>
      <c r="F446" s="331"/>
    </row>
    <row r="447" spans="1:6" ht="20.25" customHeight="1">
      <c r="A447" s="324">
        <v>445</v>
      </c>
      <c r="B447" s="332" t="s">
        <v>5169</v>
      </c>
      <c r="C447" s="333">
        <v>89.41</v>
      </c>
      <c r="D447" s="325" t="s">
        <v>487</v>
      </c>
      <c r="E447" s="325" t="s">
        <v>2041</v>
      </c>
      <c r="F447" s="331"/>
    </row>
    <row r="448" spans="1:6" ht="20.25" customHeight="1">
      <c r="A448" s="324">
        <v>446</v>
      </c>
      <c r="B448" s="332" t="s">
        <v>5170</v>
      </c>
      <c r="C448" s="333">
        <v>91.19</v>
      </c>
      <c r="D448" s="325" t="s">
        <v>487</v>
      </c>
      <c r="E448" s="325" t="s">
        <v>2045</v>
      </c>
      <c r="F448" s="331"/>
    </row>
    <row r="449" spans="1:6" ht="20.25" customHeight="1">
      <c r="A449" s="324">
        <v>447</v>
      </c>
      <c r="B449" s="332" t="s">
        <v>5171</v>
      </c>
      <c r="C449" s="333">
        <v>91.19</v>
      </c>
      <c r="D449" s="325" t="s">
        <v>487</v>
      </c>
      <c r="E449" s="325" t="s">
        <v>2045</v>
      </c>
      <c r="F449" s="331"/>
    </row>
    <row r="450" spans="1:6" ht="20.25" customHeight="1">
      <c r="A450" s="324">
        <v>448</v>
      </c>
      <c r="B450" s="332" t="s">
        <v>5172</v>
      </c>
      <c r="C450" s="333">
        <v>89.75</v>
      </c>
      <c r="D450" s="325" t="s">
        <v>487</v>
      </c>
      <c r="E450" s="325" t="s">
        <v>2041</v>
      </c>
      <c r="F450" s="331"/>
    </row>
    <row r="451" spans="1:6" ht="20.25" customHeight="1">
      <c r="A451" s="324">
        <v>449</v>
      </c>
      <c r="B451" s="332" t="s">
        <v>5173</v>
      </c>
      <c r="C451" s="333">
        <v>89.32</v>
      </c>
      <c r="D451" s="325" t="s">
        <v>487</v>
      </c>
      <c r="E451" s="325" t="s">
        <v>2041</v>
      </c>
      <c r="F451" s="331"/>
    </row>
    <row r="452" spans="1:6" ht="20.25" customHeight="1">
      <c r="A452" s="324">
        <v>450</v>
      </c>
      <c r="B452" s="332" t="s">
        <v>5174</v>
      </c>
      <c r="C452" s="333">
        <v>91.03</v>
      </c>
      <c r="D452" s="325" t="s">
        <v>487</v>
      </c>
      <c r="E452" s="325" t="s">
        <v>2045</v>
      </c>
      <c r="F452" s="331"/>
    </row>
    <row r="453" spans="1:6" ht="20.25" customHeight="1">
      <c r="A453" s="324">
        <v>451</v>
      </c>
      <c r="B453" s="332" t="s">
        <v>5175</v>
      </c>
      <c r="C453" s="333">
        <v>91.03</v>
      </c>
      <c r="D453" s="325" t="s">
        <v>487</v>
      </c>
      <c r="E453" s="325" t="s">
        <v>2045</v>
      </c>
      <c r="F453" s="331"/>
    </row>
    <row r="454" spans="1:6" ht="20.25" customHeight="1">
      <c r="A454" s="324">
        <v>452</v>
      </c>
      <c r="B454" s="332" t="s">
        <v>5176</v>
      </c>
      <c r="C454" s="333">
        <v>89.58</v>
      </c>
      <c r="D454" s="325" t="s">
        <v>487</v>
      </c>
      <c r="E454" s="325" t="s">
        <v>2041</v>
      </c>
      <c r="F454" s="331"/>
    </row>
    <row r="455" spans="1:6" ht="20.25" customHeight="1">
      <c r="A455" s="324">
        <v>453</v>
      </c>
      <c r="B455" s="332" t="s">
        <v>5177</v>
      </c>
      <c r="C455" s="333">
        <v>89.41</v>
      </c>
      <c r="D455" s="325" t="s">
        <v>487</v>
      </c>
      <c r="E455" s="325" t="s">
        <v>2041</v>
      </c>
      <c r="F455" s="331"/>
    </row>
    <row r="456" spans="1:6" ht="20.25" customHeight="1">
      <c r="A456" s="324">
        <v>454</v>
      </c>
      <c r="B456" s="332" t="s">
        <v>5178</v>
      </c>
      <c r="C456" s="333">
        <v>91.19</v>
      </c>
      <c r="D456" s="325" t="s">
        <v>487</v>
      </c>
      <c r="E456" s="325" t="s">
        <v>2045</v>
      </c>
      <c r="F456" s="331"/>
    </row>
    <row r="457" spans="1:6" ht="20.25" customHeight="1">
      <c r="A457" s="324">
        <v>455</v>
      </c>
      <c r="B457" s="332" t="s">
        <v>5179</v>
      </c>
      <c r="C457" s="333">
        <v>91.19</v>
      </c>
      <c r="D457" s="325" t="s">
        <v>487</v>
      </c>
      <c r="E457" s="325" t="s">
        <v>2045</v>
      </c>
      <c r="F457" s="331"/>
    </row>
    <row r="458" spans="1:6" ht="20.25" customHeight="1">
      <c r="A458" s="324">
        <v>456</v>
      </c>
      <c r="B458" s="332" t="s">
        <v>5180</v>
      </c>
      <c r="C458" s="333">
        <v>89.75</v>
      </c>
      <c r="D458" s="325" t="s">
        <v>487</v>
      </c>
      <c r="E458" s="325" t="s">
        <v>2041</v>
      </c>
      <c r="F458" s="331"/>
    </row>
    <row r="459" spans="1:6" ht="20.25" customHeight="1">
      <c r="A459" s="324">
        <v>457</v>
      </c>
      <c r="B459" s="332" t="s">
        <v>5181</v>
      </c>
      <c r="C459" s="333">
        <v>89.41</v>
      </c>
      <c r="D459" s="325" t="s">
        <v>487</v>
      </c>
      <c r="E459" s="325" t="s">
        <v>2041</v>
      </c>
      <c r="F459" s="331"/>
    </row>
    <row r="460" spans="1:6" ht="20.25" customHeight="1">
      <c r="A460" s="324">
        <v>458</v>
      </c>
      <c r="B460" s="332" t="s">
        <v>5182</v>
      </c>
      <c r="C460" s="333">
        <v>91.19</v>
      </c>
      <c r="D460" s="325" t="s">
        <v>487</v>
      </c>
      <c r="E460" s="325" t="s">
        <v>2045</v>
      </c>
      <c r="F460" s="331"/>
    </row>
    <row r="461" spans="1:6" ht="20.25" customHeight="1">
      <c r="A461" s="324">
        <v>459</v>
      </c>
      <c r="B461" s="332" t="s">
        <v>5183</v>
      </c>
      <c r="C461" s="333">
        <v>91.19</v>
      </c>
      <c r="D461" s="325" t="s">
        <v>487</v>
      </c>
      <c r="E461" s="325" t="s">
        <v>2045</v>
      </c>
      <c r="F461" s="331"/>
    </row>
    <row r="462" spans="1:6" ht="20.25" customHeight="1">
      <c r="A462" s="324">
        <v>460</v>
      </c>
      <c r="B462" s="332" t="s">
        <v>5184</v>
      </c>
      <c r="C462" s="333">
        <v>89.75</v>
      </c>
      <c r="D462" s="325" t="s">
        <v>487</v>
      </c>
      <c r="E462" s="325" t="s">
        <v>2041</v>
      </c>
      <c r="F462" s="331"/>
    </row>
    <row r="463" spans="1:6" ht="20.25" customHeight="1">
      <c r="A463" s="324">
        <v>461</v>
      </c>
      <c r="B463" s="332" t="s">
        <v>5185</v>
      </c>
      <c r="C463" s="333">
        <v>89.41</v>
      </c>
      <c r="D463" s="325" t="s">
        <v>487</v>
      </c>
      <c r="E463" s="325" t="s">
        <v>2041</v>
      </c>
      <c r="F463" s="331"/>
    </row>
    <row r="464" spans="1:6" ht="20.25" customHeight="1">
      <c r="A464" s="324">
        <v>462</v>
      </c>
      <c r="B464" s="332" t="s">
        <v>5186</v>
      </c>
      <c r="C464" s="333">
        <v>91.19</v>
      </c>
      <c r="D464" s="325" t="s">
        <v>487</v>
      </c>
      <c r="E464" s="325" t="s">
        <v>2045</v>
      </c>
      <c r="F464" s="331"/>
    </row>
    <row r="465" spans="1:6" ht="20.25" customHeight="1">
      <c r="A465" s="324">
        <v>463</v>
      </c>
      <c r="B465" s="332" t="s">
        <v>5187</v>
      </c>
      <c r="C465" s="333">
        <v>91.19</v>
      </c>
      <c r="D465" s="325" t="s">
        <v>487</v>
      </c>
      <c r="E465" s="325" t="s">
        <v>2045</v>
      </c>
      <c r="F465" s="331"/>
    </row>
    <row r="466" spans="1:6" ht="20.25" customHeight="1">
      <c r="A466" s="324">
        <v>464</v>
      </c>
      <c r="B466" s="332" t="s">
        <v>5188</v>
      </c>
      <c r="C466" s="333">
        <v>89.75</v>
      </c>
      <c r="D466" s="325" t="s">
        <v>487</v>
      </c>
      <c r="E466" s="325" t="s">
        <v>2041</v>
      </c>
      <c r="F466" s="331"/>
    </row>
    <row r="467" spans="1:6" ht="20.25" customHeight="1">
      <c r="A467" s="324">
        <v>465</v>
      </c>
      <c r="B467" s="332" t="s">
        <v>5189</v>
      </c>
      <c r="C467" s="333">
        <v>89.41</v>
      </c>
      <c r="D467" s="325" t="s">
        <v>487</v>
      </c>
      <c r="E467" s="325" t="s">
        <v>2041</v>
      </c>
      <c r="F467" s="331"/>
    </row>
    <row r="468" spans="1:6" ht="20.25" customHeight="1">
      <c r="A468" s="324">
        <v>466</v>
      </c>
      <c r="B468" s="332" t="s">
        <v>5190</v>
      </c>
      <c r="C468" s="333">
        <v>91.19</v>
      </c>
      <c r="D468" s="325" t="s">
        <v>487</v>
      </c>
      <c r="E468" s="325" t="s">
        <v>2045</v>
      </c>
      <c r="F468" s="331"/>
    </row>
    <row r="469" spans="1:6" ht="20.25" customHeight="1">
      <c r="A469" s="324">
        <v>467</v>
      </c>
      <c r="B469" s="332" t="s">
        <v>5191</v>
      </c>
      <c r="C469" s="333">
        <v>91.19</v>
      </c>
      <c r="D469" s="325" t="s">
        <v>487</v>
      </c>
      <c r="E469" s="325" t="s">
        <v>2045</v>
      </c>
      <c r="F469" s="331"/>
    </row>
    <row r="470" spans="1:6" ht="20.25" customHeight="1">
      <c r="A470" s="324">
        <v>468</v>
      </c>
      <c r="B470" s="332" t="s">
        <v>5192</v>
      </c>
      <c r="C470" s="333">
        <v>89.75</v>
      </c>
      <c r="D470" s="325" t="s">
        <v>487</v>
      </c>
      <c r="E470" s="325" t="s">
        <v>2041</v>
      </c>
      <c r="F470" s="331"/>
    </row>
    <row r="471" spans="1:6" ht="20.25" customHeight="1">
      <c r="A471" s="324">
        <v>469</v>
      </c>
      <c r="B471" s="332" t="s">
        <v>5193</v>
      </c>
      <c r="C471" s="333">
        <v>89.41</v>
      </c>
      <c r="D471" s="325" t="s">
        <v>487</v>
      </c>
      <c r="E471" s="325" t="s">
        <v>2041</v>
      </c>
      <c r="F471" s="331"/>
    </row>
    <row r="472" spans="1:6" ht="20.25" customHeight="1">
      <c r="A472" s="324">
        <v>470</v>
      </c>
      <c r="B472" s="332" t="s">
        <v>5194</v>
      </c>
      <c r="C472" s="333">
        <v>91.19</v>
      </c>
      <c r="D472" s="325" t="s">
        <v>487</v>
      </c>
      <c r="E472" s="325" t="s">
        <v>2045</v>
      </c>
      <c r="F472" s="331"/>
    </row>
    <row r="473" spans="1:6" ht="20.25" customHeight="1">
      <c r="A473" s="324">
        <v>471</v>
      </c>
      <c r="B473" s="332" t="s">
        <v>5195</v>
      </c>
      <c r="C473" s="333">
        <v>91.19</v>
      </c>
      <c r="D473" s="325" t="s">
        <v>487</v>
      </c>
      <c r="E473" s="325" t="s">
        <v>2045</v>
      </c>
      <c r="F473" s="331"/>
    </row>
    <row r="474" spans="1:6" ht="20.25" customHeight="1">
      <c r="A474" s="324">
        <v>472</v>
      </c>
      <c r="B474" s="332" t="s">
        <v>5196</v>
      </c>
      <c r="C474" s="333">
        <v>89.75</v>
      </c>
      <c r="D474" s="325" t="s">
        <v>487</v>
      </c>
      <c r="E474" s="325" t="s">
        <v>2041</v>
      </c>
      <c r="F474" s="331"/>
    </row>
    <row r="475" spans="1:6" ht="20.25" customHeight="1">
      <c r="A475" s="324">
        <v>473</v>
      </c>
      <c r="B475" s="332" t="s">
        <v>5197</v>
      </c>
      <c r="C475" s="333">
        <v>89.41</v>
      </c>
      <c r="D475" s="325" t="s">
        <v>487</v>
      </c>
      <c r="E475" s="325" t="s">
        <v>2041</v>
      </c>
      <c r="F475" s="331"/>
    </row>
    <row r="476" spans="1:6" ht="20.25" customHeight="1">
      <c r="A476" s="324">
        <v>474</v>
      </c>
      <c r="B476" s="332" t="s">
        <v>5198</v>
      </c>
      <c r="C476" s="333">
        <v>91.19</v>
      </c>
      <c r="D476" s="325" t="s">
        <v>487</v>
      </c>
      <c r="E476" s="325" t="s">
        <v>2045</v>
      </c>
      <c r="F476" s="331"/>
    </row>
    <row r="477" spans="1:6" ht="20.25" customHeight="1">
      <c r="A477" s="324">
        <v>475</v>
      </c>
      <c r="B477" s="332" t="s">
        <v>5199</v>
      </c>
      <c r="C477" s="333">
        <v>91.19</v>
      </c>
      <c r="D477" s="325" t="s">
        <v>487</v>
      </c>
      <c r="E477" s="325" t="s">
        <v>2045</v>
      </c>
      <c r="F477" s="331"/>
    </row>
    <row r="478" spans="1:6" ht="20.25" customHeight="1">
      <c r="A478" s="324">
        <v>476</v>
      </c>
      <c r="B478" s="332" t="s">
        <v>5200</v>
      </c>
      <c r="C478" s="333">
        <v>89.75</v>
      </c>
      <c r="D478" s="325" t="s">
        <v>487</v>
      </c>
      <c r="E478" s="325" t="s">
        <v>2041</v>
      </c>
      <c r="F478" s="331"/>
    </row>
    <row r="479" spans="1:6" ht="20.25" customHeight="1">
      <c r="A479" s="324">
        <v>477</v>
      </c>
      <c r="B479" s="332" t="s">
        <v>5201</v>
      </c>
      <c r="C479" s="333">
        <v>89.41</v>
      </c>
      <c r="D479" s="325" t="s">
        <v>487</v>
      </c>
      <c r="E479" s="325" t="s">
        <v>2041</v>
      </c>
      <c r="F479" s="331"/>
    </row>
    <row r="480" spans="1:6" ht="20.25" customHeight="1">
      <c r="A480" s="324">
        <v>478</v>
      </c>
      <c r="B480" s="332" t="s">
        <v>5202</v>
      </c>
      <c r="C480" s="333">
        <v>91.19</v>
      </c>
      <c r="D480" s="325" t="s">
        <v>487</v>
      </c>
      <c r="E480" s="325" t="s">
        <v>2045</v>
      </c>
      <c r="F480" s="331"/>
    </row>
    <row r="481" spans="1:6" ht="20.25" customHeight="1">
      <c r="A481" s="324">
        <v>479</v>
      </c>
      <c r="B481" s="332" t="s">
        <v>5203</v>
      </c>
      <c r="C481" s="333">
        <v>91.19</v>
      </c>
      <c r="D481" s="325" t="s">
        <v>487</v>
      </c>
      <c r="E481" s="325" t="s">
        <v>2045</v>
      </c>
      <c r="F481" s="331"/>
    </row>
    <row r="482" spans="1:6" ht="20.25" customHeight="1">
      <c r="A482" s="324">
        <v>480</v>
      </c>
      <c r="B482" s="332" t="s">
        <v>5204</v>
      </c>
      <c r="C482" s="333">
        <v>89.75</v>
      </c>
      <c r="D482" s="325" t="s">
        <v>487</v>
      </c>
      <c r="E482" s="325" t="s">
        <v>2041</v>
      </c>
      <c r="F482" s="331"/>
    </row>
    <row r="483" spans="1:6" ht="20.25" customHeight="1">
      <c r="A483" s="324">
        <v>481</v>
      </c>
      <c r="B483" s="332" t="s">
        <v>5205</v>
      </c>
      <c r="C483" s="333">
        <v>89.41</v>
      </c>
      <c r="D483" s="325" t="s">
        <v>487</v>
      </c>
      <c r="E483" s="325" t="s">
        <v>2041</v>
      </c>
      <c r="F483" s="331"/>
    </row>
    <row r="484" spans="1:6" ht="20.25" customHeight="1">
      <c r="A484" s="324">
        <v>482</v>
      </c>
      <c r="B484" s="332" t="s">
        <v>5206</v>
      </c>
      <c r="C484" s="333">
        <v>91.19</v>
      </c>
      <c r="D484" s="325" t="s">
        <v>487</v>
      </c>
      <c r="E484" s="325" t="s">
        <v>2045</v>
      </c>
      <c r="F484" s="331"/>
    </row>
    <row r="485" spans="1:6" ht="20.25" customHeight="1">
      <c r="A485" s="324">
        <v>483</v>
      </c>
      <c r="B485" s="332" t="s">
        <v>5207</v>
      </c>
      <c r="C485" s="333">
        <v>91.19</v>
      </c>
      <c r="D485" s="325" t="s">
        <v>487</v>
      </c>
      <c r="E485" s="325" t="s">
        <v>2045</v>
      </c>
      <c r="F485" s="331"/>
    </row>
    <row r="486" spans="1:6" ht="20.25" customHeight="1">
      <c r="A486" s="324">
        <v>484</v>
      </c>
      <c r="B486" s="332" t="s">
        <v>5208</v>
      </c>
      <c r="C486" s="333">
        <v>89.75</v>
      </c>
      <c r="D486" s="325" t="s">
        <v>487</v>
      </c>
      <c r="E486" s="325" t="s">
        <v>2041</v>
      </c>
      <c r="F486" s="331"/>
    </row>
    <row r="487" spans="1:6" ht="20.25" customHeight="1">
      <c r="A487" s="324">
        <v>485</v>
      </c>
      <c r="B487" s="332" t="s">
        <v>5209</v>
      </c>
      <c r="C487" s="333">
        <v>89.32</v>
      </c>
      <c r="D487" s="325" t="s">
        <v>487</v>
      </c>
      <c r="E487" s="325" t="s">
        <v>2041</v>
      </c>
      <c r="F487" s="331"/>
    </row>
    <row r="488" spans="1:6" ht="20.25" customHeight="1">
      <c r="A488" s="324">
        <v>486</v>
      </c>
      <c r="B488" s="332" t="s">
        <v>5210</v>
      </c>
      <c r="C488" s="333">
        <v>91.03</v>
      </c>
      <c r="D488" s="325" t="s">
        <v>487</v>
      </c>
      <c r="E488" s="325" t="s">
        <v>2045</v>
      </c>
      <c r="F488" s="331"/>
    </row>
    <row r="489" spans="1:6" ht="20.25" customHeight="1">
      <c r="A489" s="324">
        <v>487</v>
      </c>
      <c r="B489" s="332" t="s">
        <v>5211</v>
      </c>
      <c r="C489" s="333">
        <v>91.03</v>
      </c>
      <c r="D489" s="325" t="s">
        <v>487</v>
      </c>
      <c r="E489" s="325" t="s">
        <v>2045</v>
      </c>
      <c r="F489" s="331"/>
    </row>
    <row r="490" spans="1:6" ht="20.25" customHeight="1">
      <c r="A490" s="324">
        <v>488</v>
      </c>
      <c r="B490" s="332" t="s">
        <v>5212</v>
      </c>
      <c r="C490" s="333">
        <v>89.58</v>
      </c>
      <c r="D490" s="325" t="s">
        <v>487</v>
      </c>
      <c r="E490" s="325" t="s">
        <v>2041</v>
      </c>
      <c r="F490" s="331"/>
    </row>
    <row r="491" spans="1:6" ht="20.25" customHeight="1">
      <c r="A491" s="324">
        <v>489</v>
      </c>
      <c r="B491" s="332" t="s">
        <v>5213</v>
      </c>
      <c r="C491" s="333">
        <v>89.32</v>
      </c>
      <c r="D491" s="325" t="s">
        <v>487</v>
      </c>
      <c r="E491" s="325" t="s">
        <v>2041</v>
      </c>
      <c r="F491" s="331"/>
    </row>
    <row r="492" spans="1:6" ht="20.25" customHeight="1">
      <c r="A492" s="324">
        <v>490</v>
      </c>
      <c r="B492" s="332" t="s">
        <v>5214</v>
      </c>
      <c r="C492" s="333">
        <v>91.03</v>
      </c>
      <c r="D492" s="325" t="s">
        <v>487</v>
      </c>
      <c r="E492" s="325" t="s">
        <v>2045</v>
      </c>
      <c r="F492" s="331"/>
    </row>
    <row r="493" spans="1:6" ht="20.25" customHeight="1">
      <c r="A493" s="324">
        <v>491</v>
      </c>
      <c r="B493" s="332" t="s">
        <v>5215</v>
      </c>
      <c r="C493" s="333">
        <v>91.03</v>
      </c>
      <c r="D493" s="325" t="s">
        <v>487</v>
      </c>
      <c r="E493" s="325" t="s">
        <v>2045</v>
      </c>
      <c r="F493" s="331"/>
    </row>
    <row r="494" spans="1:6" ht="20.25" customHeight="1">
      <c r="A494" s="324">
        <v>492</v>
      </c>
      <c r="B494" s="332" t="s">
        <v>5216</v>
      </c>
      <c r="C494" s="333">
        <v>89.58</v>
      </c>
      <c r="D494" s="325" t="s">
        <v>487</v>
      </c>
      <c r="E494" s="325" t="s">
        <v>2041</v>
      </c>
      <c r="F494" s="331"/>
    </row>
    <row r="495" spans="1:6" ht="20.25" customHeight="1">
      <c r="A495" s="324">
        <v>493</v>
      </c>
      <c r="B495" s="332" t="s">
        <v>5217</v>
      </c>
      <c r="C495" s="333">
        <v>89.32</v>
      </c>
      <c r="D495" s="325" t="s">
        <v>487</v>
      </c>
      <c r="E495" s="325" t="s">
        <v>2041</v>
      </c>
      <c r="F495" s="331"/>
    </row>
    <row r="496" spans="1:6" ht="20.25" customHeight="1">
      <c r="A496" s="324">
        <v>494</v>
      </c>
      <c r="B496" s="332" t="s">
        <v>5218</v>
      </c>
      <c r="C496" s="333">
        <v>91.03</v>
      </c>
      <c r="D496" s="325" t="s">
        <v>487</v>
      </c>
      <c r="E496" s="325" t="s">
        <v>2045</v>
      </c>
      <c r="F496" s="331"/>
    </row>
    <row r="497" spans="1:6" ht="20.25" customHeight="1">
      <c r="A497" s="324">
        <v>495</v>
      </c>
      <c r="B497" s="332" t="s">
        <v>5219</v>
      </c>
      <c r="C497" s="333">
        <v>91.03</v>
      </c>
      <c r="D497" s="325" t="s">
        <v>487</v>
      </c>
      <c r="E497" s="325" t="s">
        <v>2045</v>
      </c>
      <c r="F497" s="331"/>
    </row>
    <row r="498" spans="1:6" ht="20.25" customHeight="1">
      <c r="A498" s="324">
        <v>496</v>
      </c>
      <c r="B498" s="332" t="s">
        <v>5220</v>
      </c>
      <c r="C498" s="333">
        <v>89.58</v>
      </c>
      <c r="D498" s="325" t="s">
        <v>487</v>
      </c>
      <c r="E498" s="325" t="s">
        <v>2041</v>
      </c>
      <c r="F498" s="331"/>
    </row>
    <row r="499" spans="1:6" ht="20.25" customHeight="1">
      <c r="A499" s="324">
        <v>497</v>
      </c>
      <c r="B499" s="332" t="s">
        <v>5221</v>
      </c>
      <c r="C499" s="333">
        <v>89.41</v>
      </c>
      <c r="D499" s="325" t="s">
        <v>487</v>
      </c>
      <c r="E499" s="325" t="s">
        <v>2041</v>
      </c>
      <c r="F499" s="331"/>
    </row>
    <row r="500" spans="1:6" ht="20.25" customHeight="1">
      <c r="A500" s="324">
        <v>498</v>
      </c>
      <c r="B500" s="332" t="s">
        <v>5222</v>
      </c>
      <c r="C500" s="333">
        <v>91.19</v>
      </c>
      <c r="D500" s="325" t="s">
        <v>487</v>
      </c>
      <c r="E500" s="325" t="s">
        <v>2045</v>
      </c>
      <c r="F500" s="331"/>
    </row>
    <row r="501" spans="1:6" ht="20.25" customHeight="1">
      <c r="A501" s="324">
        <v>499</v>
      </c>
      <c r="B501" s="332" t="s">
        <v>5223</v>
      </c>
      <c r="C501" s="333">
        <v>91.19</v>
      </c>
      <c r="D501" s="325" t="s">
        <v>487</v>
      </c>
      <c r="E501" s="325" t="s">
        <v>2045</v>
      </c>
      <c r="F501" s="331"/>
    </row>
    <row r="502" spans="1:6" ht="20.25" customHeight="1">
      <c r="A502" s="324">
        <v>500</v>
      </c>
      <c r="B502" s="332" t="s">
        <v>5224</v>
      </c>
      <c r="C502" s="333">
        <v>89.75</v>
      </c>
      <c r="D502" s="325" t="s">
        <v>487</v>
      </c>
      <c r="E502" s="325" t="s">
        <v>2041</v>
      </c>
      <c r="F502" s="331"/>
    </row>
    <row r="503" spans="1:6" ht="20.25" customHeight="1">
      <c r="A503" s="324">
        <v>501</v>
      </c>
      <c r="B503" s="332" t="s">
        <v>5225</v>
      </c>
      <c r="C503" s="333">
        <v>89.41</v>
      </c>
      <c r="D503" s="325" t="s">
        <v>487</v>
      </c>
      <c r="E503" s="325" t="s">
        <v>2041</v>
      </c>
      <c r="F503" s="331"/>
    </row>
    <row r="504" spans="1:6" ht="20.25" customHeight="1">
      <c r="A504" s="324">
        <v>502</v>
      </c>
      <c r="B504" s="332" t="s">
        <v>5226</v>
      </c>
      <c r="C504" s="333">
        <v>91.19</v>
      </c>
      <c r="D504" s="325" t="s">
        <v>487</v>
      </c>
      <c r="E504" s="325" t="s">
        <v>2045</v>
      </c>
      <c r="F504" s="331"/>
    </row>
    <row r="505" spans="1:6" ht="20.25" customHeight="1">
      <c r="A505" s="324">
        <v>503</v>
      </c>
      <c r="B505" s="332" t="s">
        <v>5227</v>
      </c>
      <c r="C505" s="333">
        <v>91.19</v>
      </c>
      <c r="D505" s="325" t="s">
        <v>487</v>
      </c>
      <c r="E505" s="325" t="s">
        <v>2045</v>
      </c>
      <c r="F505" s="331"/>
    </row>
    <row r="506" spans="1:6" ht="20.25" customHeight="1">
      <c r="A506" s="324">
        <v>504</v>
      </c>
      <c r="B506" s="332" t="s">
        <v>5228</v>
      </c>
      <c r="C506" s="333">
        <v>89.75</v>
      </c>
      <c r="D506" s="325" t="s">
        <v>487</v>
      </c>
      <c r="E506" s="325" t="s">
        <v>2041</v>
      </c>
      <c r="F506" s="331"/>
    </row>
    <row r="507" spans="1:6" ht="20.25" customHeight="1">
      <c r="A507" s="324">
        <v>505</v>
      </c>
      <c r="B507" s="332" t="s">
        <v>5229</v>
      </c>
      <c r="C507" s="333">
        <v>89.41</v>
      </c>
      <c r="D507" s="325" t="s">
        <v>487</v>
      </c>
      <c r="E507" s="325" t="s">
        <v>2041</v>
      </c>
      <c r="F507" s="331"/>
    </row>
    <row r="508" spans="1:6" ht="20.25" customHeight="1">
      <c r="A508" s="324">
        <v>506</v>
      </c>
      <c r="B508" s="332" t="s">
        <v>5230</v>
      </c>
      <c r="C508" s="333">
        <v>91.19</v>
      </c>
      <c r="D508" s="325" t="s">
        <v>487</v>
      </c>
      <c r="E508" s="325" t="s">
        <v>2045</v>
      </c>
      <c r="F508" s="331"/>
    </row>
    <row r="509" spans="1:6" ht="20.25" customHeight="1">
      <c r="A509" s="324">
        <v>507</v>
      </c>
      <c r="B509" s="332" t="s">
        <v>5231</v>
      </c>
      <c r="C509" s="333">
        <v>91.19</v>
      </c>
      <c r="D509" s="325" t="s">
        <v>487</v>
      </c>
      <c r="E509" s="325" t="s">
        <v>2045</v>
      </c>
      <c r="F509" s="331"/>
    </row>
    <row r="510" spans="1:6" ht="20.25" customHeight="1">
      <c r="A510" s="324">
        <v>508</v>
      </c>
      <c r="B510" s="332" t="s">
        <v>5232</v>
      </c>
      <c r="C510" s="333">
        <v>89.75</v>
      </c>
      <c r="D510" s="325" t="s">
        <v>487</v>
      </c>
      <c r="E510" s="325" t="s">
        <v>2041</v>
      </c>
      <c r="F510" s="331"/>
    </row>
    <row r="511" spans="1:6" ht="20.25" customHeight="1">
      <c r="A511" s="324">
        <v>509</v>
      </c>
      <c r="B511" s="332" t="s">
        <v>5233</v>
      </c>
      <c r="C511" s="333">
        <v>89.41</v>
      </c>
      <c r="D511" s="325" t="s">
        <v>487</v>
      </c>
      <c r="E511" s="325" t="s">
        <v>2041</v>
      </c>
      <c r="F511" s="331"/>
    </row>
    <row r="512" spans="1:6" ht="20.25" customHeight="1">
      <c r="A512" s="324">
        <v>510</v>
      </c>
      <c r="B512" s="332" t="s">
        <v>5234</v>
      </c>
      <c r="C512" s="333">
        <v>91.19</v>
      </c>
      <c r="D512" s="325" t="s">
        <v>487</v>
      </c>
      <c r="E512" s="325" t="s">
        <v>2045</v>
      </c>
      <c r="F512" s="331"/>
    </row>
    <row r="513" spans="1:6" ht="20.25" customHeight="1">
      <c r="A513" s="324">
        <v>511</v>
      </c>
      <c r="B513" s="332" t="s">
        <v>5235</v>
      </c>
      <c r="C513" s="333">
        <v>91.19</v>
      </c>
      <c r="D513" s="325" t="s">
        <v>487</v>
      </c>
      <c r="E513" s="325" t="s">
        <v>2045</v>
      </c>
      <c r="F513" s="331"/>
    </row>
    <row r="514" spans="1:6" ht="20.25" customHeight="1">
      <c r="A514" s="324">
        <v>512</v>
      </c>
      <c r="B514" s="332" t="s">
        <v>5236</v>
      </c>
      <c r="C514" s="333">
        <v>89.75</v>
      </c>
      <c r="D514" s="325" t="s">
        <v>487</v>
      </c>
      <c r="E514" s="325" t="s">
        <v>2041</v>
      </c>
      <c r="F514" s="331"/>
    </row>
    <row r="515" spans="1:6" ht="20.25" customHeight="1">
      <c r="A515" s="324">
        <v>513</v>
      </c>
      <c r="B515" s="332" t="s">
        <v>3246</v>
      </c>
      <c r="C515" s="333">
        <v>91.18</v>
      </c>
      <c r="D515" s="325" t="s">
        <v>487</v>
      </c>
      <c r="E515" s="325" t="s">
        <v>2045</v>
      </c>
      <c r="F515" s="331"/>
    </row>
    <row r="516" spans="1:6" ht="20.25" customHeight="1">
      <c r="A516" s="324">
        <v>514</v>
      </c>
      <c r="B516" s="332" t="s">
        <v>4850</v>
      </c>
      <c r="C516" s="333">
        <v>89.4</v>
      </c>
      <c r="D516" s="325" t="s">
        <v>487</v>
      </c>
      <c r="E516" s="325" t="s">
        <v>2041</v>
      </c>
      <c r="F516" s="331"/>
    </row>
    <row r="517" spans="1:6" ht="20.25" customHeight="1">
      <c r="A517" s="324">
        <v>515</v>
      </c>
      <c r="B517" s="332" t="s">
        <v>5237</v>
      </c>
      <c r="C517" s="333">
        <v>89.74</v>
      </c>
      <c r="D517" s="325" t="s">
        <v>487</v>
      </c>
      <c r="E517" s="325" t="s">
        <v>2041</v>
      </c>
      <c r="F517" s="331"/>
    </row>
    <row r="518" spans="1:6" ht="20.25" customHeight="1">
      <c r="A518" s="324">
        <v>516</v>
      </c>
      <c r="B518" s="332" t="s">
        <v>5238</v>
      </c>
      <c r="C518" s="333">
        <v>91.18</v>
      </c>
      <c r="D518" s="325" t="s">
        <v>487</v>
      </c>
      <c r="E518" s="325" t="s">
        <v>2045</v>
      </c>
      <c r="F518" s="331"/>
    </row>
    <row r="519" spans="1:6" ht="20.25" customHeight="1">
      <c r="A519" s="324">
        <v>517</v>
      </c>
      <c r="B519" s="332" t="s">
        <v>5239</v>
      </c>
      <c r="C519" s="333">
        <v>91.18</v>
      </c>
      <c r="D519" s="325" t="s">
        <v>487</v>
      </c>
      <c r="E519" s="325" t="s">
        <v>2045</v>
      </c>
      <c r="F519" s="331"/>
    </row>
    <row r="520" spans="1:6" ht="20.25" customHeight="1">
      <c r="A520" s="324">
        <v>518</v>
      </c>
      <c r="B520" s="332" t="s">
        <v>786</v>
      </c>
      <c r="C520" s="333">
        <v>91.21</v>
      </c>
      <c r="D520" s="325" t="s">
        <v>487</v>
      </c>
      <c r="E520" s="325" t="s">
        <v>2045</v>
      </c>
      <c r="F520" s="331"/>
    </row>
    <row r="521" spans="1:6" ht="20.25" customHeight="1">
      <c r="A521" s="324">
        <v>519</v>
      </c>
      <c r="B521" s="332" t="s">
        <v>543</v>
      </c>
      <c r="C521" s="333">
        <v>89.6</v>
      </c>
      <c r="D521" s="325" t="s">
        <v>487</v>
      </c>
      <c r="E521" s="325" t="s">
        <v>2041</v>
      </c>
      <c r="F521" s="331"/>
    </row>
    <row r="522" spans="1:6" ht="20.25" customHeight="1">
      <c r="A522" s="324">
        <v>520</v>
      </c>
      <c r="B522" s="332" t="s">
        <v>5240</v>
      </c>
      <c r="C522" s="333">
        <v>89.43</v>
      </c>
      <c r="D522" s="325" t="s">
        <v>487</v>
      </c>
      <c r="E522" s="325" t="s">
        <v>2041</v>
      </c>
      <c r="F522" s="331"/>
    </row>
    <row r="523" spans="1:6" ht="20.25" customHeight="1">
      <c r="A523" s="324">
        <v>521</v>
      </c>
      <c r="B523" s="332" t="s">
        <v>5241</v>
      </c>
      <c r="C523" s="333">
        <v>89.26</v>
      </c>
      <c r="D523" s="325" t="s">
        <v>487</v>
      </c>
      <c r="E523" s="325" t="s">
        <v>2041</v>
      </c>
      <c r="F523" s="331"/>
    </row>
    <row r="524" spans="1:6" ht="20.25" customHeight="1">
      <c r="A524" s="324">
        <v>522</v>
      </c>
      <c r="B524" s="332" t="s">
        <v>5242</v>
      </c>
      <c r="C524" s="333">
        <v>74.31</v>
      </c>
      <c r="D524" s="325" t="s">
        <v>487</v>
      </c>
      <c r="E524" s="325" t="s">
        <v>2045</v>
      </c>
      <c r="F524" s="331"/>
    </row>
    <row r="525" spans="1:6" ht="20.25" customHeight="1">
      <c r="A525" s="324">
        <v>523</v>
      </c>
      <c r="B525" s="332" t="s">
        <v>5243</v>
      </c>
      <c r="C525" s="333">
        <v>89.26</v>
      </c>
      <c r="D525" s="325" t="s">
        <v>487</v>
      </c>
      <c r="E525" s="325" t="s">
        <v>2041</v>
      </c>
      <c r="F525" s="331"/>
    </row>
    <row r="526" spans="1:6" ht="20.25" customHeight="1">
      <c r="A526" s="324">
        <v>524</v>
      </c>
      <c r="B526" s="332" t="s">
        <v>5244</v>
      </c>
      <c r="C526" s="333">
        <v>91.41</v>
      </c>
      <c r="D526" s="325" t="s">
        <v>487</v>
      </c>
      <c r="E526" s="325" t="s">
        <v>2045</v>
      </c>
      <c r="F526" s="331"/>
    </row>
    <row r="527" spans="1:6" ht="20.25" customHeight="1">
      <c r="A527" s="324">
        <v>525</v>
      </c>
      <c r="B527" s="332" t="s">
        <v>5245</v>
      </c>
      <c r="C527" s="333">
        <v>89.97</v>
      </c>
      <c r="D527" s="325" t="s">
        <v>487</v>
      </c>
      <c r="E527" s="325" t="s">
        <v>2041</v>
      </c>
      <c r="F527" s="331"/>
    </row>
    <row r="528" spans="1:6" ht="20.25" customHeight="1">
      <c r="A528" s="324">
        <v>526</v>
      </c>
      <c r="B528" s="332" t="s">
        <v>5246</v>
      </c>
      <c r="C528" s="333">
        <v>89.63</v>
      </c>
      <c r="D528" s="325" t="s">
        <v>487</v>
      </c>
      <c r="E528" s="325" t="s">
        <v>2041</v>
      </c>
      <c r="F528" s="331"/>
    </row>
    <row r="529" spans="1:6" ht="20.25" customHeight="1">
      <c r="A529" s="324">
        <v>527</v>
      </c>
      <c r="B529" s="332" t="s">
        <v>5247</v>
      </c>
      <c r="C529" s="333">
        <v>91.41</v>
      </c>
      <c r="D529" s="325" t="s">
        <v>487</v>
      </c>
      <c r="E529" s="325" t="s">
        <v>2045</v>
      </c>
      <c r="F529" s="331"/>
    </row>
    <row r="530" spans="1:6" ht="20.25" customHeight="1">
      <c r="A530" s="324">
        <v>528</v>
      </c>
      <c r="B530" s="332" t="s">
        <v>5248</v>
      </c>
      <c r="C530" s="333">
        <v>91.41</v>
      </c>
      <c r="D530" s="325" t="s">
        <v>487</v>
      </c>
      <c r="E530" s="325" t="s">
        <v>2045</v>
      </c>
      <c r="F530" s="331"/>
    </row>
    <row r="531" spans="1:6" ht="20.25" customHeight="1">
      <c r="A531" s="324">
        <v>529</v>
      </c>
      <c r="B531" s="332" t="s">
        <v>5249</v>
      </c>
      <c r="C531" s="333">
        <v>89.97</v>
      </c>
      <c r="D531" s="325" t="s">
        <v>487</v>
      </c>
      <c r="E531" s="325" t="s">
        <v>2041</v>
      </c>
      <c r="F531" s="331"/>
    </row>
    <row r="532" spans="1:6" ht="20.25" customHeight="1">
      <c r="A532" s="324">
        <v>530</v>
      </c>
      <c r="B532" s="332" t="s">
        <v>5250</v>
      </c>
      <c r="C532" s="333">
        <v>89.63</v>
      </c>
      <c r="D532" s="325" t="s">
        <v>487</v>
      </c>
      <c r="E532" s="325" t="s">
        <v>2041</v>
      </c>
      <c r="F532" s="331"/>
    </row>
    <row r="533" spans="1:6" ht="20.25" customHeight="1">
      <c r="A533" s="324">
        <v>531</v>
      </c>
      <c r="B533" s="332" t="s">
        <v>5251</v>
      </c>
      <c r="C533" s="333">
        <v>91.41</v>
      </c>
      <c r="D533" s="325" t="s">
        <v>487</v>
      </c>
      <c r="E533" s="325" t="s">
        <v>2045</v>
      </c>
      <c r="F533" s="331"/>
    </row>
    <row r="534" spans="1:6" ht="20.25" customHeight="1">
      <c r="A534" s="324">
        <v>532</v>
      </c>
      <c r="B534" s="332" t="s">
        <v>5252</v>
      </c>
      <c r="C534" s="333">
        <v>91.41</v>
      </c>
      <c r="D534" s="325" t="s">
        <v>487</v>
      </c>
      <c r="E534" s="325" t="s">
        <v>2045</v>
      </c>
      <c r="F534" s="331"/>
    </row>
    <row r="535" spans="1:6" ht="20.25" customHeight="1">
      <c r="A535" s="324">
        <v>533</v>
      </c>
      <c r="B535" s="332" t="s">
        <v>5253</v>
      </c>
      <c r="C535" s="333">
        <v>89.97</v>
      </c>
      <c r="D535" s="325" t="s">
        <v>487</v>
      </c>
      <c r="E535" s="325" t="s">
        <v>2041</v>
      </c>
      <c r="F535" s="331"/>
    </row>
    <row r="536" spans="1:6" ht="20.25" customHeight="1">
      <c r="A536" s="324">
        <v>534</v>
      </c>
      <c r="B536" s="332" t="s">
        <v>5254</v>
      </c>
      <c r="C536" s="333">
        <v>89.63</v>
      </c>
      <c r="D536" s="325" t="s">
        <v>487</v>
      </c>
      <c r="E536" s="325" t="s">
        <v>2041</v>
      </c>
      <c r="F536" s="331"/>
    </row>
    <row r="537" spans="1:6" ht="20.25" customHeight="1">
      <c r="A537" s="324">
        <v>535</v>
      </c>
      <c r="B537" s="332" t="s">
        <v>5255</v>
      </c>
      <c r="C537" s="333">
        <v>91.41</v>
      </c>
      <c r="D537" s="325" t="s">
        <v>487</v>
      </c>
      <c r="E537" s="325" t="s">
        <v>2045</v>
      </c>
      <c r="F537" s="331"/>
    </row>
    <row r="538" spans="1:6" ht="20.25" customHeight="1">
      <c r="A538" s="324">
        <v>536</v>
      </c>
      <c r="B538" s="332" t="s">
        <v>5256</v>
      </c>
      <c r="C538" s="333">
        <v>91.41</v>
      </c>
      <c r="D538" s="325" t="s">
        <v>487</v>
      </c>
      <c r="E538" s="325" t="s">
        <v>2045</v>
      </c>
      <c r="F538" s="331"/>
    </row>
    <row r="539" spans="1:6" ht="20.25" customHeight="1">
      <c r="A539" s="324">
        <v>537</v>
      </c>
      <c r="B539" s="332" t="s">
        <v>5257</v>
      </c>
      <c r="C539" s="333">
        <v>89.97</v>
      </c>
      <c r="D539" s="325" t="s">
        <v>487</v>
      </c>
      <c r="E539" s="325" t="s">
        <v>2041</v>
      </c>
      <c r="F539" s="331"/>
    </row>
    <row r="540" spans="1:6" ht="20.25" customHeight="1">
      <c r="A540" s="324">
        <v>538</v>
      </c>
      <c r="B540" s="332" t="s">
        <v>5258</v>
      </c>
      <c r="C540" s="333">
        <v>89.63</v>
      </c>
      <c r="D540" s="325" t="s">
        <v>487</v>
      </c>
      <c r="E540" s="325" t="s">
        <v>2041</v>
      </c>
      <c r="F540" s="331"/>
    </row>
    <row r="541" spans="1:6" ht="20.25" customHeight="1">
      <c r="A541" s="324">
        <v>539</v>
      </c>
      <c r="B541" s="332" t="s">
        <v>5259</v>
      </c>
      <c r="C541" s="333">
        <v>91.41</v>
      </c>
      <c r="D541" s="325" t="s">
        <v>487</v>
      </c>
      <c r="E541" s="325" t="s">
        <v>2045</v>
      </c>
      <c r="F541" s="331"/>
    </row>
    <row r="542" spans="1:6" ht="20.25" customHeight="1">
      <c r="A542" s="324">
        <v>540</v>
      </c>
      <c r="B542" s="332" t="s">
        <v>5260</v>
      </c>
      <c r="C542" s="333">
        <v>91.21</v>
      </c>
      <c r="D542" s="325" t="s">
        <v>487</v>
      </c>
      <c r="E542" s="325" t="s">
        <v>2045</v>
      </c>
      <c r="F542" s="331"/>
    </row>
    <row r="543" spans="1:6" ht="20.25" customHeight="1">
      <c r="A543" s="324">
        <v>541</v>
      </c>
      <c r="B543" s="332" t="s">
        <v>5261</v>
      </c>
      <c r="C543" s="333">
        <v>89.43</v>
      </c>
      <c r="D543" s="325" t="s">
        <v>487</v>
      </c>
      <c r="E543" s="325" t="s">
        <v>2041</v>
      </c>
      <c r="F543" s="331"/>
    </row>
    <row r="544" spans="1:6" ht="20.25" customHeight="1">
      <c r="A544" s="324">
        <v>542</v>
      </c>
      <c r="B544" s="332" t="s">
        <v>5262</v>
      </c>
      <c r="C544" s="333">
        <v>91.21</v>
      </c>
      <c r="D544" s="325" t="s">
        <v>487</v>
      </c>
      <c r="E544" s="325" t="s">
        <v>2045</v>
      </c>
      <c r="F544" s="331"/>
    </row>
    <row r="545" spans="1:6" ht="20.25" customHeight="1">
      <c r="A545" s="324">
        <v>543</v>
      </c>
      <c r="B545" s="332" t="s">
        <v>5263</v>
      </c>
      <c r="C545" s="333">
        <v>91.21</v>
      </c>
      <c r="D545" s="325" t="s">
        <v>487</v>
      </c>
      <c r="E545" s="325" t="s">
        <v>2045</v>
      </c>
      <c r="F545" s="331"/>
    </row>
    <row r="546" spans="1:6" ht="20.25" customHeight="1">
      <c r="A546" s="324">
        <v>544</v>
      </c>
      <c r="B546" s="332" t="s">
        <v>5264</v>
      </c>
      <c r="C546" s="333">
        <v>89.77</v>
      </c>
      <c r="D546" s="325" t="s">
        <v>487</v>
      </c>
      <c r="E546" s="325" t="s">
        <v>2041</v>
      </c>
      <c r="F546" s="331"/>
    </row>
    <row r="547" spans="1:6" ht="20.25" customHeight="1">
      <c r="A547" s="324">
        <v>545</v>
      </c>
      <c r="B547" s="332" t="s">
        <v>5265</v>
      </c>
      <c r="C547" s="333">
        <v>91.21</v>
      </c>
      <c r="D547" s="325" t="s">
        <v>487</v>
      </c>
      <c r="E547" s="325" t="s">
        <v>2045</v>
      </c>
      <c r="F547" s="331"/>
    </row>
    <row r="548" spans="1:6" ht="20.25" customHeight="1">
      <c r="A548" s="324">
        <v>546</v>
      </c>
      <c r="B548" s="332" t="s">
        <v>5266</v>
      </c>
      <c r="C548" s="333">
        <v>91.21</v>
      </c>
      <c r="D548" s="325" t="s">
        <v>487</v>
      </c>
      <c r="E548" s="325" t="s">
        <v>2045</v>
      </c>
      <c r="F548" s="331"/>
    </row>
    <row r="549" spans="1:6" ht="20.25" customHeight="1">
      <c r="A549" s="324">
        <v>547</v>
      </c>
      <c r="B549" s="332" t="s">
        <v>5267</v>
      </c>
      <c r="C549" s="333">
        <v>89.77</v>
      </c>
      <c r="D549" s="325" t="s">
        <v>487</v>
      </c>
      <c r="E549" s="325" t="s">
        <v>2041</v>
      </c>
      <c r="F549" s="331"/>
    </row>
    <row r="550" spans="1:6" ht="20.25" customHeight="1">
      <c r="A550" s="324">
        <v>548</v>
      </c>
      <c r="B550" s="332" t="s">
        <v>4034</v>
      </c>
      <c r="C550" s="333">
        <v>90.02</v>
      </c>
      <c r="D550" s="325" t="s">
        <v>487</v>
      </c>
      <c r="E550" s="325" t="s">
        <v>2041</v>
      </c>
      <c r="F550" s="331"/>
    </row>
    <row r="551" spans="1:6" ht="20.25" customHeight="1">
      <c r="A551" s="324">
        <v>549</v>
      </c>
      <c r="B551" s="332" t="s">
        <v>4089</v>
      </c>
      <c r="C551" s="333">
        <v>90.02</v>
      </c>
      <c r="D551" s="325" t="s">
        <v>487</v>
      </c>
      <c r="E551" s="325" t="s">
        <v>2041</v>
      </c>
      <c r="F551" s="331"/>
    </row>
    <row r="552" spans="1:6" ht="20.25" customHeight="1">
      <c r="A552" s="324">
        <v>550</v>
      </c>
      <c r="B552" s="332" t="s">
        <v>4804</v>
      </c>
      <c r="C552" s="333">
        <v>89.68</v>
      </c>
      <c r="D552" s="325" t="s">
        <v>487</v>
      </c>
      <c r="E552" s="325" t="s">
        <v>2041</v>
      </c>
      <c r="F552" s="331"/>
    </row>
    <row r="553" spans="1:6" ht="20.25" customHeight="1">
      <c r="A553" s="324">
        <v>551</v>
      </c>
      <c r="B553" s="332" t="s">
        <v>4110</v>
      </c>
      <c r="C553" s="333">
        <v>91.49</v>
      </c>
      <c r="D553" s="325" t="s">
        <v>487</v>
      </c>
      <c r="E553" s="325" t="s">
        <v>2045</v>
      </c>
      <c r="F553" s="331"/>
    </row>
    <row r="554" spans="1:6" ht="20.25" customHeight="1">
      <c r="A554" s="324">
        <v>552</v>
      </c>
      <c r="B554" s="332" t="s">
        <v>4858</v>
      </c>
      <c r="C554" s="333">
        <v>90.02</v>
      </c>
      <c r="D554" s="325" t="s">
        <v>487</v>
      </c>
      <c r="E554" s="325" t="s">
        <v>2041</v>
      </c>
      <c r="F554" s="331"/>
    </row>
    <row r="555" spans="1:6" ht="20.25" customHeight="1">
      <c r="A555" s="324">
        <v>553</v>
      </c>
      <c r="B555" s="332" t="s">
        <v>4152</v>
      </c>
      <c r="C555" s="333">
        <v>89.68</v>
      </c>
      <c r="D555" s="325" t="s">
        <v>487</v>
      </c>
      <c r="E555" s="325" t="s">
        <v>2041</v>
      </c>
      <c r="F555" s="331"/>
    </row>
    <row r="556" spans="1:6" ht="20.25" customHeight="1">
      <c r="A556" s="324">
        <v>554</v>
      </c>
      <c r="B556" s="332" t="s">
        <v>5268</v>
      </c>
      <c r="C556" s="333">
        <v>91.49</v>
      </c>
      <c r="D556" s="325" t="s">
        <v>487</v>
      </c>
      <c r="E556" s="325" t="s">
        <v>2045</v>
      </c>
      <c r="F556" s="331"/>
    </row>
    <row r="557" spans="1:6" ht="20.25" customHeight="1">
      <c r="A557" s="324">
        <v>555</v>
      </c>
      <c r="B557" s="332" t="s">
        <v>5269</v>
      </c>
      <c r="C557" s="333">
        <v>89.68</v>
      </c>
      <c r="D557" s="325" t="s">
        <v>487</v>
      </c>
      <c r="E557" s="325" t="s">
        <v>2041</v>
      </c>
      <c r="F557" s="331"/>
    </row>
    <row r="558" spans="1:6" ht="20.25" customHeight="1">
      <c r="A558" s="324">
        <v>556</v>
      </c>
      <c r="B558" s="332" t="s">
        <v>5270</v>
      </c>
      <c r="C558" s="333">
        <v>91.49</v>
      </c>
      <c r="D558" s="325" t="s">
        <v>487</v>
      </c>
      <c r="E558" s="325" t="s">
        <v>2045</v>
      </c>
      <c r="F558" s="331"/>
    </row>
    <row r="559" spans="1:6" ht="20.25" customHeight="1">
      <c r="A559" s="324">
        <v>557</v>
      </c>
      <c r="B559" s="332" t="s">
        <v>5271</v>
      </c>
      <c r="C559" s="333">
        <v>91.49</v>
      </c>
      <c r="D559" s="325" t="s">
        <v>487</v>
      </c>
      <c r="E559" s="325" t="s">
        <v>2045</v>
      </c>
      <c r="F559" s="331"/>
    </row>
    <row r="560" spans="1:6" ht="20.25" customHeight="1">
      <c r="A560" s="324">
        <v>558</v>
      </c>
      <c r="B560" s="332" t="s">
        <v>5272</v>
      </c>
      <c r="C560" s="333">
        <v>91.94</v>
      </c>
      <c r="D560" s="325" t="s">
        <v>487</v>
      </c>
      <c r="E560" s="325" t="s">
        <v>2045</v>
      </c>
      <c r="F560" s="331"/>
    </row>
    <row r="561" spans="1:6" ht="20.25" customHeight="1">
      <c r="A561" s="324">
        <v>559</v>
      </c>
      <c r="B561" s="332" t="s">
        <v>3751</v>
      </c>
      <c r="C561" s="333">
        <v>91.49</v>
      </c>
      <c r="D561" s="325" t="s">
        <v>487</v>
      </c>
      <c r="E561" s="325" t="s">
        <v>2045</v>
      </c>
      <c r="F561" s="331"/>
    </row>
    <row r="562" spans="1:6" ht="20.25" customHeight="1">
      <c r="A562" s="324">
        <v>560</v>
      </c>
      <c r="B562" s="332" t="s">
        <v>4214</v>
      </c>
      <c r="C562" s="333">
        <v>91.49</v>
      </c>
      <c r="D562" s="325" t="s">
        <v>487</v>
      </c>
      <c r="E562" s="325" t="s">
        <v>2045</v>
      </c>
      <c r="F562" s="331"/>
    </row>
    <row r="563" spans="1:6" ht="20.25" customHeight="1">
      <c r="A563" s="324">
        <v>561</v>
      </c>
      <c r="B563" s="332" t="s">
        <v>3518</v>
      </c>
      <c r="C563" s="333">
        <v>89.68</v>
      </c>
      <c r="D563" s="325" t="s">
        <v>487</v>
      </c>
      <c r="E563" s="325" t="s">
        <v>2041</v>
      </c>
      <c r="F563" s="331"/>
    </row>
    <row r="564" spans="1:6" ht="20.25" customHeight="1">
      <c r="A564" s="324">
        <v>562</v>
      </c>
      <c r="B564" s="332" t="s">
        <v>3717</v>
      </c>
      <c r="C564" s="333">
        <v>91.49</v>
      </c>
      <c r="D564" s="325" t="s">
        <v>487</v>
      </c>
      <c r="E564" s="325" t="s">
        <v>2045</v>
      </c>
      <c r="F564" s="331"/>
    </row>
    <row r="565" spans="1:6" ht="20.25" customHeight="1">
      <c r="A565" s="324">
        <v>563</v>
      </c>
      <c r="B565" s="332" t="s">
        <v>3778</v>
      </c>
      <c r="C565" s="333">
        <v>91.49</v>
      </c>
      <c r="D565" s="325" t="s">
        <v>487</v>
      </c>
      <c r="E565" s="325" t="s">
        <v>2045</v>
      </c>
      <c r="F565" s="331"/>
    </row>
    <row r="566" spans="1:6" ht="20.25" customHeight="1">
      <c r="A566" s="324">
        <v>564</v>
      </c>
      <c r="B566" s="332" t="s">
        <v>3779</v>
      </c>
      <c r="C566" s="333">
        <v>90.02</v>
      </c>
      <c r="D566" s="325" t="s">
        <v>487</v>
      </c>
      <c r="E566" s="325" t="s">
        <v>2041</v>
      </c>
      <c r="F566" s="331"/>
    </row>
    <row r="567" spans="1:6" ht="20.25" customHeight="1">
      <c r="A567" s="324">
        <v>565</v>
      </c>
      <c r="B567" s="332" t="s">
        <v>1716</v>
      </c>
      <c r="C567" s="333">
        <v>90.02</v>
      </c>
      <c r="D567" s="325" t="s">
        <v>487</v>
      </c>
      <c r="E567" s="325" t="s">
        <v>2041</v>
      </c>
      <c r="F567" s="331"/>
    </row>
    <row r="568" spans="1:6" ht="20.25" customHeight="1">
      <c r="A568" s="324">
        <v>566</v>
      </c>
      <c r="B568" s="332" t="s">
        <v>1717</v>
      </c>
      <c r="C568" s="333">
        <v>91.49</v>
      </c>
      <c r="D568" s="325" t="s">
        <v>487</v>
      </c>
      <c r="E568" s="325" t="s">
        <v>2045</v>
      </c>
      <c r="F568" s="331"/>
    </row>
    <row r="569" spans="1:6" ht="20.25" customHeight="1">
      <c r="A569" s="324">
        <v>567</v>
      </c>
      <c r="B569" s="332" t="s">
        <v>1718</v>
      </c>
      <c r="C569" s="333">
        <v>91.49</v>
      </c>
      <c r="D569" s="325" t="s">
        <v>487</v>
      </c>
      <c r="E569" s="325" t="s">
        <v>2045</v>
      </c>
      <c r="F569" s="331"/>
    </row>
    <row r="570" spans="1:6" ht="20.25" customHeight="1">
      <c r="A570" s="324">
        <v>568</v>
      </c>
      <c r="B570" s="332" t="s">
        <v>1720</v>
      </c>
      <c r="C570" s="333">
        <v>89.68</v>
      </c>
      <c r="D570" s="325" t="s">
        <v>487</v>
      </c>
      <c r="E570" s="325" t="s">
        <v>2041</v>
      </c>
      <c r="F570" s="331"/>
    </row>
    <row r="571" spans="1:6" ht="20.25" customHeight="1">
      <c r="A571" s="324">
        <v>569</v>
      </c>
      <c r="B571" s="332" t="s">
        <v>3739</v>
      </c>
      <c r="C571" s="333">
        <v>90.02</v>
      </c>
      <c r="D571" s="325" t="s">
        <v>487</v>
      </c>
      <c r="E571" s="325" t="s">
        <v>2041</v>
      </c>
      <c r="F571" s="331"/>
    </row>
    <row r="572" spans="1:6" ht="20.25" customHeight="1">
      <c r="A572" s="324">
        <v>570</v>
      </c>
      <c r="B572" s="332" t="s">
        <v>3773</v>
      </c>
      <c r="C572" s="333">
        <v>91.49</v>
      </c>
      <c r="D572" s="325" t="s">
        <v>487</v>
      </c>
      <c r="E572" s="325" t="s">
        <v>2045</v>
      </c>
      <c r="F572" s="331"/>
    </row>
    <row r="573" spans="1:6" ht="20.25" customHeight="1">
      <c r="A573" s="324">
        <v>571</v>
      </c>
      <c r="B573" s="332" t="s">
        <v>2503</v>
      </c>
      <c r="C573" s="333">
        <v>91.49</v>
      </c>
      <c r="D573" s="325" t="s">
        <v>487</v>
      </c>
      <c r="E573" s="325" t="s">
        <v>2045</v>
      </c>
      <c r="F573" s="331"/>
    </row>
    <row r="574" spans="1:6" ht="20.25" customHeight="1">
      <c r="A574" s="324">
        <v>572</v>
      </c>
      <c r="B574" s="332" t="s">
        <v>3502</v>
      </c>
      <c r="C574" s="333">
        <v>89.68</v>
      </c>
      <c r="D574" s="325" t="s">
        <v>487</v>
      </c>
      <c r="E574" s="325" t="s">
        <v>2041</v>
      </c>
      <c r="F574" s="331"/>
    </row>
    <row r="575" spans="1:6" ht="20.25" customHeight="1">
      <c r="A575" s="324">
        <v>573</v>
      </c>
      <c r="B575" s="332" t="s">
        <v>3503</v>
      </c>
      <c r="C575" s="333">
        <v>90.02</v>
      </c>
      <c r="D575" s="325" t="s">
        <v>487</v>
      </c>
      <c r="E575" s="325" t="s">
        <v>2041</v>
      </c>
      <c r="F575" s="331"/>
    </row>
    <row r="576" spans="1:6" ht="20.25" customHeight="1">
      <c r="A576" s="324">
        <v>574</v>
      </c>
      <c r="B576" s="332" t="s">
        <v>3504</v>
      </c>
      <c r="C576" s="333">
        <v>91.49</v>
      </c>
      <c r="D576" s="325" t="s">
        <v>487</v>
      </c>
      <c r="E576" s="325" t="s">
        <v>2045</v>
      </c>
      <c r="F576" s="331"/>
    </row>
    <row r="577" spans="1:6" ht="20.25" customHeight="1">
      <c r="A577" s="324">
        <v>575</v>
      </c>
      <c r="B577" s="332" t="s">
        <v>5273</v>
      </c>
      <c r="C577" s="333">
        <v>89.34</v>
      </c>
      <c r="D577" s="325" t="s">
        <v>487</v>
      </c>
      <c r="E577" s="325" t="s">
        <v>2041</v>
      </c>
      <c r="F577" s="331"/>
    </row>
    <row r="578" spans="1:6" ht="20.25" customHeight="1">
      <c r="A578" s="324">
        <v>576</v>
      </c>
      <c r="B578" s="332" t="s">
        <v>5274</v>
      </c>
      <c r="C578" s="333">
        <v>91.04</v>
      </c>
      <c r="D578" s="325" t="s">
        <v>487</v>
      </c>
      <c r="E578" s="325" t="s">
        <v>2045</v>
      </c>
      <c r="F578" s="331"/>
    </row>
    <row r="579" spans="1:6" ht="20.25" customHeight="1">
      <c r="A579" s="324">
        <v>577</v>
      </c>
      <c r="B579" s="332" t="s">
        <v>5275</v>
      </c>
      <c r="C579" s="333">
        <v>91.04</v>
      </c>
      <c r="D579" s="325" t="s">
        <v>487</v>
      </c>
      <c r="E579" s="325" t="s">
        <v>2045</v>
      </c>
      <c r="F579" s="331"/>
    </row>
    <row r="580" spans="1:6" ht="20.25" customHeight="1">
      <c r="A580" s="324">
        <v>578</v>
      </c>
      <c r="B580" s="332" t="s">
        <v>5276</v>
      </c>
      <c r="C580" s="333">
        <v>89.6</v>
      </c>
      <c r="D580" s="325" t="s">
        <v>487</v>
      </c>
      <c r="E580" s="325" t="s">
        <v>2041</v>
      </c>
      <c r="F580" s="331"/>
    </row>
    <row r="581" spans="1:6" ht="20.25" customHeight="1">
      <c r="A581" s="324">
        <v>579</v>
      </c>
      <c r="B581" s="332" t="s">
        <v>5277</v>
      </c>
      <c r="C581" s="333">
        <v>89.34</v>
      </c>
      <c r="D581" s="325" t="s">
        <v>487</v>
      </c>
      <c r="E581" s="325" t="s">
        <v>2041</v>
      </c>
      <c r="F581" s="331"/>
    </row>
    <row r="582" spans="1:6" ht="20.25" customHeight="1">
      <c r="A582" s="324">
        <v>580</v>
      </c>
      <c r="B582" s="332" t="s">
        <v>5278</v>
      </c>
      <c r="C582" s="333">
        <v>89.6</v>
      </c>
      <c r="D582" s="325" t="s">
        <v>487</v>
      </c>
      <c r="E582" s="325" t="s">
        <v>2041</v>
      </c>
      <c r="F582" s="331"/>
    </row>
    <row r="583" spans="1:6" ht="20.25" customHeight="1">
      <c r="A583" s="324">
        <v>581</v>
      </c>
      <c r="B583" s="332" t="s">
        <v>5279</v>
      </c>
      <c r="C583" s="333">
        <v>89.34</v>
      </c>
      <c r="D583" s="325" t="s">
        <v>487</v>
      </c>
      <c r="E583" s="325" t="s">
        <v>2041</v>
      </c>
      <c r="F583" s="331"/>
    </row>
    <row r="584" spans="1:6" ht="20.25" customHeight="1">
      <c r="A584" s="324">
        <v>582</v>
      </c>
      <c r="B584" s="332" t="s">
        <v>5280</v>
      </c>
      <c r="C584" s="333">
        <v>89.6</v>
      </c>
      <c r="D584" s="325" t="s">
        <v>487</v>
      </c>
      <c r="E584" s="325" t="s">
        <v>2041</v>
      </c>
      <c r="F584" s="331"/>
    </row>
    <row r="585" spans="1:6" ht="20.25" customHeight="1">
      <c r="A585" s="324">
        <v>583</v>
      </c>
      <c r="B585" s="332" t="s">
        <v>5281</v>
      </c>
      <c r="C585" s="333">
        <v>89.34</v>
      </c>
      <c r="D585" s="325" t="s">
        <v>487</v>
      </c>
      <c r="E585" s="325" t="s">
        <v>2041</v>
      </c>
      <c r="F585" s="331"/>
    </row>
    <row r="586" spans="1:6" ht="20.25" customHeight="1">
      <c r="A586" s="324">
        <v>584</v>
      </c>
      <c r="B586" s="332" t="s">
        <v>5282</v>
      </c>
      <c r="C586" s="333">
        <v>91.04</v>
      </c>
      <c r="D586" s="325" t="s">
        <v>487</v>
      </c>
      <c r="E586" s="325" t="s">
        <v>2045</v>
      </c>
      <c r="F586" s="331"/>
    </row>
    <row r="587" spans="1:6" ht="20.25" customHeight="1">
      <c r="A587" s="324">
        <v>585</v>
      </c>
      <c r="B587" s="332" t="s">
        <v>5283</v>
      </c>
      <c r="C587" s="333">
        <v>91.04</v>
      </c>
      <c r="D587" s="325" t="s">
        <v>487</v>
      </c>
      <c r="E587" s="325" t="s">
        <v>2045</v>
      </c>
      <c r="F587" s="331"/>
    </row>
    <row r="588" spans="1:6" ht="20.25" customHeight="1">
      <c r="A588" s="324">
        <v>586</v>
      </c>
      <c r="B588" s="332" t="s">
        <v>5284</v>
      </c>
      <c r="C588" s="333">
        <v>89.6</v>
      </c>
      <c r="D588" s="325" t="s">
        <v>487</v>
      </c>
      <c r="E588" s="325" t="s">
        <v>2041</v>
      </c>
      <c r="F588" s="331"/>
    </row>
    <row r="589" spans="1:6" ht="20.25" customHeight="1">
      <c r="A589" s="324">
        <v>587</v>
      </c>
      <c r="B589" s="332" t="s">
        <v>5285</v>
      </c>
      <c r="C589" s="333">
        <v>89.43</v>
      </c>
      <c r="D589" s="325" t="s">
        <v>487</v>
      </c>
      <c r="E589" s="325" t="s">
        <v>2041</v>
      </c>
      <c r="F589" s="331"/>
    </row>
    <row r="590" spans="1:6" ht="20.25" customHeight="1">
      <c r="A590" s="324">
        <v>588</v>
      </c>
      <c r="B590" s="332" t="s">
        <v>5286</v>
      </c>
      <c r="C590" s="333">
        <v>91.21</v>
      </c>
      <c r="D590" s="325" t="s">
        <v>487</v>
      </c>
      <c r="E590" s="325" t="s">
        <v>2045</v>
      </c>
      <c r="F590" s="331"/>
    </row>
    <row r="591" spans="1:6" ht="20.25" customHeight="1">
      <c r="A591" s="324">
        <v>589</v>
      </c>
      <c r="B591" s="332" t="s">
        <v>5287</v>
      </c>
      <c r="C591" s="333">
        <v>89.77</v>
      </c>
      <c r="D591" s="325" t="s">
        <v>487</v>
      </c>
      <c r="E591" s="325" t="s">
        <v>2041</v>
      </c>
      <c r="F591" s="331"/>
    </row>
    <row r="592" spans="1:6" ht="20.25" customHeight="1">
      <c r="A592" s="324">
        <v>590</v>
      </c>
      <c r="B592" s="332" t="s">
        <v>5288</v>
      </c>
      <c r="C592" s="333">
        <v>89.43</v>
      </c>
      <c r="D592" s="325" t="s">
        <v>487</v>
      </c>
      <c r="E592" s="325" t="s">
        <v>2041</v>
      </c>
      <c r="F592" s="331"/>
    </row>
    <row r="593" spans="1:6" ht="20.25" customHeight="1">
      <c r="A593" s="324">
        <v>591</v>
      </c>
      <c r="B593" s="332" t="s">
        <v>5289</v>
      </c>
      <c r="C593" s="333">
        <v>89.35</v>
      </c>
      <c r="D593" s="325" t="s">
        <v>487</v>
      </c>
      <c r="E593" s="325" t="s">
        <v>2041</v>
      </c>
      <c r="F593" s="331"/>
    </row>
    <row r="594" spans="1:6" ht="20.25" customHeight="1">
      <c r="A594" s="324">
        <v>592</v>
      </c>
      <c r="B594" s="332" t="s">
        <v>5290</v>
      </c>
      <c r="C594" s="333">
        <v>91.21</v>
      </c>
      <c r="D594" s="325" t="s">
        <v>487</v>
      </c>
      <c r="E594" s="325" t="s">
        <v>2045</v>
      </c>
      <c r="F594" s="331"/>
    </row>
    <row r="595" spans="1:6" ht="20.25" customHeight="1">
      <c r="A595" s="324">
        <v>593</v>
      </c>
      <c r="B595" s="332" t="s">
        <v>5291</v>
      </c>
      <c r="C595" s="333">
        <v>91.21</v>
      </c>
      <c r="D595" s="325" t="s">
        <v>487</v>
      </c>
      <c r="E595" s="325" t="s">
        <v>2045</v>
      </c>
      <c r="F595" s="331"/>
    </row>
    <row r="596" spans="1:6" ht="20.25" customHeight="1">
      <c r="A596" s="324">
        <v>594</v>
      </c>
      <c r="B596" s="332" t="s">
        <v>5292</v>
      </c>
      <c r="C596" s="333">
        <v>89.43</v>
      </c>
      <c r="D596" s="325" t="s">
        <v>487</v>
      </c>
      <c r="E596" s="325" t="s">
        <v>2041</v>
      </c>
      <c r="F596" s="331"/>
    </row>
    <row r="597" spans="1:6" ht="20.25" customHeight="1">
      <c r="A597" s="324">
        <v>595</v>
      </c>
      <c r="B597" s="332" t="s">
        <v>5293</v>
      </c>
      <c r="C597" s="333">
        <v>89.35</v>
      </c>
      <c r="D597" s="325" t="s">
        <v>487</v>
      </c>
      <c r="E597" s="325" t="s">
        <v>2041</v>
      </c>
      <c r="F597" s="331"/>
    </row>
    <row r="598" spans="1:6" ht="20.25" customHeight="1">
      <c r="A598" s="324">
        <v>596</v>
      </c>
      <c r="B598" s="332" t="s">
        <v>5294</v>
      </c>
      <c r="C598" s="333">
        <v>91.21</v>
      </c>
      <c r="D598" s="325" t="s">
        <v>487</v>
      </c>
      <c r="E598" s="325" t="s">
        <v>2045</v>
      </c>
      <c r="F598" s="331"/>
    </row>
    <row r="599" spans="1:6" ht="20.25" customHeight="1">
      <c r="A599" s="324">
        <v>597</v>
      </c>
      <c r="B599" s="332" t="s">
        <v>5295</v>
      </c>
      <c r="C599" s="333">
        <v>91.21</v>
      </c>
      <c r="D599" s="325" t="s">
        <v>487</v>
      </c>
      <c r="E599" s="325" t="s">
        <v>2045</v>
      </c>
      <c r="F599" s="331"/>
    </row>
    <row r="600" spans="1:6" ht="20.25" customHeight="1">
      <c r="A600" s="324">
        <v>598</v>
      </c>
      <c r="B600" s="332" t="s">
        <v>5296</v>
      </c>
      <c r="C600" s="333">
        <v>89.43</v>
      </c>
      <c r="D600" s="325" t="s">
        <v>487</v>
      </c>
      <c r="E600" s="325" t="s">
        <v>2041</v>
      </c>
      <c r="F600" s="331"/>
    </row>
    <row r="601" spans="1:6" ht="20.25" customHeight="1">
      <c r="A601" s="324">
        <v>599</v>
      </c>
      <c r="B601" s="332" t="s">
        <v>5297</v>
      </c>
      <c r="C601" s="333">
        <v>89.35</v>
      </c>
      <c r="D601" s="325" t="s">
        <v>487</v>
      </c>
      <c r="E601" s="325" t="s">
        <v>2041</v>
      </c>
      <c r="F601" s="331"/>
    </row>
    <row r="602" spans="1:6" ht="20.25" customHeight="1">
      <c r="A602" s="324">
        <v>600</v>
      </c>
      <c r="B602" s="332" t="s">
        <v>3746</v>
      </c>
      <c r="C602" s="333">
        <v>91.49</v>
      </c>
      <c r="D602" s="325" t="s">
        <v>487</v>
      </c>
      <c r="E602" s="325" t="s">
        <v>2045</v>
      </c>
      <c r="F602" s="331"/>
    </row>
    <row r="603" spans="1:6" ht="20.25" customHeight="1">
      <c r="A603" s="324">
        <v>601</v>
      </c>
      <c r="B603" s="332" t="s">
        <v>2298</v>
      </c>
      <c r="C603" s="333">
        <v>89.65</v>
      </c>
      <c r="D603" s="325" t="s">
        <v>487</v>
      </c>
      <c r="E603" s="325" t="s">
        <v>2041</v>
      </c>
      <c r="F603" s="331"/>
    </row>
    <row r="604" spans="1:6" ht="20.25" customHeight="1">
      <c r="A604" s="324">
        <v>602</v>
      </c>
      <c r="B604" s="332" t="s">
        <v>2312</v>
      </c>
      <c r="C604" s="333">
        <v>91.12</v>
      </c>
      <c r="D604" s="325" t="s">
        <v>487</v>
      </c>
      <c r="E604" s="325" t="s">
        <v>2045</v>
      </c>
      <c r="F604" s="331"/>
    </row>
    <row r="605" spans="1:6" ht="20.25" customHeight="1">
      <c r="A605" s="324">
        <v>603</v>
      </c>
      <c r="B605" s="332" t="s">
        <v>4806</v>
      </c>
      <c r="C605" s="333">
        <v>91.12</v>
      </c>
      <c r="D605" s="325" t="s">
        <v>487</v>
      </c>
      <c r="E605" s="325" t="s">
        <v>2045</v>
      </c>
      <c r="F605" s="331"/>
    </row>
    <row r="606" spans="1:6" ht="20.25" customHeight="1">
      <c r="A606" s="324">
        <v>604</v>
      </c>
      <c r="B606" s="332" t="s">
        <v>4290</v>
      </c>
      <c r="C606" s="333">
        <v>89.39</v>
      </c>
      <c r="D606" s="325" t="s">
        <v>487</v>
      </c>
      <c r="E606" s="325" t="s">
        <v>2041</v>
      </c>
      <c r="F606" s="331"/>
    </row>
    <row r="607" spans="1:6" ht="20.25" customHeight="1">
      <c r="A607" s="324">
        <v>605</v>
      </c>
      <c r="B607" s="332" t="s">
        <v>2297</v>
      </c>
      <c r="C607" s="333">
        <v>89.65</v>
      </c>
      <c r="D607" s="325" t="s">
        <v>487</v>
      </c>
      <c r="E607" s="325" t="s">
        <v>2041</v>
      </c>
      <c r="F607" s="331"/>
    </row>
    <row r="608" spans="1:6" ht="20.25" customHeight="1">
      <c r="A608" s="324">
        <v>606</v>
      </c>
      <c r="B608" s="332" t="s">
        <v>2311</v>
      </c>
      <c r="C608" s="333">
        <v>91.12</v>
      </c>
      <c r="D608" s="325" t="s">
        <v>487</v>
      </c>
      <c r="E608" s="325" t="s">
        <v>2045</v>
      </c>
      <c r="F608" s="331"/>
    </row>
    <row r="609" spans="1:6" ht="20.25" customHeight="1">
      <c r="A609" s="324">
        <v>607</v>
      </c>
      <c r="B609" s="332" t="s">
        <v>4807</v>
      </c>
      <c r="C609" s="333">
        <v>91.12</v>
      </c>
      <c r="D609" s="325" t="s">
        <v>487</v>
      </c>
      <c r="E609" s="325" t="s">
        <v>2045</v>
      </c>
      <c r="F609" s="331"/>
    </row>
    <row r="610" spans="1:6" ht="20.25" customHeight="1">
      <c r="A610" s="324">
        <v>608</v>
      </c>
      <c r="B610" s="332" t="s">
        <v>4291</v>
      </c>
      <c r="C610" s="333">
        <v>89.39</v>
      </c>
      <c r="D610" s="325" t="s">
        <v>487</v>
      </c>
      <c r="E610" s="325" t="s">
        <v>2041</v>
      </c>
      <c r="F610" s="331"/>
    </row>
    <row r="611" spans="1:6" ht="20.25" customHeight="1">
      <c r="A611" s="324">
        <v>609</v>
      </c>
      <c r="B611" s="332" t="s">
        <v>2296</v>
      </c>
      <c r="C611" s="333">
        <v>89.65</v>
      </c>
      <c r="D611" s="325" t="s">
        <v>487</v>
      </c>
      <c r="E611" s="325" t="s">
        <v>2041</v>
      </c>
      <c r="F611" s="331"/>
    </row>
    <row r="612" spans="1:6" ht="20.25" customHeight="1">
      <c r="A612" s="324">
        <v>610</v>
      </c>
      <c r="B612" s="332" t="s">
        <v>2310</v>
      </c>
      <c r="C612" s="333">
        <v>91.12</v>
      </c>
      <c r="D612" s="325" t="s">
        <v>487</v>
      </c>
      <c r="E612" s="325" t="s">
        <v>2045</v>
      </c>
      <c r="F612" s="331"/>
    </row>
    <row r="613" spans="1:6" ht="20.25" customHeight="1">
      <c r="A613" s="324">
        <v>611</v>
      </c>
      <c r="B613" s="332" t="s">
        <v>4851</v>
      </c>
      <c r="C613" s="333">
        <v>91.12</v>
      </c>
      <c r="D613" s="325" t="s">
        <v>487</v>
      </c>
      <c r="E613" s="325" t="s">
        <v>2045</v>
      </c>
      <c r="F613" s="331"/>
    </row>
    <row r="614" spans="1:6" ht="20.25" customHeight="1">
      <c r="A614" s="324">
        <v>612</v>
      </c>
      <c r="B614" s="332" t="s">
        <v>4292</v>
      </c>
      <c r="C614" s="333">
        <v>89.39</v>
      </c>
      <c r="D614" s="325" t="s">
        <v>487</v>
      </c>
      <c r="E614" s="325" t="s">
        <v>2041</v>
      </c>
      <c r="F614" s="331"/>
    </row>
    <row r="615" spans="1:6" ht="20.25" customHeight="1">
      <c r="A615" s="324">
        <v>613</v>
      </c>
      <c r="B615" s="332" t="s">
        <v>2295</v>
      </c>
      <c r="C615" s="333">
        <v>89.65</v>
      </c>
      <c r="D615" s="325" t="s">
        <v>487</v>
      </c>
      <c r="E615" s="325" t="s">
        <v>2041</v>
      </c>
      <c r="F615" s="331"/>
    </row>
    <row r="616" spans="1:6" ht="20.25" customHeight="1">
      <c r="A616" s="324">
        <v>614</v>
      </c>
      <c r="B616" s="332" t="s">
        <v>2309</v>
      </c>
      <c r="C616" s="333">
        <v>91.12</v>
      </c>
      <c r="D616" s="325" t="s">
        <v>487</v>
      </c>
      <c r="E616" s="325" t="s">
        <v>2045</v>
      </c>
      <c r="F616" s="331"/>
    </row>
    <row r="617" spans="1:6" ht="20.25" customHeight="1">
      <c r="A617" s="324">
        <v>615</v>
      </c>
      <c r="B617" s="332" t="s">
        <v>3808</v>
      </c>
      <c r="C617" s="333">
        <v>91.12</v>
      </c>
      <c r="D617" s="325" t="s">
        <v>487</v>
      </c>
      <c r="E617" s="325" t="s">
        <v>2045</v>
      </c>
      <c r="F617" s="331"/>
    </row>
    <row r="618" spans="1:6" ht="20.25" customHeight="1">
      <c r="A618" s="324">
        <v>616</v>
      </c>
      <c r="B618" s="332" t="s">
        <v>4293</v>
      </c>
      <c r="C618" s="333">
        <v>89.39</v>
      </c>
      <c r="D618" s="325" t="s">
        <v>487</v>
      </c>
      <c r="E618" s="325" t="s">
        <v>2041</v>
      </c>
      <c r="F618" s="331"/>
    </row>
    <row r="619" spans="1:6" ht="20.25" customHeight="1">
      <c r="A619" s="324">
        <v>617</v>
      </c>
      <c r="B619" s="332" t="s">
        <v>2294</v>
      </c>
      <c r="C619" s="333">
        <v>89.65</v>
      </c>
      <c r="D619" s="325" t="s">
        <v>487</v>
      </c>
      <c r="E619" s="325" t="s">
        <v>2041</v>
      </c>
      <c r="F619" s="331"/>
    </row>
    <row r="620" spans="1:6" ht="20.25" customHeight="1">
      <c r="A620" s="324">
        <v>618</v>
      </c>
      <c r="B620" s="332" t="s">
        <v>2308</v>
      </c>
      <c r="C620" s="333">
        <v>91.12</v>
      </c>
      <c r="D620" s="325" t="s">
        <v>487</v>
      </c>
      <c r="E620" s="325" t="s">
        <v>2045</v>
      </c>
      <c r="F620" s="331"/>
    </row>
    <row r="621" spans="1:6" ht="20.25" customHeight="1">
      <c r="A621" s="324">
        <v>619</v>
      </c>
      <c r="B621" s="332" t="s">
        <v>3760</v>
      </c>
      <c r="C621" s="333">
        <v>91.12</v>
      </c>
      <c r="D621" s="325" t="s">
        <v>487</v>
      </c>
      <c r="E621" s="325" t="s">
        <v>2045</v>
      </c>
      <c r="F621" s="331"/>
    </row>
    <row r="622" spans="1:6" ht="20.25" customHeight="1">
      <c r="A622" s="324">
        <v>620</v>
      </c>
      <c r="B622" s="332" t="s">
        <v>2315</v>
      </c>
      <c r="C622" s="333">
        <v>91.12</v>
      </c>
      <c r="D622" s="325" t="s">
        <v>487</v>
      </c>
      <c r="E622" s="325" t="s">
        <v>2045</v>
      </c>
      <c r="F622" s="331"/>
    </row>
    <row r="623" spans="1:6" ht="20.25" customHeight="1">
      <c r="A623" s="324">
        <v>621</v>
      </c>
      <c r="B623" s="332" t="s">
        <v>4341</v>
      </c>
      <c r="C623" s="333">
        <v>91.12</v>
      </c>
      <c r="D623" s="325" t="s">
        <v>487</v>
      </c>
      <c r="E623" s="325" t="s">
        <v>2045</v>
      </c>
      <c r="F623" s="331"/>
    </row>
    <row r="624" spans="1:6" ht="20.25" customHeight="1">
      <c r="A624" s="324">
        <v>622</v>
      </c>
      <c r="B624" s="332" t="s">
        <v>4181</v>
      </c>
      <c r="C624" s="333">
        <v>89.39</v>
      </c>
      <c r="D624" s="325" t="s">
        <v>487</v>
      </c>
      <c r="E624" s="325" t="s">
        <v>2041</v>
      </c>
      <c r="F624" s="331"/>
    </row>
    <row r="625" spans="1:6" ht="20.25" customHeight="1">
      <c r="A625" s="324">
        <v>623</v>
      </c>
      <c r="B625" s="332" t="s">
        <v>2300</v>
      </c>
      <c r="C625" s="333">
        <v>89.65</v>
      </c>
      <c r="D625" s="325" t="s">
        <v>487</v>
      </c>
      <c r="E625" s="325" t="s">
        <v>2041</v>
      </c>
      <c r="F625" s="331"/>
    </row>
    <row r="626" spans="1:6" ht="20.25" customHeight="1">
      <c r="A626" s="324">
        <v>624</v>
      </c>
      <c r="B626" s="332" t="s">
        <v>4342</v>
      </c>
      <c r="C626" s="333">
        <v>91.12</v>
      </c>
      <c r="D626" s="325" t="s">
        <v>487</v>
      </c>
      <c r="E626" s="325" t="s">
        <v>2045</v>
      </c>
      <c r="F626" s="331"/>
    </row>
    <row r="627" spans="1:6" ht="20.25" customHeight="1">
      <c r="A627" s="324">
        <v>625</v>
      </c>
      <c r="B627" s="332" t="s">
        <v>3710</v>
      </c>
      <c r="C627" s="333">
        <v>89.39</v>
      </c>
      <c r="D627" s="325" t="s">
        <v>487</v>
      </c>
      <c r="E627" s="325" t="s">
        <v>2041</v>
      </c>
      <c r="F627" s="331"/>
    </row>
    <row r="628" spans="1:6" ht="20.25" customHeight="1">
      <c r="A628" s="324">
        <v>626</v>
      </c>
      <c r="B628" s="332" t="s">
        <v>2299</v>
      </c>
      <c r="C628" s="333">
        <v>89.65</v>
      </c>
      <c r="D628" s="325" t="s">
        <v>487</v>
      </c>
      <c r="E628" s="325" t="s">
        <v>2041</v>
      </c>
      <c r="F628" s="331"/>
    </row>
    <row r="629" spans="1:6" ht="20.25" customHeight="1">
      <c r="A629" s="324">
        <v>627</v>
      </c>
      <c r="B629" s="332" t="s">
        <v>2313</v>
      </c>
      <c r="C629" s="333">
        <v>91.12</v>
      </c>
      <c r="D629" s="325" t="s">
        <v>487</v>
      </c>
      <c r="E629" s="325" t="s">
        <v>2045</v>
      </c>
      <c r="F629" s="331"/>
    </row>
    <row r="630" spans="1:6" ht="20.25" customHeight="1">
      <c r="A630" s="324">
        <v>628</v>
      </c>
      <c r="B630" s="332" t="s">
        <v>4289</v>
      </c>
      <c r="C630" s="333">
        <v>91.12</v>
      </c>
      <c r="D630" s="325" t="s">
        <v>487</v>
      </c>
      <c r="E630" s="325" t="s">
        <v>2045</v>
      </c>
      <c r="F630" s="331"/>
    </row>
    <row r="631" spans="1:6" ht="20.25" customHeight="1">
      <c r="A631" s="324">
        <v>629</v>
      </c>
      <c r="B631" s="332" t="s">
        <v>3807</v>
      </c>
      <c r="C631" s="333">
        <v>89.39</v>
      </c>
      <c r="D631" s="325" t="s">
        <v>487</v>
      </c>
      <c r="E631" s="325" t="s">
        <v>2041</v>
      </c>
      <c r="F631" s="331"/>
    </row>
    <row r="632" spans="1:6" ht="20.25" customHeight="1">
      <c r="A632" s="324">
        <v>630</v>
      </c>
      <c r="B632" s="332" t="s">
        <v>5298</v>
      </c>
      <c r="C632" s="333">
        <v>89.41</v>
      </c>
      <c r="D632" s="325" t="s">
        <v>487</v>
      </c>
      <c r="E632" s="325" t="s">
        <v>2041</v>
      </c>
      <c r="F632" s="331"/>
    </row>
    <row r="633" spans="1:6" ht="20.25" customHeight="1">
      <c r="A633" s="324">
        <v>631</v>
      </c>
      <c r="B633" s="332" t="s">
        <v>5299</v>
      </c>
      <c r="C633" s="333">
        <v>91.19</v>
      </c>
      <c r="D633" s="325" t="s">
        <v>487</v>
      </c>
      <c r="E633" s="325" t="s">
        <v>2045</v>
      </c>
      <c r="F633" s="331"/>
    </row>
    <row r="634" spans="1:6" ht="20.25" customHeight="1">
      <c r="A634" s="324">
        <v>632</v>
      </c>
      <c r="B634" s="332" t="s">
        <v>5300</v>
      </c>
      <c r="C634" s="333">
        <v>89.43</v>
      </c>
      <c r="D634" s="325" t="s">
        <v>487</v>
      </c>
      <c r="E634" s="325" t="s">
        <v>2041</v>
      </c>
      <c r="F634" s="331"/>
    </row>
    <row r="635" spans="1:6" ht="20.25" customHeight="1">
      <c r="A635" s="324">
        <v>633</v>
      </c>
      <c r="B635" s="332" t="s">
        <v>5301</v>
      </c>
      <c r="C635" s="333">
        <v>89.43</v>
      </c>
      <c r="D635" s="325" t="s">
        <v>487</v>
      </c>
      <c r="E635" s="325" t="s">
        <v>2041</v>
      </c>
      <c r="F635" s="331"/>
    </row>
    <row r="636" spans="1:6" ht="20.25" customHeight="1">
      <c r="A636" s="324">
        <v>634</v>
      </c>
      <c r="B636" s="332" t="s">
        <v>5302</v>
      </c>
      <c r="C636" s="333">
        <v>91.21</v>
      </c>
      <c r="D636" s="325" t="s">
        <v>487</v>
      </c>
      <c r="E636" s="325" t="s">
        <v>2045</v>
      </c>
      <c r="F636" s="331"/>
    </row>
    <row r="637" spans="1:6" ht="20.25" customHeight="1">
      <c r="A637" s="324">
        <v>635</v>
      </c>
      <c r="B637" s="332" t="s">
        <v>5303</v>
      </c>
      <c r="C637" s="333">
        <v>89.63</v>
      </c>
      <c r="D637" s="325" t="s">
        <v>487</v>
      </c>
      <c r="E637" s="325" t="s">
        <v>2041</v>
      </c>
      <c r="F637" s="331"/>
    </row>
    <row r="638" spans="1:6" ht="20.25" customHeight="1">
      <c r="A638" s="324">
        <v>636</v>
      </c>
      <c r="B638" s="332" t="s">
        <v>5304</v>
      </c>
      <c r="C638" s="333">
        <v>91.41</v>
      </c>
      <c r="D638" s="325" t="s">
        <v>487</v>
      </c>
      <c r="E638" s="325" t="s">
        <v>2045</v>
      </c>
      <c r="F638" s="331"/>
    </row>
    <row r="639" spans="1:6" ht="20.25" customHeight="1">
      <c r="A639" s="324">
        <v>637</v>
      </c>
      <c r="B639" s="332" t="s">
        <v>5305</v>
      </c>
      <c r="C639" s="333">
        <v>91.41</v>
      </c>
      <c r="D639" s="325" t="s">
        <v>487</v>
      </c>
      <c r="E639" s="325" t="s">
        <v>2045</v>
      </c>
      <c r="F639" s="331"/>
    </row>
    <row r="640" spans="1:6" ht="20.25" customHeight="1">
      <c r="A640" s="324">
        <v>638</v>
      </c>
      <c r="B640" s="332" t="s">
        <v>4063</v>
      </c>
      <c r="C640" s="333">
        <v>89.75</v>
      </c>
      <c r="D640" s="325" t="s">
        <v>487</v>
      </c>
      <c r="E640" s="325" t="s">
        <v>2041</v>
      </c>
      <c r="F640" s="331"/>
    </row>
    <row r="641" spans="1:6" ht="20.25" customHeight="1">
      <c r="A641" s="324">
        <v>639</v>
      </c>
      <c r="B641" s="332" t="s">
        <v>4061</v>
      </c>
      <c r="C641" s="333">
        <v>91.19</v>
      </c>
      <c r="D641" s="325" t="s">
        <v>487</v>
      </c>
      <c r="E641" s="325" t="s">
        <v>2045</v>
      </c>
      <c r="F641" s="331"/>
    </row>
    <row r="642" spans="1:6" ht="20.25" customHeight="1">
      <c r="A642" s="324">
        <v>640</v>
      </c>
      <c r="B642" s="332" t="s">
        <v>4051</v>
      </c>
      <c r="C642" s="333">
        <v>91.19</v>
      </c>
      <c r="D642" s="325" t="s">
        <v>487</v>
      </c>
      <c r="E642" s="325" t="s">
        <v>2045</v>
      </c>
      <c r="F642" s="331"/>
    </row>
    <row r="643" spans="1:6" ht="20.25" customHeight="1">
      <c r="A643" s="324">
        <v>641</v>
      </c>
      <c r="B643" s="332" t="s">
        <v>4079</v>
      </c>
      <c r="C643" s="333">
        <v>89.41</v>
      </c>
      <c r="D643" s="325" t="s">
        <v>487</v>
      </c>
      <c r="E643" s="325" t="s">
        <v>2041</v>
      </c>
      <c r="F643" s="331"/>
    </row>
    <row r="644" spans="1:6" ht="20.25" customHeight="1">
      <c r="A644" s="324">
        <v>642</v>
      </c>
      <c r="B644" s="332" t="s">
        <v>4746</v>
      </c>
      <c r="C644" s="333">
        <v>89.75</v>
      </c>
      <c r="D644" s="325" t="s">
        <v>487</v>
      </c>
      <c r="E644" s="325" t="s">
        <v>2041</v>
      </c>
      <c r="F644" s="331"/>
    </row>
    <row r="645" spans="1:6" ht="20.25" customHeight="1">
      <c r="A645" s="324">
        <v>643</v>
      </c>
      <c r="B645" s="332" t="s">
        <v>4062</v>
      </c>
      <c r="C645" s="333">
        <v>91.19</v>
      </c>
      <c r="D645" s="325" t="s">
        <v>487</v>
      </c>
      <c r="E645" s="325" t="s">
        <v>2045</v>
      </c>
      <c r="F645" s="331"/>
    </row>
    <row r="646" spans="1:6" ht="20.25" customHeight="1">
      <c r="A646" s="324">
        <v>644</v>
      </c>
      <c r="B646" s="332" t="s">
        <v>4049</v>
      </c>
      <c r="C646" s="333">
        <v>91.19</v>
      </c>
      <c r="D646" s="325" t="s">
        <v>487</v>
      </c>
      <c r="E646" s="325" t="s">
        <v>2045</v>
      </c>
      <c r="F646" s="331"/>
    </row>
    <row r="647" spans="1:6" ht="20.25" customHeight="1">
      <c r="A647" s="324">
        <v>645</v>
      </c>
      <c r="B647" s="332" t="s">
        <v>3394</v>
      </c>
      <c r="C647" s="333">
        <v>89.41</v>
      </c>
      <c r="D647" s="325" t="s">
        <v>487</v>
      </c>
      <c r="E647" s="325" t="s">
        <v>2041</v>
      </c>
      <c r="F647" s="331"/>
    </row>
    <row r="648" spans="1:6" ht="20.25" customHeight="1">
      <c r="A648" s="324">
        <v>646</v>
      </c>
      <c r="B648" s="332" t="s">
        <v>4048</v>
      </c>
      <c r="C648" s="333">
        <v>89.75</v>
      </c>
      <c r="D648" s="325" t="s">
        <v>487</v>
      </c>
      <c r="E648" s="325" t="s">
        <v>2041</v>
      </c>
      <c r="F648" s="331"/>
    </row>
    <row r="649" spans="1:6" ht="20.25" customHeight="1">
      <c r="A649" s="324">
        <v>647</v>
      </c>
      <c r="B649" s="332" t="s">
        <v>4765</v>
      </c>
      <c r="C649" s="333">
        <v>91.19</v>
      </c>
      <c r="D649" s="325" t="s">
        <v>487</v>
      </c>
      <c r="E649" s="325" t="s">
        <v>2045</v>
      </c>
      <c r="F649" s="331"/>
    </row>
    <row r="650" spans="1:6" ht="20.25" customHeight="1">
      <c r="A650" s="324">
        <v>648</v>
      </c>
      <c r="B650" s="332" t="s">
        <v>4059</v>
      </c>
      <c r="C650" s="333">
        <v>91.19</v>
      </c>
      <c r="D650" s="325" t="s">
        <v>487</v>
      </c>
      <c r="E650" s="325" t="s">
        <v>2045</v>
      </c>
      <c r="F650" s="331"/>
    </row>
    <row r="651" spans="1:6" ht="20.25" customHeight="1">
      <c r="A651" s="324">
        <v>649</v>
      </c>
      <c r="B651" s="332" t="s">
        <v>4047</v>
      </c>
      <c r="C651" s="333">
        <v>89.41</v>
      </c>
      <c r="D651" s="325" t="s">
        <v>487</v>
      </c>
      <c r="E651" s="325" t="s">
        <v>2041</v>
      </c>
      <c r="F651" s="331"/>
    </row>
    <row r="652" spans="1:6" ht="20.25" customHeight="1">
      <c r="A652" s="324">
        <v>650</v>
      </c>
      <c r="B652" s="332" t="s">
        <v>4055</v>
      </c>
      <c r="C652" s="333">
        <v>89.75</v>
      </c>
      <c r="D652" s="325" t="s">
        <v>487</v>
      </c>
      <c r="E652" s="325" t="s">
        <v>2041</v>
      </c>
      <c r="F652" s="331"/>
    </row>
    <row r="653" spans="1:6" ht="20.25" customHeight="1">
      <c r="A653" s="324">
        <v>651</v>
      </c>
      <c r="B653" s="332" t="s">
        <v>4031</v>
      </c>
      <c r="C653" s="333">
        <v>91.19</v>
      </c>
      <c r="D653" s="325" t="s">
        <v>487</v>
      </c>
      <c r="E653" s="325" t="s">
        <v>2045</v>
      </c>
      <c r="F653" s="331"/>
    </row>
    <row r="654" spans="1:6" ht="20.25" customHeight="1">
      <c r="A654" s="324">
        <v>652</v>
      </c>
      <c r="B654" s="332" t="s">
        <v>4057</v>
      </c>
      <c r="C654" s="333">
        <v>91.19</v>
      </c>
      <c r="D654" s="325" t="s">
        <v>487</v>
      </c>
      <c r="E654" s="325" t="s">
        <v>2045</v>
      </c>
      <c r="F654" s="331"/>
    </row>
    <row r="655" spans="1:6" ht="20.25" customHeight="1">
      <c r="A655" s="324">
        <v>653</v>
      </c>
      <c r="B655" s="332" t="s">
        <v>4033</v>
      </c>
      <c r="C655" s="333">
        <v>89.41</v>
      </c>
      <c r="D655" s="325" t="s">
        <v>487</v>
      </c>
      <c r="E655" s="325" t="s">
        <v>2041</v>
      </c>
      <c r="F655" s="331"/>
    </row>
    <row r="656" spans="1:6" ht="20.25" customHeight="1">
      <c r="A656" s="324">
        <v>654</v>
      </c>
      <c r="B656" s="332" t="s">
        <v>3361</v>
      </c>
      <c r="C656" s="333">
        <v>89.75</v>
      </c>
      <c r="D656" s="325" t="s">
        <v>487</v>
      </c>
      <c r="E656" s="325" t="s">
        <v>2041</v>
      </c>
      <c r="F656" s="331"/>
    </row>
    <row r="657" spans="1:6" ht="20.25" customHeight="1">
      <c r="A657" s="324">
        <v>655</v>
      </c>
      <c r="B657" s="332" t="s">
        <v>3402</v>
      </c>
      <c r="C657" s="333">
        <v>91.19</v>
      </c>
      <c r="D657" s="325" t="s">
        <v>487</v>
      </c>
      <c r="E657" s="325" t="s">
        <v>2045</v>
      </c>
      <c r="F657" s="331"/>
    </row>
    <row r="658" spans="1:6" ht="20.25" customHeight="1">
      <c r="A658" s="324">
        <v>656</v>
      </c>
      <c r="B658" s="332" t="s">
        <v>4088</v>
      </c>
      <c r="C658" s="333">
        <v>91.19</v>
      </c>
      <c r="D658" s="325" t="s">
        <v>487</v>
      </c>
      <c r="E658" s="325" t="s">
        <v>2045</v>
      </c>
      <c r="F658" s="331"/>
    </row>
    <row r="659" spans="1:6" ht="20.25" customHeight="1">
      <c r="A659" s="324">
        <v>657</v>
      </c>
      <c r="B659" s="332" t="s">
        <v>4073</v>
      </c>
      <c r="C659" s="333">
        <v>89.41</v>
      </c>
      <c r="D659" s="325" t="s">
        <v>487</v>
      </c>
      <c r="E659" s="325" t="s">
        <v>2041</v>
      </c>
      <c r="F659" s="331"/>
    </row>
    <row r="660" spans="1:6" ht="20.25" customHeight="1">
      <c r="A660" s="324">
        <v>658</v>
      </c>
      <c r="B660" s="332" t="s">
        <v>4066</v>
      </c>
      <c r="C660" s="333">
        <v>89.75</v>
      </c>
      <c r="D660" s="325" t="s">
        <v>487</v>
      </c>
      <c r="E660" s="325" t="s">
        <v>2041</v>
      </c>
      <c r="F660" s="331"/>
    </row>
    <row r="661" spans="1:6" ht="20.25" customHeight="1">
      <c r="A661" s="324">
        <v>659</v>
      </c>
      <c r="B661" s="332" t="s">
        <v>4042</v>
      </c>
      <c r="C661" s="333">
        <v>91.19</v>
      </c>
      <c r="D661" s="325" t="s">
        <v>487</v>
      </c>
      <c r="E661" s="325" t="s">
        <v>2045</v>
      </c>
      <c r="F661" s="331"/>
    </row>
    <row r="662" spans="1:6" ht="20.25" customHeight="1">
      <c r="A662" s="324">
        <v>660</v>
      </c>
      <c r="B662" s="332" t="s">
        <v>4043</v>
      </c>
      <c r="C662" s="333">
        <v>91.19</v>
      </c>
      <c r="D662" s="325" t="s">
        <v>487</v>
      </c>
      <c r="E662" s="325" t="s">
        <v>2045</v>
      </c>
      <c r="F662" s="331"/>
    </row>
    <row r="663" spans="1:6" ht="20.25" customHeight="1">
      <c r="A663" s="324">
        <v>661</v>
      </c>
      <c r="B663" s="332" t="s">
        <v>4040</v>
      </c>
      <c r="C663" s="333">
        <v>89.41</v>
      </c>
      <c r="D663" s="325" t="s">
        <v>487</v>
      </c>
      <c r="E663" s="325" t="s">
        <v>2041</v>
      </c>
      <c r="F663" s="331"/>
    </row>
    <row r="664" spans="1:6" ht="20.25" customHeight="1">
      <c r="A664" s="324">
        <v>662</v>
      </c>
      <c r="B664" s="332" t="s">
        <v>4094</v>
      </c>
      <c r="C664" s="333">
        <v>89.75</v>
      </c>
      <c r="D664" s="325" t="s">
        <v>487</v>
      </c>
      <c r="E664" s="325" t="s">
        <v>2041</v>
      </c>
      <c r="F664" s="331"/>
    </row>
    <row r="665" spans="1:6" ht="20.25" customHeight="1">
      <c r="A665" s="324">
        <v>663</v>
      </c>
      <c r="B665" s="332" t="s">
        <v>4854</v>
      </c>
      <c r="C665" s="333">
        <v>91.19</v>
      </c>
      <c r="D665" s="325" t="s">
        <v>487</v>
      </c>
      <c r="E665" s="325" t="s">
        <v>2045</v>
      </c>
      <c r="F665" s="331"/>
    </row>
    <row r="666" spans="1:6" ht="20.25" customHeight="1">
      <c r="A666" s="324">
        <v>664</v>
      </c>
      <c r="B666" s="332" t="s">
        <v>3373</v>
      </c>
      <c r="C666" s="333">
        <v>91.19</v>
      </c>
      <c r="D666" s="325" t="s">
        <v>487</v>
      </c>
      <c r="E666" s="325" t="s">
        <v>2045</v>
      </c>
      <c r="F666" s="331"/>
    </row>
    <row r="667" spans="1:6" ht="20.25" customHeight="1">
      <c r="A667" s="324">
        <v>665</v>
      </c>
      <c r="B667" s="332" t="s">
        <v>4041</v>
      </c>
      <c r="C667" s="333">
        <v>89.41</v>
      </c>
      <c r="D667" s="325" t="s">
        <v>487</v>
      </c>
      <c r="E667" s="325" t="s">
        <v>2041</v>
      </c>
      <c r="F667" s="331"/>
    </row>
    <row r="668" spans="1:6" ht="20.25" customHeight="1">
      <c r="A668" s="324">
        <v>666</v>
      </c>
      <c r="B668" s="332" t="s">
        <v>4071</v>
      </c>
      <c r="C668" s="333">
        <v>89.75</v>
      </c>
      <c r="D668" s="325" t="s">
        <v>487</v>
      </c>
      <c r="E668" s="325" t="s">
        <v>2041</v>
      </c>
      <c r="F668" s="331"/>
    </row>
    <row r="669" spans="1:6" ht="20.25" customHeight="1">
      <c r="A669" s="324">
        <v>667</v>
      </c>
      <c r="B669" s="332" t="s">
        <v>4082</v>
      </c>
      <c r="C669" s="333">
        <v>91.19</v>
      </c>
      <c r="D669" s="325" t="s">
        <v>487</v>
      </c>
      <c r="E669" s="325" t="s">
        <v>2045</v>
      </c>
      <c r="F669" s="331"/>
    </row>
    <row r="670" spans="1:6" ht="20.25" customHeight="1">
      <c r="A670" s="324">
        <v>668</v>
      </c>
      <c r="B670" s="332" t="s">
        <v>4092</v>
      </c>
      <c r="C670" s="333">
        <v>91.19</v>
      </c>
      <c r="D670" s="325" t="s">
        <v>487</v>
      </c>
      <c r="E670" s="325" t="s">
        <v>2045</v>
      </c>
      <c r="F670" s="331"/>
    </row>
    <row r="671" spans="1:6" ht="20.25" customHeight="1">
      <c r="A671" s="324">
        <v>669</v>
      </c>
      <c r="B671" s="332" t="s">
        <v>3393</v>
      </c>
      <c r="C671" s="333">
        <v>89.41</v>
      </c>
      <c r="D671" s="325" t="s">
        <v>487</v>
      </c>
      <c r="E671" s="325" t="s">
        <v>2041</v>
      </c>
      <c r="F671" s="331"/>
    </row>
    <row r="672" spans="1:6" ht="20.25" customHeight="1">
      <c r="A672" s="324">
        <v>670</v>
      </c>
      <c r="B672" s="332" t="s">
        <v>4774</v>
      </c>
      <c r="C672" s="333">
        <v>89.75</v>
      </c>
      <c r="D672" s="325" t="s">
        <v>487</v>
      </c>
      <c r="E672" s="325" t="s">
        <v>2041</v>
      </c>
      <c r="F672" s="331"/>
    </row>
    <row r="673" spans="1:6" ht="20.25" customHeight="1">
      <c r="A673" s="324">
        <v>671</v>
      </c>
      <c r="B673" s="332" t="s">
        <v>4147</v>
      </c>
      <c r="C673" s="333">
        <v>91.19</v>
      </c>
      <c r="D673" s="325" t="s">
        <v>487</v>
      </c>
      <c r="E673" s="325" t="s">
        <v>2045</v>
      </c>
      <c r="F673" s="331"/>
    </row>
    <row r="674" spans="1:6" ht="20.25" customHeight="1">
      <c r="A674" s="324">
        <v>672</v>
      </c>
      <c r="B674" s="332" t="s">
        <v>4107</v>
      </c>
      <c r="C674" s="333">
        <v>91.19</v>
      </c>
      <c r="D674" s="325" t="s">
        <v>487</v>
      </c>
      <c r="E674" s="325" t="s">
        <v>2045</v>
      </c>
      <c r="F674" s="331"/>
    </row>
    <row r="675" spans="1:6" ht="20.25" customHeight="1">
      <c r="A675" s="324">
        <v>673</v>
      </c>
      <c r="B675" s="332" t="s">
        <v>4148</v>
      </c>
      <c r="C675" s="333">
        <v>89.41</v>
      </c>
      <c r="D675" s="325" t="s">
        <v>487</v>
      </c>
      <c r="E675" s="325" t="s">
        <v>2041</v>
      </c>
      <c r="F675" s="331"/>
    </row>
    <row r="676" spans="1:6" ht="20.25" customHeight="1">
      <c r="A676" s="324">
        <v>674</v>
      </c>
      <c r="B676" s="332" t="s">
        <v>5306</v>
      </c>
      <c r="C676" s="333">
        <v>89.75</v>
      </c>
      <c r="D676" s="325" t="s">
        <v>487</v>
      </c>
      <c r="E676" s="325" t="s">
        <v>2041</v>
      </c>
      <c r="F676" s="331"/>
    </row>
    <row r="677" spans="1:6" ht="20.25" customHeight="1">
      <c r="A677" s="324">
        <v>675</v>
      </c>
      <c r="B677" s="332" t="s">
        <v>5307</v>
      </c>
      <c r="C677" s="333">
        <v>91.19</v>
      </c>
      <c r="D677" s="325" t="s">
        <v>487</v>
      </c>
      <c r="E677" s="325" t="s">
        <v>2045</v>
      </c>
      <c r="F677" s="331"/>
    </row>
    <row r="678" spans="1:6" ht="20.25" customHeight="1">
      <c r="A678" s="324">
        <v>676</v>
      </c>
      <c r="B678" s="332" t="s">
        <v>5308</v>
      </c>
      <c r="C678" s="333">
        <v>91.19</v>
      </c>
      <c r="D678" s="325" t="s">
        <v>487</v>
      </c>
      <c r="E678" s="325" t="s">
        <v>2045</v>
      </c>
      <c r="F678" s="331"/>
    </row>
    <row r="679" spans="1:6" ht="20.25" customHeight="1">
      <c r="A679" s="324">
        <v>677</v>
      </c>
      <c r="B679" s="332" t="s">
        <v>5309</v>
      </c>
      <c r="C679" s="333">
        <v>89.41</v>
      </c>
      <c r="D679" s="325" t="s">
        <v>487</v>
      </c>
      <c r="E679" s="325" t="s">
        <v>2041</v>
      </c>
      <c r="F679" s="331"/>
    </row>
    <row r="680" spans="1:6" ht="20.25" customHeight="1">
      <c r="A680" s="324">
        <v>678</v>
      </c>
      <c r="B680" s="332" t="s">
        <v>5310</v>
      </c>
      <c r="C680" s="333">
        <v>89.41</v>
      </c>
      <c r="D680" s="325" t="s">
        <v>487</v>
      </c>
      <c r="E680" s="325" t="s">
        <v>2041</v>
      </c>
      <c r="F680" s="331"/>
    </row>
    <row r="681" spans="1:6" ht="20.25" customHeight="1">
      <c r="A681" s="324">
        <v>679</v>
      </c>
      <c r="B681" s="332" t="s">
        <v>5311</v>
      </c>
      <c r="C681" s="333">
        <v>91.19</v>
      </c>
      <c r="D681" s="325" t="s">
        <v>487</v>
      </c>
      <c r="E681" s="325" t="s">
        <v>2045</v>
      </c>
      <c r="F681" s="331"/>
    </row>
    <row r="682" spans="1:6" ht="20.25" customHeight="1">
      <c r="A682" s="324">
        <v>680</v>
      </c>
      <c r="B682" s="332" t="s">
        <v>5312</v>
      </c>
      <c r="C682" s="333">
        <v>91.19</v>
      </c>
      <c r="D682" s="325" t="s">
        <v>487</v>
      </c>
      <c r="E682" s="325" t="s">
        <v>2045</v>
      </c>
      <c r="F682" s="331"/>
    </row>
    <row r="683" spans="1:6" ht="20.25" customHeight="1">
      <c r="A683" s="324">
        <v>681</v>
      </c>
      <c r="B683" s="332" t="s">
        <v>5313</v>
      </c>
      <c r="C683" s="333">
        <v>89.33</v>
      </c>
      <c r="D683" s="325" t="s">
        <v>487</v>
      </c>
      <c r="E683" s="325" t="s">
        <v>2041</v>
      </c>
      <c r="F683" s="331"/>
    </row>
    <row r="684" spans="1:6" ht="20.25" customHeight="1">
      <c r="A684" s="324">
        <v>682</v>
      </c>
      <c r="B684" s="332" t="s">
        <v>5314</v>
      </c>
      <c r="C684" s="333">
        <v>89.41</v>
      </c>
      <c r="D684" s="325" t="s">
        <v>487</v>
      </c>
      <c r="E684" s="325" t="s">
        <v>2041</v>
      </c>
      <c r="F684" s="331"/>
    </row>
    <row r="685" spans="1:6" ht="20.25" customHeight="1">
      <c r="A685" s="324">
        <v>683</v>
      </c>
      <c r="B685" s="332" t="s">
        <v>5315</v>
      </c>
      <c r="C685" s="333">
        <v>91.19</v>
      </c>
      <c r="D685" s="325" t="s">
        <v>487</v>
      </c>
      <c r="E685" s="325" t="s">
        <v>2045</v>
      </c>
      <c r="F685" s="331"/>
    </row>
    <row r="686" spans="1:6" ht="20.25" customHeight="1">
      <c r="A686" s="324">
        <v>684</v>
      </c>
      <c r="B686" s="332" t="s">
        <v>5316</v>
      </c>
      <c r="C686" s="333">
        <v>91.19</v>
      </c>
      <c r="D686" s="325" t="s">
        <v>487</v>
      </c>
      <c r="E686" s="325" t="s">
        <v>2045</v>
      </c>
      <c r="F686" s="331"/>
    </row>
    <row r="687" spans="1:6" ht="20.25" customHeight="1">
      <c r="A687" s="324">
        <v>685</v>
      </c>
      <c r="B687" s="332" t="s">
        <v>5317</v>
      </c>
      <c r="C687" s="333">
        <v>89.33</v>
      </c>
      <c r="D687" s="325" t="s">
        <v>487</v>
      </c>
      <c r="E687" s="325" t="s">
        <v>2041</v>
      </c>
      <c r="F687" s="331"/>
    </row>
    <row r="688" spans="1:6" ht="20.25" customHeight="1">
      <c r="A688" s="324">
        <v>686</v>
      </c>
      <c r="B688" s="332" t="s">
        <v>5318</v>
      </c>
      <c r="C688" s="333">
        <v>89.41</v>
      </c>
      <c r="D688" s="325" t="s">
        <v>487</v>
      </c>
      <c r="E688" s="325" t="s">
        <v>2041</v>
      </c>
      <c r="F688" s="331"/>
    </row>
    <row r="689" spans="1:6" ht="20.25" customHeight="1">
      <c r="A689" s="324">
        <v>687</v>
      </c>
      <c r="B689" s="332" t="s">
        <v>5319</v>
      </c>
      <c r="C689" s="333">
        <v>91.19</v>
      </c>
      <c r="D689" s="325" t="s">
        <v>487</v>
      </c>
      <c r="E689" s="325" t="s">
        <v>2045</v>
      </c>
      <c r="F689" s="331"/>
    </row>
    <row r="690" spans="1:6" ht="20.25" customHeight="1">
      <c r="A690" s="324">
        <v>688</v>
      </c>
      <c r="B690" s="332" t="s">
        <v>1905</v>
      </c>
      <c r="C690" s="333">
        <v>89.97</v>
      </c>
      <c r="D690" s="325" t="s">
        <v>487</v>
      </c>
      <c r="E690" s="325" t="s">
        <v>2041</v>
      </c>
      <c r="F690" s="331"/>
    </row>
    <row r="691" spans="1:6" ht="20.25" customHeight="1">
      <c r="A691" s="324">
        <v>689</v>
      </c>
      <c r="B691" s="332" t="s">
        <v>1906</v>
      </c>
      <c r="C691" s="333">
        <v>91.41</v>
      </c>
      <c r="D691" s="325" t="s">
        <v>487</v>
      </c>
      <c r="E691" s="325" t="s">
        <v>2045</v>
      </c>
      <c r="F691" s="331"/>
    </row>
    <row r="692" spans="1:6" ht="20.25" customHeight="1">
      <c r="A692" s="324">
        <v>690</v>
      </c>
      <c r="B692" s="332" t="s">
        <v>1907</v>
      </c>
      <c r="C692" s="333">
        <v>91.41</v>
      </c>
      <c r="D692" s="325" t="s">
        <v>487</v>
      </c>
      <c r="E692" s="325" t="s">
        <v>2045</v>
      </c>
      <c r="F692" s="331"/>
    </row>
    <row r="693" spans="1:6" ht="20.25" customHeight="1">
      <c r="A693" s="324">
        <v>691</v>
      </c>
      <c r="B693" s="332" t="s">
        <v>1909</v>
      </c>
      <c r="C693" s="333">
        <v>89.63</v>
      </c>
      <c r="D693" s="325" t="s">
        <v>487</v>
      </c>
      <c r="E693" s="325" t="s">
        <v>2041</v>
      </c>
      <c r="F693" s="331"/>
    </row>
    <row r="694" spans="1:6" ht="20.25" customHeight="1">
      <c r="A694" s="324">
        <v>692</v>
      </c>
      <c r="B694" s="332" t="s">
        <v>1736</v>
      </c>
      <c r="C694" s="333">
        <v>91.25</v>
      </c>
      <c r="D694" s="325" t="s">
        <v>487</v>
      </c>
      <c r="E694" s="325" t="s">
        <v>2045</v>
      </c>
      <c r="F694" s="331"/>
    </row>
    <row r="695" spans="1:6" ht="20.25" customHeight="1">
      <c r="A695" s="324">
        <v>693</v>
      </c>
      <c r="B695" s="332" t="s">
        <v>1737</v>
      </c>
      <c r="C695" s="333">
        <v>91.25</v>
      </c>
      <c r="D695" s="325" t="s">
        <v>487</v>
      </c>
      <c r="E695" s="325" t="s">
        <v>2045</v>
      </c>
      <c r="F695" s="331"/>
    </row>
    <row r="696" spans="1:6" ht="20.25" customHeight="1">
      <c r="A696" s="324">
        <v>694</v>
      </c>
      <c r="B696" s="332" t="s">
        <v>1739</v>
      </c>
      <c r="C696" s="333">
        <v>89.54</v>
      </c>
      <c r="D696" s="325" t="s">
        <v>487</v>
      </c>
      <c r="E696" s="325" t="s">
        <v>2041</v>
      </c>
      <c r="F696" s="331"/>
    </row>
    <row r="697" spans="1:6" ht="20.25" customHeight="1">
      <c r="A697" s="324">
        <v>695</v>
      </c>
      <c r="B697" s="332" t="s">
        <v>1924</v>
      </c>
      <c r="C697" s="333">
        <v>89.97</v>
      </c>
      <c r="D697" s="325" t="s">
        <v>487</v>
      </c>
      <c r="E697" s="325" t="s">
        <v>2041</v>
      </c>
      <c r="F697" s="331"/>
    </row>
    <row r="698" spans="1:6" ht="20.25" customHeight="1">
      <c r="A698" s="324">
        <v>696</v>
      </c>
      <c r="B698" s="332" t="s">
        <v>1925</v>
      </c>
      <c r="C698" s="333">
        <v>91.41</v>
      </c>
      <c r="D698" s="325" t="s">
        <v>487</v>
      </c>
      <c r="E698" s="325" t="s">
        <v>2045</v>
      </c>
      <c r="F698" s="331"/>
    </row>
    <row r="699" spans="1:6" ht="20.25" customHeight="1">
      <c r="A699" s="324">
        <v>697</v>
      </c>
      <c r="B699" s="332" t="s">
        <v>1926</v>
      </c>
      <c r="C699" s="333">
        <v>91.41</v>
      </c>
      <c r="D699" s="325" t="s">
        <v>487</v>
      </c>
      <c r="E699" s="325" t="s">
        <v>2045</v>
      </c>
      <c r="F699" s="331"/>
    </row>
    <row r="700" spans="1:6" ht="20.25" customHeight="1">
      <c r="A700" s="324">
        <v>698</v>
      </c>
      <c r="B700" s="332" t="s">
        <v>1928</v>
      </c>
      <c r="C700" s="333">
        <v>89.63</v>
      </c>
      <c r="D700" s="325" t="s">
        <v>487</v>
      </c>
      <c r="E700" s="325" t="s">
        <v>2041</v>
      </c>
      <c r="F700" s="331"/>
    </row>
    <row r="701" spans="1:6" ht="20.25" customHeight="1">
      <c r="A701" s="324">
        <v>699</v>
      </c>
      <c r="B701" s="332" t="s">
        <v>1943</v>
      </c>
      <c r="C701" s="333">
        <v>89.97</v>
      </c>
      <c r="D701" s="325" t="s">
        <v>487</v>
      </c>
      <c r="E701" s="325" t="s">
        <v>2041</v>
      </c>
      <c r="F701" s="331"/>
    </row>
    <row r="702" spans="1:6" ht="20.25" customHeight="1">
      <c r="A702" s="324">
        <v>700</v>
      </c>
      <c r="B702" s="332" t="s">
        <v>1944</v>
      </c>
      <c r="C702" s="333">
        <v>91.41</v>
      </c>
      <c r="D702" s="325" t="s">
        <v>487</v>
      </c>
      <c r="E702" s="325" t="s">
        <v>2045</v>
      </c>
      <c r="F702" s="331"/>
    </row>
    <row r="703" spans="1:6" ht="20.25" customHeight="1">
      <c r="A703" s="324">
        <v>701</v>
      </c>
      <c r="B703" s="332" t="s">
        <v>1945</v>
      </c>
      <c r="C703" s="333">
        <v>91.41</v>
      </c>
      <c r="D703" s="325" t="s">
        <v>487</v>
      </c>
      <c r="E703" s="325" t="s">
        <v>2045</v>
      </c>
      <c r="F703" s="331"/>
    </row>
    <row r="704" spans="1:6" ht="20.25" customHeight="1">
      <c r="A704" s="324">
        <v>702</v>
      </c>
      <c r="B704" s="332" t="s">
        <v>1947</v>
      </c>
      <c r="C704" s="333">
        <v>89.63</v>
      </c>
      <c r="D704" s="325" t="s">
        <v>487</v>
      </c>
      <c r="E704" s="325" t="s">
        <v>2041</v>
      </c>
      <c r="F704" s="331"/>
    </row>
    <row r="705" spans="1:6" ht="20.25" customHeight="1">
      <c r="A705" s="324">
        <v>703</v>
      </c>
      <c r="B705" s="332" t="s">
        <v>1962</v>
      </c>
      <c r="C705" s="333">
        <v>89.97</v>
      </c>
      <c r="D705" s="325" t="s">
        <v>487</v>
      </c>
      <c r="E705" s="325" t="s">
        <v>2041</v>
      </c>
      <c r="F705" s="331"/>
    </row>
    <row r="706" spans="1:6" ht="20.25" customHeight="1">
      <c r="A706" s="324">
        <v>704</v>
      </c>
      <c r="B706" s="332" t="s">
        <v>1963</v>
      </c>
      <c r="C706" s="333">
        <v>91.41</v>
      </c>
      <c r="D706" s="325" t="s">
        <v>487</v>
      </c>
      <c r="E706" s="325" t="s">
        <v>2045</v>
      </c>
      <c r="F706" s="331"/>
    </row>
    <row r="707" spans="1:6" ht="20.25" customHeight="1">
      <c r="A707" s="324">
        <v>705</v>
      </c>
      <c r="B707" s="332" t="s">
        <v>1964</v>
      </c>
      <c r="C707" s="333">
        <v>91.41</v>
      </c>
      <c r="D707" s="325" t="s">
        <v>487</v>
      </c>
      <c r="E707" s="325" t="s">
        <v>2045</v>
      </c>
      <c r="F707" s="331"/>
    </row>
    <row r="708" spans="1:6" ht="20.25" customHeight="1">
      <c r="A708" s="324">
        <v>706</v>
      </c>
      <c r="B708" s="332" t="s">
        <v>1753</v>
      </c>
      <c r="C708" s="333">
        <v>89.8</v>
      </c>
      <c r="D708" s="325" t="s">
        <v>487</v>
      </c>
      <c r="E708" s="325" t="s">
        <v>2041</v>
      </c>
      <c r="F708" s="331"/>
    </row>
    <row r="709" spans="1:6" ht="20.25" customHeight="1">
      <c r="A709" s="324">
        <v>707</v>
      </c>
      <c r="B709" s="332" t="s">
        <v>1754</v>
      </c>
      <c r="C709" s="333">
        <v>91.25</v>
      </c>
      <c r="D709" s="325" t="s">
        <v>487</v>
      </c>
      <c r="E709" s="325" t="s">
        <v>2045</v>
      </c>
      <c r="F709" s="331"/>
    </row>
    <row r="710" spans="1:6" ht="20.25" customHeight="1">
      <c r="A710" s="324">
        <v>708</v>
      </c>
      <c r="B710" s="332" t="s">
        <v>1755</v>
      </c>
      <c r="C710" s="333">
        <v>91.25</v>
      </c>
      <c r="D710" s="325" t="s">
        <v>487</v>
      </c>
      <c r="E710" s="325" t="s">
        <v>2045</v>
      </c>
      <c r="F710" s="331"/>
    </row>
    <row r="711" spans="1:6" ht="20.25" customHeight="1">
      <c r="A711" s="324">
        <v>709</v>
      </c>
      <c r="B711" s="332" t="s">
        <v>1757</v>
      </c>
      <c r="C711" s="333">
        <v>89.54</v>
      </c>
      <c r="D711" s="325" t="s">
        <v>487</v>
      </c>
      <c r="E711" s="325" t="s">
        <v>2041</v>
      </c>
      <c r="F711" s="331"/>
    </row>
    <row r="712" spans="1:6" ht="20.25" customHeight="1">
      <c r="A712" s="324">
        <v>710</v>
      </c>
      <c r="B712" s="332" t="s">
        <v>1772</v>
      </c>
      <c r="C712" s="333">
        <v>89.8</v>
      </c>
      <c r="D712" s="325" t="s">
        <v>487</v>
      </c>
      <c r="E712" s="325" t="s">
        <v>2041</v>
      </c>
      <c r="F712" s="331"/>
    </row>
    <row r="713" spans="1:6" ht="20.25" customHeight="1">
      <c r="A713" s="324">
        <v>711</v>
      </c>
      <c r="B713" s="332" t="s">
        <v>1773</v>
      </c>
      <c r="C713" s="333">
        <v>91.25</v>
      </c>
      <c r="D713" s="325" t="s">
        <v>487</v>
      </c>
      <c r="E713" s="325" t="s">
        <v>2045</v>
      </c>
      <c r="F713" s="331"/>
    </row>
    <row r="714" spans="1:6" ht="20.25" customHeight="1">
      <c r="A714" s="324">
        <v>712</v>
      </c>
      <c r="B714" s="332" t="s">
        <v>1774</v>
      </c>
      <c r="C714" s="333">
        <v>91.25</v>
      </c>
      <c r="D714" s="325" t="s">
        <v>487</v>
      </c>
      <c r="E714" s="325" t="s">
        <v>2045</v>
      </c>
      <c r="F714" s="331"/>
    </row>
    <row r="715" spans="1:6" ht="20.25" customHeight="1">
      <c r="A715" s="324">
        <v>713</v>
      </c>
      <c r="B715" s="332" t="s">
        <v>1776</v>
      </c>
      <c r="C715" s="333">
        <v>89.54</v>
      </c>
      <c r="D715" s="325" t="s">
        <v>487</v>
      </c>
      <c r="E715" s="325" t="s">
        <v>2041</v>
      </c>
      <c r="F715" s="331"/>
    </row>
    <row r="716" spans="1:6" ht="20.25" customHeight="1">
      <c r="A716" s="324">
        <v>714</v>
      </c>
      <c r="B716" s="332" t="s">
        <v>1791</v>
      </c>
      <c r="C716" s="333">
        <v>89.8</v>
      </c>
      <c r="D716" s="325" t="s">
        <v>487</v>
      </c>
      <c r="E716" s="325" t="s">
        <v>2041</v>
      </c>
      <c r="F716" s="331"/>
    </row>
    <row r="717" spans="1:6" ht="20.25" customHeight="1">
      <c r="A717" s="324">
        <v>715</v>
      </c>
      <c r="B717" s="332" t="s">
        <v>1792</v>
      </c>
      <c r="C717" s="333">
        <v>91.25</v>
      </c>
      <c r="D717" s="325" t="s">
        <v>487</v>
      </c>
      <c r="E717" s="325" t="s">
        <v>2045</v>
      </c>
      <c r="F717" s="331"/>
    </row>
    <row r="718" spans="1:6" ht="20.25" customHeight="1">
      <c r="A718" s="324">
        <v>716</v>
      </c>
      <c r="B718" s="332" t="s">
        <v>1793</v>
      </c>
      <c r="C718" s="333">
        <v>91.25</v>
      </c>
      <c r="D718" s="325" t="s">
        <v>487</v>
      </c>
      <c r="E718" s="325" t="s">
        <v>2045</v>
      </c>
      <c r="F718" s="331"/>
    </row>
    <row r="719" spans="1:6" ht="20.25" customHeight="1">
      <c r="A719" s="324">
        <v>717</v>
      </c>
      <c r="B719" s="332" t="s">
        <v>1795</v>
      </c>
      <c r="C719" s="333">
        <v>89.54</v>
      </c>
      <c r="D719" s="325" t="s">
        <v>487</v>
      </c>
      <c r="E719" s="325" t="s">
        <v>2041</v>
      </c>
      <c r="F719" s="331"/>
    </row>
    <row r="720" spans="1:6" ht="20.25" customHeight="1">
      <c r="A720" s="324">
        <v>718</v>
      </c>
      <c r="B720" s="332" t="s">
        <v>1810</v>
      </c>
      <c r="C720" s="333">
        <v>89.8</v>
      </c>
      <c r="D720" s="325" t="s">
        <v>487</v>
      </c>
      <c r="E720" s="325" t="s">
        <v>2041</v>
      </c>
      <c r="F720" s="331"/>
    </row>
    <row r="721" spans="1:6" ht="20.25" customHeight="1">
      <c r="A721" s="324">
        <v>719</v>
      </c>
      <c r="B721" s="332" t="s">
        <v>1811</v>
      </c>
      <c r="C721" s="333">
        <v>91.25</v>
      </c>
      <c r="D721" s="325" t="s">
        <v>487</v>
      </c>
      <c r="E721" s="325" t="s">
        <v>2045</v>
      </c>
      <c r="F721" s="331"/>
    </row>
    <row r="722" spans="1:6" ht="20.25" customHeight="1">
      <c r="A722" s="324">
        <v>720</v>
      </c>
      <c r="B722" s="332" t="s">
        <v>1812</v>
      </c>
      <c r="C722" s="333">
        <v>91.25</v>
      </c>
      <c r="D722" s="325" t="s">
        <v>487</v>
      </c>
      <c r="E722" s="325" t="s">
        <v>2045</v>
      </c>
      <c r="F722" s="331"/>
    </row>
    <row r="723" spans="1:6" ht="20.25" customHeight="1">
      <c r="A723" s="324">
        <v>721</v>
      </c>
      <c r="B723" s="332" t="s">
        <v>1814</v>
      </c>
      <c r="C723" s="333">
        <v>89.54</v>
      </c>
      <c r="D723" s="325" t="s">
        <v>487</v>
      </c>
      <c r="E723" s="325" t="s">
        <v>2041</v>
      </c>
      <c r="F723" s="331"/>
    </row>
    <row r="724" spans="1:6" ht="20.25" customHeight="1">
      <c r="A724" s="324">
        <v>722</v>
      </c>
      <c r="B724" s="332" t="s">
        <v>1829</v>
      </c>
      <c r="C724" s="333">
        <v>89.97</v>
      </c>
      <c r="D724" s="325" t="s">
        <v>487</v>
      </c>
      <c r="E724" s="325" t="s">
        <v>2041</v>
      </c>
      <c r="F724" s="331"/>
    </row>
    <row r="725" spans="1:6" ht="20.25" customHeight="1">
      <c r="A725" s="324">
        <v>723</v>
      </c>
      <c r="B725" s="332" t="s">
        <v>1830</v>
      </c>
      <c r="C725" s="333">
        <v>91.41</v>
      </c>
      <c r="D725" s="325" t="s">
        <v>487</v>
      </c>
      <c r="E725" s="325" t="s">
        <v>2045</v>
      </c>
      <c r="F725" s="331"/>
    </row>
    <row r="726" spans="1:6" ht="20.25" customHeight="1">
      <c r="A726" s="324">
        <v>724</v>
      </c>
      <c r="B726" s="332" t="s">
        <v>1831</v>
      </c>
      <c r="C726" s="333">
        <v>91.41</v>
      </c>
      <c r="D726" s="325" t="s">
        <v>487</v>
      </c>
      <c r="E726" s="325" t="s">
        <v>2045</v>
      </c>
      <c r="F726" s="331"/>
    </row>
    <row r="727" spans="1:6" ht="20.25" customHeight="1">
      <c r="A727" s="324">
        <v>725</v>
      </c>
      <c r="B727" s="332" t="s">
        <v>1833</v>
      </c>
      <c r="C727" s="333">
        <v>89.63</v>
      </c>
      <c r="D727" s="325" t="s">
        <v>487</v>
      </c>
      <c r="E727" s="325" t="s">
        <v>2041</v>
      </c>
      <c r="F727" s="331"/>
    </row>
    <row r="728" spans="1:6" ht="20.25" customHeight="1">
      <c r="A728" s="324">
        <v>726</v>
      </c>
      <c r="B728" s="332" t="s">
        <v>1848</v>
      </c>
      <c r="C728" s="333">
        <v>89.97</v>
      </c>
      <c r="D728" s="325" t="s">
        <v>487</v>
      </c>
      <c r="E728" s="325" t="s">
        <v>2041</v>
      </c>
      <c r="F728" s="331"/>
    </row>
    <row r="729" spans="1:6" ht="20.25" customHeight="1">
      <c r="A729" s="324">
        <v>727</v>
      </c>
      <c r="B729" s="332" t="s">
        <v>1849</v>
      </c>
      <c r="C729" s="333">
        <v>91.41</v>
      </c>
      <c r="D729" s="325" t="s">
        <v>487</v>
      </c>
      <c r="E729" s="325" t="s">
        <v>2045</v>
      </c>
      <c r="F729" s="331"/>
    </row>
    <row r="730" spans="1:6" ht="20.25" customHeight="1">
      <c r="A730" s="324">
        <v>728</v>
      </c>
      <c r="B730" s="332" t="s">
        <v>1850</v>
      </c>
      <c r="C730" s="333">
        <v>91.41</v>
      </c>
      <c r="D730" s="325" t="s">
        <v>487</v>
      </c>
      <c r="E730" s="325" t="s">
        <v>2045</v>
      </c>
      <c r="F730" s="331"/>
    </row>
    <row r="731" spans="1:6" ht="20.25" customHeight="1">
      <c r="A731" s="324">
        <v>729</v>
      </c>
      <c r="B731" s="332" t="s">
        <v>1852</v>
      </c>
      <c r="C731" s="333">
        <v>89.63</v>
      </c>
      <c r="D731" s="325" t="s">
        <v>487</v>
      </c>
      <c r="E731" s="325" t="s">
        <v>2041</v>
      </c>
      <c r="F731" s="331"/>
    </row>
    <row r="732" spans="1:6" ht="20.25" customHeight="1">
      <c r="A732" s="324">
        <v>730</v>
      </c>
      <c r="B732" s="332" t="s">
        <v>1867</v>
      </c>
      <c r="C732" s="333">
        <v>89.97</v>
      </c>
      <c r="D732" s="325" t="s">
        <v>487</v>
      </c>
      <c r="E732" s="325" t="s">
        <v>2041</v>
      </c>
      <c r="F732" s="331"/>
    </row>
    <row r="733" spans="1:6" ht="20.25" customHeight="1">
      <c r="A733" s="324">
        <v>731</v>
      </c>
      <c r="B733" s="332" t="s">
        <v>1868</v>
      </c>
      <c r="C733" s="333">
        <v>91.41</v>
      </c>
      <c r="D733" s="325" t="s">
        <v>487</v>
      </c>
      <c r="E733" s="325" t="s">
        <v>2045</v>
      </c>
      <c r="F733" s="331"/>
    </row>
    <row r="734" spans="1:6" ht="20.25" customHeight="1">
      <c r="A734" s="324">
        <v>732</v>
      </c>
      <c r="B734" s="332" t="s">
        <v>1869</v>
      </c>
      <c r="C734" s="333">
        <v>91.41</v>
      </c>
      <c r="D734" s="325" t="s">
        <v>487</v>
      </c>
      <c r="E734" s="325" t="s">
        <v>2045</v>
      </c>
      <c r="F734" s="331"/>
    </row>
    <row r="735" spans="1:6" ht="20.25" customHeight="1">
      <c r="A735" s="324">
        <v>733</v>
      </c>
      <c r="B735" s="332" t="s">
        <v>1871</v>
      </c>
      <c r="C735" s="333">
        <v>89.63</v>
      </c>
      <c r="D735" s="325" t="s">
        <v>487</v>
      </c>
      <c r="E735" s="325" t="s">
        <v>2041</v>
      </c>
      <c r="F735" s="331"/>
    </row>
    <row r="736" spans="1:6" ht="20.25" customHeight="1">
      <c r="A736" s="324">
        <v>734</v>
      </c>
      <c r="B736" s="332" t="s">
        <v>1886</v>
      </c>
      <c r="C736" s="333">
        <v>89.97</v>
      </c>
      <c r="D736" s="325" t="s">
        <v>487</v>
      </c>
      <c r="E736" s="325" t="s">
        <v>2041</v>
      </c>
      <c r="F736" s="331"/>
    </row>
    <row r="737" spans="1:6" ht="20.25" customHeight="1">
      <c r="A737" s="324">
        <v>735</v>
      </c>
      <c r="B737" s="332" t="s">
        <v>1887</v>
      </c>
      <c r="C737" s="333">
        <v>91.41</v>
      </c>
      <c r="D737" s="325" t="s">
        <v>487</v>
      </c>
      <c r="E737" s="325" t="s">
        <v>2045</v>
      </c>
      <c r="F737" s="331"/>
    </row>
    <row r="738" spans="1:6" ht="20.25" customHeight="1">
      <c r="A738" s="324">
        <v>736</v>
      </c>
      <c r="B738" s="332" t="s">
        <v>1888</v>
      </c>
      <c r="C738" s="333">
        <v>91.41</v>
      </c>
      <c r="D738" s="325" t="s">
        <v>487</v>
      </c>
      <c r="E738" s="325" t="s">
        <v>2045</v>
      </c>
      <c r="F738" s="331"/>
    </row>
    <row r="739" spans="1:6" ht="20.25" customHeight="1">
      <c r="A739" s="324">
        <v>737</v>
      </c>
      <c r="B739" s="332" t="s">
        <v>1890</v>
      </c>
      <c r="C739" s="333">
        <v>89.63</v>
      </c>
      <c r="D739" s="325" t="s">
        <v>487</v>
      </c>
      <c r="E739" s="325" t="s">
        <v>2041</v>
      </c>
      <c r="F739" s="331"/>
    </row>
    <row r="740" spans="1:6" ht="20.25" customHeight="1">
      <c r="A740" s="324">
        <v>738</v>
      </c>
      <c r="B740" s="317" t="s">
        <v>4815</v>
      </c>
      <c r="C740" s="317">
        <v>91.21</v>
      </c>
      <c r="D740" s="325" t="s">
        <v>487</v>
      </c>
      <c r="E740" s="325" t="s">
        <v>2045</v>
      </c>
      <c r="F740" s="331"/>
    </row>
    <row r="741" spans="1:6" ht="20.25" customHeight="1">
      <c r="A741" s="324">
        <v>739</v>
      </c>
      <c r="B741" s="332" t="s">
        <v>5320</v>
      </c>
      <c r="C741" s="333">
        <v>91.21</v>
      </c>
      <c r="D741" s="325" t="s">
        <v>487</v>
      </c>
      <c r="E741" s="325" t="s">
        <v>2045</v>
      </c>
      <c r="F741" s="331"/>
    </row>
    <row r="742" spans="1:6" ht="20.25" customHeight="1">
      <c r="A742" s="324">
        <v>740</v>
      </c>
      <c r="B742" s="317" t="s">
        <v>696</v>
      </c>
      <c r="C742" s="317">
        <v>91.21</v>
      </c>
      <c r="D742" s="325" t="s">
        <v>487</v>
      </c>
      <c r="E742" s="325" t="s">
        <v>2045</v>
      </c>
      <c r="F742" s="331"/>
    </row>
    <row r="743" spans="1:6" ht="20.25" customHeight="1">
      <c r="A743" s="324">
        <v>741</v>
      </c>
      <c r="B743" s="317" t="s">
        <v>4681</v>
      </c>
      <c r="C743" s="317">
        <v>91.21</v>
      </c>
      <c r="D743" s="325" t="s">
        <v>487</v>
      </c>
      <c r="E743" s="325" t="s">
        <v>2045</v>
      </c>
      <c r="F743" s="331"/>
    </row>
    <row r="744" spans="1:6" ht="20.25" customHeight="1">
      <c r="A744" s="324">
        <v>742</v>
      </c>
      <c r="B744" s="317" t="s">
        <v>694</v>
      </c>
      <c r="C744" s="317">
        <v>89.77</v>
      </c>
      <c r="D744" s="325" t="s">
        <v>487</v>
      </c>
      <c r="E744" s="325" t="s">
        <v>2041</v>
      </c>
      <c r="F744" s="331"/>
    </row>
    <row r="745" spans="1:6" ht="20.25" customHeight="1">
      <c r="A745" s="324">
        <v>743</v>
      </c>
      <c r="B745" s="332" t="s">
        <v>4029</v>
      </c>
      <c r="C745" s="333">
        <v>91.49</v>
      </c>
      <c r="D745" s="325" t="s">
        <v>487</v>
      </c>
      <c r="E745" s="325" t="s">
        <v>2045</v>
      </c>
      <c r="F745" s="331"/>
    </row>
    <row r="746" spans="1:6" ht="20.25" customHeight="1">
      <c r="A746" s="324">
        <v>744</v>
      </c>
      <c r="B746" s="332" t="s">
        <v>4076</v>
      </c>
      <c r="C746" s="333">
        <v>90.02</v>
      </c>
      <c r="D746" s="325" t="s">
        <v>487</v>
      </c>
      <c r="E746" s="325" t="s">
        <v>2041</v>
      </c>
      <c r="F746" s="331"/>
    </row>
    <row r="747" spans="1:6" ht="20.25" customHeight="1">
      <c r="A747" s="324">
        <v>745</v>
      </c>
      <c r="B747" s="332" t="s">
        <v>3780</v>
      </c>
      <c r="C747" s="333">
        <v>89.68</v>
      </c>
      <c r="D747" s="325" t="s">
        <v>487</v>
      </c>
      <c r="E747" s="325" t="s">
        <v>2041</v>
      </c>
      <c r="F747" s="331"/>
    </row>
    <row r="748" spans="1:6" ht="20.25" customHeight="1">
      <c r="A748" s="324">
        <v>746</v>
      </c>
      <c r="B748" s="332" t="s">
        <v>3735</v>
      </c>
      <c r="C748" s="333">
        <v>91.49</v>
      </c>
      <c r="D748" s="325" t="s">
        <v>487</v>
      </c>
      <c r="E748" s="325" t="s">
        <v>2045</v>
      </c>
      <c r="F748" s="331"/>
    </row>
    <row r="749" spans="1:6" ht="20.25" customHeight="1">
      <c r="A749" s="324">
        <v>747</v>
      </c>
      <c r="B749" s="332" t="s">
        <v>2276</v>
      </c>
      <c r="C749" s="333">
        <v>89.39</v>
      </c>
      <c r="D749" s="325" t="s">
        <v>487</v>
      </c>
      <c r="E749" s="325" t="s">
        <v>2041</v>
      </c>
      <c r="F749" s="331"/>
    </row>
    <row r="750" spans="1:6" ht="20.25" customHeight="1">
      <c r="A750" s="324">
        <v>748</v>
      </c>
      <c r="B750" s="332" t="s">
        <v>2290</v>
      </c>
      <c r="C750" s="333">
        <v>91.12</v>
      </c>
      <c r="D750" s="325" t="s">
        <v>487</v>
      </c>
      <c r="E750" s="325" t="s">
        <v>2045</v>
      </c>
      <c r="F750" s="331"/>
    </row>
    <row r="751" spans="1:6" ht="20.25" customHeight="1">
      <c r="A751" s="324">
        <v>749</v>
      </c>
      <c r="B751" s="332" t="s">
        <v>3767</v>
      </c>
      <c r="C751" s="333">
        <v>91.12</v>
      </c>
      <c r="D751" s="325" t="s">
        <v>487</v>
      </c>
      <c r="E751" s="325" t="s">
        <v>2045</v>
      </c>
      <c r="F751" s="331"/>
    </row>
    <row r="752" spans="1:6" ht="20.25" customHeight="1">
      <c r="A752" s="324">
        <v>750</v>
      </c>
      <c r="B752" s="332" t="s">
        <v>3407</v>
      </c>
      <c r="C752" s="333">
        <v>89.65</v>
      </c>
      <c r="D752" s="325" t="s">
        <v>487</v>
      </c>
      <c r="E752" s="325" t="s">
        <v>2041</v>
      </c>
      <c r="F752" s="331"/>
    </row>
    <row r="753" spans="1:6" ht="20.25" customHeight="1">
      <c r="A753" s="324">
        <v>751</v>
      </c>
      <c r="B753" s="332" t="s">
        <v>2275</v>
      </c>
      <c r="C753" s="333">
        <v>89.39</v>
      </c>
      <c r="D753" s="325" t="s">
        <v>487</v>
      </c>
      <c r="E753" s="325" t="s">
        <v>2041</v>
      </c>
      <c r="F753" s="331"/>
    </row>
    <row r="754" spans="1:6" ht="20.25" customHeight="1">
      <c r="A754" s="324">
        <v>752</v>
      </c>
      <c r="B754" s="332" t="s">
        <v>2289</v>
      </c>
      <c r="C754" s="333">
        <v>91.12</v>
      </c>
      <c r="D754" s="325" t="s">
        <v>487</v>
      </c>
      <c r="E754" s="325" t="s">
        <v>2045</v>
      </c>
      <c r="F754" s="331"/>
    </row>
    <row r="755" spans="1:6" ht="20.25" customHeight="1">
      <c r="A755" s="324">
        <v>753</v>
      </c>
      <c r="B755" s="332" t="s">
        <v>4313</v>
      </c>
      <c r="C755" s="333">
        <v>91.12</v>
      </c>
      <c r="D755" s="325" t="s">
        <v>487</v>
      </c>
      <c r="E755" s="325" t="s">
        <v>2045</v>
      </c>
      <c r="F755" s="331"/>
    </row>
    <row r="756" spans="1:6" ht="20.25" customHeight="1">
      <c r="A756" s="324">
        <v>754</v>
      </c>
      <c r="B756" s="332" t="s">
        <v>3768</v>
      </c>
      <c r="C756" s="333">
        <v>89.65</v>
      </c>
      <c r="D756" s="325" t="s">
        <v>487</v>
      </c>
      <c r="E756" s="325" t="s">
        <v>2041</v>
      </c>
      <c r="F756" s="331"/>
    </row>
    <row r="757" spans="1:6" ht="20.25" customHeight="1">
      <c r="A757" s="324">
        <v>755</v>
      </c>
      <c r="B757" s="332" t="s">
        <v>2274</v>
      </c>
      <c r="C757" s="333">
        <v>89.39</v>
      </c>
      <c r="D757" s="325" t="s">
        <v>487</v>
      </c>
      <c r="E757" s="325" t="s">
        <v>2041</v>
      </c>
      <c r="F757" s="331"/>
    </row>
    <row r="758" spans="1:6" ht="20.25" customHeight="1">
      <c r="A758" s="324">
        <v>756</v>
      </c>
      <c r="B758" s="332" t="s">
        <v>2288</v>
      </c>
      <c r="C758" s="333">
        <v>91.12</v>
      </c>
      <c r="D758" s="325" t="s">
        <v>487</v>
      </c>
      <c r="E758" s="325" t="s">
        <v>2045</v>
      </c>
      <c r="F758" s="331"/>
    </row>
    <row r="759" spans="1:6" ht="20.25" customHeight="1">
      <c r="A759" s="324">
        <v>757</v>
      </c>
      <c r="B759" s="332" t="s">
        <v>4314</v>
      </c>
      <c r="C759" s="333">
        <v>91.12</v>
      </c>
      <c r="D759" s="325" t="s">
        <v>487</v>
      </c>
      <c r="E759" s="325" t="s">
        <v>2045</v>
      </c>
      <c r="F759" s="331"/>
    </row>
    <row r="760" spans="1:6" ht="20.25" customHeight="1">
      <c r="A760" s="324">
        <v>758</v>
      </c>
      <c r="B760" s="332" t="s">
        <v>3804</v>
      </c>
      <c r="C760" s="333">
        <v>89.65</v>
      </c>
      <c r="D760" s="325" t="s">
        <v>487</v>
      </c>
      <c r="E760" s="325" t="s">
        <v>2041</v>
      </c>
      <c r="F760" s="331"/>
    </row>
    <row r="761" spans="1:6" ht="20.25" customHeight="1">
      <c r="A761" s="324">
        <v>759</v>
      </c>
      <c r="B761" s="332" t="s">
        <v>2323</v>
      </c>
      <c r="C761" s="333">
        <v>89.39</v>
      </c>
      <c r="D761" s="325" t="s">
        <v>487</v>
      </c>
      <c r="E761" s="325" t="s">
        <v>2041</v>
      </c>
      <c r="F761" s="331"/>
    </row>
    <row r="762" spans="1:6" ht="20.25" customHeight="1">
      <c r="A762" s="324">
        <v>760</v>
      </c>
      <c r="B762" s="332" t="s">
        <v>3791</v>
      </c>
      <c r="C762" s="333">
        <v>91.12</v>
      </c>
      <c r="D762" s="325" t="s">
        <v>487</v>
      </c>
      <c r="E762" s="325" t="s">
        <v>2045</v>
      </c>
      <c r="F762" s="331"/>
    </row>
    <row r="763" spans="1:6" ht="20.25" customHeight="1">
      <c r="A763" s="324">
        <v>761</v>
      </c>
      <c r="B763" s="332" t="s">
        <v>2278</v>
      </c>
      <c r="C763" s="333">
        <v>89.39</v>
      </c>
      <c r="D763" s="325" t="s">
        <v>487</v>
      </c>
      <c r="E763" s="325" t="s">
        <v>2041</v>
      </c>
      <c r="F763" s="331"/>
    </row>
    <row r="764" spans="1:6" ht="20.25" customHeight="1">
      <c r="A764" s="324">
        <v>762</v>
      </c>
      <c r="B764" s="332" t="s">
        <v>2292</v>
      </c>
      <c r="C764" s="333">
        <v>91.12</v>
      </c>
      <c r="D764" s="325" t="s">
        <v>487</v>
      </c>
      <c r="E764" s="325" t="s">
        <v>2045</v>
      </c>
      <c r="F764" s="331"/>
    </row>
    <row r="765" spans="1:6" ht="20.25" customHeight="1">
      <c r="A765" s="324">
        <v>763</v>
      </c>
      <c r="B765" s="332" t="s">
        <v>4372</v>
      </c>
      <c r="C765" s="333">
        <v>91.12</v>
      </c>
      <c r="D765" s="325" t="s">
        <v>487</v>
      </c>
      <c r="E765" s="325" t="s">
        <v>2045</v>
      </c>
      <c r="F765" s="331"/>
    </row>
    <row r="766" spans="1:6" ht="20.25" customHeight="1">
      <c r="A766" s="324">
        <v>764</v>
      </c>
      <c r="B766" s="332" t="s">
        <v>3731</v>
      </c>
      <c r="C766" s="333">
        <v>89.65</v>
      </c>
      <c r="D766" s="325" t="s">
        <v>487</v>
      </c>
      <c r="E766" s="325" t="s">
        <v>2041</v>
      </c>
      <c r="F766" s="331"/>
    </row>
    <row r="767" spans="1:6" ht="20.25" customHeight="1">
      <c r="A767" s="324">
        <v>765</v>
      </c>
      <c r="B767" s="332" t="s">
        <v>2277</v>
      </c>
      <c r="C767" s="333">
        <v>89.39</v>
      </c>
      <c r="D767" s="325" t="s">
        <v>487</v>
      </c>
      <c r="E767" s="325" t="s">
        <v>2041</v>
      </c>
      <c r="F767" s="331"/>
    </row>
    <row r="768" spans="1:6" ht="20.25" customHeight="1">
      <c r="A768" s="324">
        <v>766</v>
      </c>
      <c r="B768" s="332" t="s">
        <v>2291</v>
      </c>
      <c r="C768" s="333">
        <v>91.12</v>
      </c>
      <c r="D768" s="325" t="s">
        <v>487</v>
      </c>
      <c r="E768" s="325" t="s">
        <v>2045</v>
      </c>
      <c r="F768" s="331"/>
    </row>
    <row r="769" spans="1:6" ht="20.25" customHeight="1">
      <c r="A769" s="324">
        <v>767</v>
      </c>
      <c r="B769" s="332" t="s">
        <v>4373</v>
      </c>
      <c r="C769" s="333">
        <v>91.12</v>
      </c>
      <c r="D769" s="325" t="s">
        <v>487</v>
      </c>
      <c r="E769" s="325" t="s">
        <v>2045</v>
      </c>
      <c r="F769" s="331"/>
    </row>
    <row r="770" spans="1:6" ht="20.25" customHeight="1">
      <c r="A770" s="324">
        <v>768</v>
      </c>
      <c r="B770" s="332" t="s">
        <v>4374</v>
      </c>
      <c r="C770" s="333">
        <v>89.65</v>
      </c>
      <c r="D770" s="325" t="s">
        <v>487</v>
      </c>
      <c r="E770" s="325" t="s">
        <v>2041</v>
      </c>
      <c r="F770" s="331"/>
    </row>
    <row r="771" spans="1:6" ht="20.25" customHeight="1">
      <c r="A771" s="324">
        <v>769</v>
      </c>
      <c r="B771" s="332" t="s">
        <v>3803</v>
      </c>
      <c r="C771" s="333">
        <v>89.65</v>
      </c>
      <c r="D771" s="325" t="s">
        <v>487</v>
      </c>
      <c r="E771" s="325" t="s">
        <v>2041</v>
      </c>
      <c r="F771" s="331"/>
    </row>
    <row r="772" spans="1:6" ht="20.25" customHeight="1">
      <c r="A772" s="324">
        <v>770</v>
      </c>
      <c r="B772" s="332" t="s">
        <v>822</v>
      </c>
      <c r="C772" s="333">
        <v>91.21</v>
      </c>
      <c r="D772" s="325" t="s">
        <v>487</v>
      </c>
      <c r="E772" s="325" t="s">
        <v>2045</v>
      </c>
      <c r="F772" s="331"/>
    </row>
    <row r="773" spans="1:6" ht="20.25" customHeight="1">
      <c r="A773" s="324">
        <v>771</v>
      </c>
      <c r="B773" s="332" t="s">
        <v>5321</v>
      </c>
      <c r="C773" s="333">
        <v>91.41</v>
      </c>
      <c r="D773" s="325" t="s">
        <v>487</v>
      </c>
      <c r="E773" s="325" t="s">
        <v>2045</v>
      </c>
      <c r="F773" s="331"/>
    </row>
    <row r="774" spans="1:6" ht="20.25" customHeight="1">
      <c r="A774" s="324">
        <v>772</v>
      </c>
      <c r="B774" s="332" t="s">
        <v>698</v>
      </c>
      <c r="C774" s="333">
        <v>89.43</v>
      </c>
      <c r="D774" s="325" t="s">
        <v>487</v>
      </c>
      <c r="E774" s="325" t="s">
        <v>2041</v>
      </c>
      <c r="F774" s="331"/>
    </row>
    <row r="775" spans="1:6" ht="20.25" customHeight="1">
      <c r="A775" s="324">
        <v>773</v>
      </c>
      <c r="B775" s="332" t="s">
        <v>713</v>
      </c>
      <c r="C775" s="333">
        <v>91.21</v>
      </c>
      <c r="D775" s="325" t="s">
        <v>487</v>
      </c>
      <c r="E775" s="325" t="s">
        <v>2045</v>
      </c>
      <c r="F775" s="331"/>
    </row>
    <row r="776" spans="1:6" ht="20.25" customHeight="1">
      <c r="A776" s="324">
        <v>774</v>
      </c>
      <c r="B776" s="332" t="s">
        <v>714</v>
      </c>
      <c r="C776" s="333">
        <v>91.21</v>
      </c>
      <c r="D776" s="325" t="s">
        <v>487</v>
      </c>
      <c r="E776" s="325" t="s">
        <v>2045</v>
      </c>
      <c r="F776" s="331"/>
    </row>
    <row r="777" spans="1:6" ht="20.25" customHeight="1">
      <c r="A777" s="324">
        <v>775</v>
      </c>
      <c r="B777" s="332" t="s">
        <v>4696</v>
      </c>
      <c r="C777" s="333">
        <v>89.77</v>
      </c>
      <c r="D777" s="325" t="s">
        <v>487</v>
      </c>
      <c r="E777" s="325" t="s">
        <v>2041</v>
      </c>
      <c r="F777" s="331"/>
    </row>
    <row r="778" spans="1:6" ht="20.25" customHeight="1">
      <c r="A778" s="324">
        <v>776</v>
      </c>
      <c r="B778" s="332" t="s">
        <v>806</v>
      </c>
      <c r="C778" s="333">
        <v>89.43</v>
      </c>
      <c r="D778" s="325" t="s">
        <v>487</v>
      </c>
      <c r="E778" s="325" t="s">
        <v>2041</v>
      </c>
      <c r="F778" s="331"/>
    </row>
    <row r="779" spans="1:6" ht="20.25" customHeight="1">
      <c r="A779" s="324">
        <v>777</v>
      </c>
      <c r="B779" s="317" t="s">
        <v>4690</v>
      </c>
      <c r="C779" s="317">
        <v>89.43</v>
      </c>
      <c r="D779" s="325" t="s">
        <v>487</v>
      </c>
      <c r="E779" s="325" t="s">
        <v>2041</v>
      </c>
      <c r="F779" s="331"/>
    </row>
    <row r="780" spans="1:6" ht="20.25" customHeight="1">
      <c r="A780" s="324">
        <v>778</v>
      </c>
      <c r="B780" s="332" t="s">
        <v>5322</v>
      </c>
      <c r="C780" s="333">
        <v>89.43</v>
      </c>
      <c r="D780" s="325" t="s">
        <v>487</v>
      </c>
      <c r="E780" s="325" t="s">
        <v>2041</v>
      </c>
      <c r="F780" s="331"/>
    </row>
    <row r="781" spans="1:6" ht="20.25" customHeight="1">
      <c r="A781" s="324">
        <v>779</v>
      </c>
      <c r="B781" s="332" t="s">
        <v>5323</v>
      </c>
      <c r="C781" s="333">
        <v>89.43</v>
      </c>
      <c r="D781" s="325" t="s">
        <v>487</v>
      </c>
      <c r="E781" s="325" t="s">
        <v>2041</v>
      </c>
      <c r="F781" s="331"/>
    </row>
    <row r="782" spans="1:6" ht="20.25" customHeight="1">
      <c r="A782" s="324">
        <v>780</v>
      </c>
      <c r="B782" s="332" t="s">
        <v>4814</v>
      </c>
      <c r="C782" s="333">
        <v>91.18</v>
      </c>
      <c r="D782" s="325" t="s">
        <v>487</v>
      </c>
      <c r="E782" s="325" t="s">
        <v>2045</v>
      </c>
      <c r="F782" s="331"/>
    </row>
    <row r="783" spans="1:6" ht="20.25" customHeight="1">
      <c r="A783" s="324">
        <v>781</v>
      </c>
      <c r="B783" s="332" t="s">
        <v>3677</v>
      </c>
      <c r="C783" s="333">
        <v>89.4</v>
      </c>
      <c r="D783" s="325" t="s">
        <v>487</v>
      </c>
      <c r="E783" s="325" t="s">
        <v>2041</v>
      </c>
      <c r="F783" s="331"/>
    </row>
    <row r="784" spans="1:6" ht="20.25" customHeight="1">
      <c r="A784" s="324">
        <v>782</v>
      </c>
      <c r="B784" s="332" t="s">
        <v>4744</v>
      </c>
      <c r="C784" s="333">
        <v>91.18</v>
      </c>
      <c r="D784" s="325" t="s">
        <v>487</v>
      </c>
      <c r="E784" s="325" t="s">
        <v>2045</v>
      </c>
      <c r="F784" s="331"/>
    </row>
    <row r="785" spans="1:6" ht="20.25" customHeight="1">
      <c r="A785" s="324">
        <v>783</v>
      </c>
      <c r="B785" s="317" t="s">
        <v>4691</v>
      </c>
      <c r="C785" s="317">
        <v>91.21</v>
      </c>
      <c r="D785" s="325" t="s">
        <v>487</v>
      </c>
      <c r="E785" s="325" t="s">
        <v>2045</v>
      </c>
      <c r="F785" s="331"/>
    </row>
    <row r="786" spans="1:6" ht="20.25" customHeight="1">
      <c r="A786" s="324">
        <v>784</v>
      </c>
      <c r="B786" s="332" t="s">
        <v>5324</v>
      </c>
      <c r="C786" s="333">
        <v>89.54</v>
      </c>
      <c r="D786" s="325" t="s">
        <v>487</v>
      </c>
      <c r="E786" s="325" t="s">
        <v>2041</v>
      </c>
      <c r="F786" s="331"/>
    </row>
    <row r="787" spans="1:6" ht="20.25" customHeight="1">
      <c r="A787" s="324">
        <v>785</v>
      </c>
      <c r="B787" s="332" t="s">
        <v>5325</v>
      </c>
      <c r="C787" s="333">
        <v>91.25</v>
      </c>
      <c r="D787" s="325" t="s">
        <v>487</v>
      </c>
      <c r="E787" s="325" t="s">
        <v>2045</v>
      </c>
      <c r="F787" s="331"/>
    </row>
    <row r="788" spans="1:6" ht="20.25" customHeight="1">
      <c r="A788" s="324">
        <v>786</v>
      </c>
      <c r="B788" s="317" t="s">
        <v>4715</v>
      </c>
      <c r="C788" s="317">
        <v>89.77</v>
      </c>
      <c r="D788" s="325" t="s">
        <v>487</v>
      </c>
      <c r="E788" s="325" t="s">
        <v>2041</v>
      </c>
      <c r="F788" s="331"/>
    </row>
    <row r="789" spans="1:6" ht="20.25" customHeight="1">
      <c r="A789" s="324">
        <v>787</v>
      </c>
      <c r="B789" s="332" t="s">
        <v>4665</v>
      </c>
      <c r="C789" s="333">
        <v>91.41</v>
      </c>
      <c r="D789" s="325" t="s">
        <v>487</v>
      </c>
      <c r="E789" s="325" t="s">
        <v>2045</v>
      </c>
      <c r="F789" s="331"/>
    </row>
    <row r="790" spans="1:6" ht="20.25" customHeight="1">
      <c r="A790" s="324">
        <v>788</v>
      </c>
      <c r="B790" s="317" t="s">
        <v>641</v>
      </c>
      <c r="C790" s="317">
        <v>91.21</v>
      </c>
      <c r="D790" s="325" t="s">
        <v>487</v>
      </c>
      <c r="E790" s="325" t="s">
        <v>2045</v>
      </c>
      <c r="F790" s="331"/>
    </row>
    <row r="791" spans="1:6" ht="20.25" customHeight="1">
      <c r="A791" s="324">
        <v>789</v>
      </c>
      <c r="B791" s="332" t="s">
        <v>5326</v>
      </c>
      <c r="C791" s="333">
        <v>89.35</v>
      </c>
      <c r="D791" s="325" t="s">
        <v>487</v>
      </c>
      <c r="E791" s="325" t="s">
        <v>2041</v>
      </c>
      <c r="F791" s="331"/>
    </row>
    <row r="792" spans="1:6" ht="20.25" customHeight="1">
      <c r="A792" s="324">
        <v>790</v>
      </c>
      <c r="B792" s="332" t="s">
        <v>4170</v>
      </c>
      <c r="C792" s="333">
        <v>91.49</v>
      </c>
      <c r="D792" s="325" t="s">
        <v>487</v>
      </c>
      <c r="E792" s="325" t="s">
        <v>2045</v>
      </c>
      <c r="F792" s="331"/>
    </row>
    <row r="793" spans="1:6" ht="20.25" customHeight="1">
      <c r="A793" s="324">
        <v>791</v>
      </c>
      <c r="B793" s="332" t="s">
        <v>3392</v>
      </c>
      <c r="C793" s="333">
        <v>91.49</v>
      </c>
      <c r="D793" s="325" t="s">
        <v>487</v>
      </c>
      <c r="E793" s="325" t="s">
        <v>2045</v>
      </c>
      <c r="F793" s="331"/>
    </row>
    <row r="794" spans="1:6" ht="20.25" customHeight="1">
      <c r="A794" s="324">
        <v>792</v>
      </c>
      <c r="B794" s="332" t="s">
        <v>3752</v>
      </c>
      <c r="C794" s="333">
        <v>90.02</v>
      </c>
      <c r="D794" s="325" t="s">
        <v>487</v>
      </c>
      <c r="E794" s="325" t="s">
        <v>2041</v>
      </c>
      <c r="F794" s="331"/>
    </row>
    <row r="795" spans="1:6" ht="20.25" customHeight="1">
      <c r="A795" s="324">
        <v>793</v>
      </c>
      <c r="B795" s="332" t="s">
        <v>3372</v>
      </c>
      <c r="C795" s="333">
        <v>89.68</v>
      </c>
      <c r="D795" s="325" t="s">
        <v>487</v>
      </c>
      <c r="E795" s="325" t="s">
        <v>2041</v>
      </c>
      <c r="F795" s="331"/>
    </row>
    <row r="796" spans="1:6" ht="20.25" customHeight="1">
      <c r="A796" s="324">
        <v>794</v>
      </c>
      <c r="B796" s="332" t="s">
        <v>5327</v>
      </c>
      <c r="C796" s="333">
        <v>91.21</v>
      </c>
      <c r="D796" s="325" t="s">
        <v>487</v>
      </c>
      <c r="E796" s="325" t="s">
        <v>2045</v>
      </c>
      <c r="F796" s="331"/>
    </row>
    <row r="797" spans="1:6" ht="20.25" customHeight="1">
      <c r="A797" s="324">
        <v>795</v>
      </c>
      <c r="B797" s="317" t="s">
        <v>4677</v>
      </c>
      <c r="C797" s="317">
        <v>91.21</v>
      </c>
      <c r="D797" s="325" t="s">
        <v>487</v>
      </c>
      <c r="E797" s="325" t="s">
        <v>2045</v>
      </c>
      <c r="F797" s="331"/>
    </row>
    <row r="798" spans="1:6" ht="20.25" customHeight="1">
      <c r="A798" s="324">
        <v>796</v>
      </c>
      <c r="B798" s="332" t="s">
        <v>5328</v>
      </c>
      <c r="C798" s="333">
        <v>91.32</v>
      </c>
      <c r="D798" s="325" t="s">
        <v>487</v>
      </c>
      <c r="E798" s="325" t="s">
        <v>2045</v>
      </c>
      <c r="F798" s="331"/>
    </row>
    <row r="799" spans="1:6" ht="20.25" customHeight="1">
      <c r="A799" s="324">
        <v>797</v>
      </c>
      <c r="B799" s="332" t="s">
        <v>5329</v>
      </c>
      <c r="C799" s="333">
        <v>91.32</v>
      </c>
      <c r="D799" s="325" t="s">
        <v>487</v>
      </c>
      <c r="E799" s="325" t="s">
        <v>2045</v>
      </c>
      <c r="F799" s="331"/>
    </row>
    <row r="800" spans="1:6" ht="20.25" customHeight="1">
      <c r="A800" s="324">
        <v>798</v>
      </c>
      <c r="B800" s="332" t="s">
        <v>5330</v>
      </c>
      <c r="C800" s="333">
        <v>91.32</v>
      </c>
      <c r="D800" s="325" t="s">
        <v>487</v>
      </c>
      <c r="E800" s="325" t="s">
        <v>2045</v>
      </c>
      <c r="F800" s="331"/>
    </row>
    <row r="801" spans="1:6" ht="20.25" customHeight="1">
      <c r="A801" s="324">
        <v>799</v>
      </c>
      <c r="B801" s="332" t="s">
        <v>3273</v>
      </c>
      <c r="C801" s="333">
        <v>89.85</v>
      </c>
      <c r="D801" s="325" t="s">
        <v>487</v>
      </c>
      <c r="E801" s="325" t="s">
        <v>2041</v>
      </c>
      <c r="F801" s="331"/>
    </row>
    <row r="802" spans="1:6" ht="20.25" customHeight="1">
      <c r="A802" s="324">
        <v>800</v>
      </c>
      <c r="B802" s="332" t="s">
        <v>4225</v>
      </c>
      <c r="C802" s="333">
        <v>89.85</v>
      </c>
      <c r="D802" s="325" t="s">
        <v>487</v>
      </c>
      <c r="E802" s="325" t="s">
        <v>2041</v>
      </c>
      <c r="F802" s="331"/>
    </row>
    <row r="803" spans="1:6" ht="20.25" customHeight="1">
      <c r="A803" s="324">
        <v>801</v>
      </c>
      <c r="B803" s="332" t="s">
        <v>3722</v>
      </c>
      <c r="C803" s="333">
        <v>90.02</v>
      </c>
      <c r="D803" s="325" t="s">
        <v>487</v>
      </c>
      <c r="E803" s="325" t="s">
        <v>2041</v>
      </c>
      <c r="F803" s="331"/>
    </row>
    <row r="804" spans="1:6" ht="20.25" customHeight="1">
      <c r="A804" s="324">
        <v>802</v>
      </c>
      <c r="B804" s="332" t="s">
        <v>4689</v>
      </c>
      <c r="C804" s="333">
        <v>91.41</v>
      </c>
      <c r="D804" s="325" t="s">
        <v>487</v>
      </c>
      <c r="E804" s="325" t="s">
        <v>2045</v>
      </c>
      <c r="F804" s="331"/>
    </row>
    <row r="805" spans="1:6" ht="20.25" customHeight="1">
      <c r="A805" s="324">
        <v>803</v>
      </c>
      <c r="B805" s="332" t="s">
        <v>5331</v>
      </c>
      <c r="C805" s="333">
        <v>91.41</v>
      </c>
      <c r="D805" s="325" t="s">
        <v>487</v>
      </c>
      <c r="E805" s="325" t="s">
        <v>2045</v>
      </c>
      <c r="F805" s="331"/>
    </row>
    <row r="806" spans="1:6" ht="20.25" customHeight="1">
      <c r="A806" s="324">
        <v>804</v>
      </c>
      <c r="B806" s="317" t="s">
        <v>626</v>
      </c>
      <c r="C806" s="317">
        <v>89.34</v>
      </c>
      <c r="D806" s="325" t="s">
        <v>487</v>
      </c>
      <c r="E806" s="325" t="s">
        <v>2041</v>
      </c>
      <c r="F806" s="331"/>
    </row>
    <row r="807" spans="1:6" ht="20.25" customHeight="1">
      <c r="A807" s="324">
        <v>805</v>
      </c>
      <c r="B807" s="332" t="s">
        <v>5332</v>
      </c>
      <c r="C807" s="333">
        <v>89.43</v>
      </c>
      <c r="D807" s="325" t="s">
        <v>487</v>
      </c>
      <c r="E807" s="325" t="s">
        <v>2041</v>
      </c>
      <c r="F807" s="331"/>
    </row>
    <row r="808" spans="1:6" ht="20.25" customHeight="1">
      <c r="A808" s="324">
        <v>806</v>
      </c>
      <c r="B808" s="317" t="s">
        <v>680</v>
      </c>
      <c r="C808" s="317">
        <v>89.43</v>
      </c>
      <c r="D808" s="325" t="s">
        <v>487</v>
      </c>
      <c r="E808" s="325" t="s">
        <v>2041</v>
      </c>
      <c r="F808" s="331"/>
    </row>
    <row r="809" spans="1:6" ht="20.25" customHeight="1">
      <c r="A809" s="324">
        <v>807</v>
      </c>
      <c r="B809" s="332" t="s">
        <v>5333</v>
      </c>
      <c r="C809" s="333">
        <v>89.35</v>
      </c>
      <c r="D809" s="325" t="s">
        <v>487</v>
      </c>
      <c r="E809" s="325" t="s">
        <v>2041</v>
      </c>
      <c r="F809" s="331"/>
    </row>
    <row r="810" spans="1:6" ht="20.25" customHeight="1">
      <c r="A810" s="324">
        <v>808</v>
      </c>
      <c r="B810" s="332" t="s">
        <v>5334</v>
      </c>
      <c r="C810" s="333">
        <v>91.21</v>
      </c>
      <c r="D810" s="325" t="s">
        <v>487</v>
      </c>
      <c r="E810" s="325" t="s">
        <v>2045</v>
      </c>
      <c r="F810" s="331"/>
    </row>
    <row r="811" spans="1:6" ht="20.25" customHeight="1">
      <c r="A811" s="324">
        <v>809</v>
      </c>
      <c r="B811" s="332" t="s">
        <v>5335</v>
      </c>
      <c r="C811" s="333">
        <v>89.63</v>
      </c>
      <c r="D811" s="325" t="s">
        <v>487</v>
      </c>
      <c r="E811" s="325" t="s">
        <v>2041</v>
      </c>
      <c r="F811" s="331"/>
    </row>
    <row r="812" spans="1:6" ht="20.25" customHeight="1">
      <c r="A812" s="324">
        <v>810</v>
      </c>
      <c r="B812" s="332" t="s">
        <v>5336</v>
      </c>
      <c r="C812" s="333">
        <v>91.41</v>
      </c>
      <c r="D812" s="325" t="s">
        <v>487</v>
      </c>
      <c r="E812" s="325" t="s">
        <v>2045</v>
      </c>
      <c r="F812" s="331"/>
    </row>
    <row r="813" spans="1:6" ht="20.25" customHeight="1">
      <c r="A813" s="324">
        <v>811</v>
      </c>
      <c r="B813" s="332" t="s">
        <v>5337</v>
      </c>
      <c r="C813" s="333">
        <v>91.41</v>
      </c>
      <c r="D813" s="325" t="s">
        <v>487</v>
      </c>
      <c r="E813" s="325" t="s">
        <v>2045</v>
      </c>
      <c r="F813" s="331"/>
    </row>
    <row r="814" spans="1:6" ht="20.25" customHeight="1">
      <c r="A814" s="324">
        <v>812</v>
      </c>
      <c r="B814" s="317" t="s">
        <v>642</v>
      </c>
      <c r="C814" s="317">
        <v>91.21</v>
      </c>
      <c r="D814" s="325" t="s">
        <v>487</v>
      </c>
      <c r="E814" s="325" t="s">
        <v>2045</v>
      </c>
      <c r="F814" s="331"/>
    </row>
    <row r="815" spans="1:6" ht="20.25" customHeight="1">
      <c r="A815" s="324">
        <v>813</v>
      </c>
      <c r="B815" s="317" t="s">
        <v>640</v>
      </c>
      <c r="C815" s="317">
        <v>89.77</v>
      </c>
      <c r="D815" s="325" t="s">
        <v>487</v>
      </c>
      <c r="E815" s="325" t="s">
        <v>2041</v>
      </c>
      <c r="F815" s="331"/>
    </row>
    <row r="816" spans="1:6" ht="20.25" customHeight="1">
      <c r="A816" s="324">
        <v>814</v>
      </c>
      <c r="B816" s="317" t="s">
        <v>622</v>
      </c>
      <c r="C816" s="317">
        <v>89.6</v>
      </c>
      <c r="D816" s="325" t="s">
        <v>487</v>
      </c>
      <c r="E816" s="325" t="s">
        <v>2041</v>
      </c>
      <c r="F816" s="331"/>
    </row>
    <row r="817" spans="1:6" ht="20.25" customHeight="1">
      <c r="A817" s="324">
        <v>815</v>
      </c>
      <c r="B817" s="317" t="s">
        <v>676</v>
      </c>
      <c r="C817" s="317">
        <v>89.77</v>
      </c>
      <c r="D817" s="325" t="s">
        <v>487</v>
      </c>
      <c r="E817" s="325" t="s">
        <v>2041</v>
      </c>
      <c r="F817" s="331"/>
    </row>
    <row r="818" spans="1:6" ht="20.25" customHeight="1">
      <c r="A818" s="324">
        <v>816</v>
      </c>
      <c r="B818" s="332" t="s">
        <v>5338</v>
      </c>
      <c r="C818" s="333">
        <v>91.21</v>
      </c>
      <c r="D818" s="325" t="s">
        <v>487</v>
      </c>
      <c r="E818" s="325" t="s">
        <v>2045</v>
      </c>
      <c r="F818" s="331"/>
    </row>
    <row r="819" spans="1:6" ht="20.25" customHeight="1">
      <c r="A819" s="324">
        <v>817</v>
      </c>
      <c r="B819" s="332" t="s">
        <v>5339</v>
      </c>
      <c r="C819" s="333">
        <v>89.35</v>
      </c>
      <c r="D819" s="325" t="s">
        <v>487</v>
      </c>
      <c r="E819" s="325" t="s">
        <v>2041</v>
      </c>
      <c r="F819" s="331"/>
    </row>
    <row r="820" spans="1:6" ht="20.25" customHeight="1">
      <c r="A820" s="324">
        <v>818</v>
      </c>
      <c r="B820" s="332" t="s">
        <v>2465</v>
      </c>
      <c r="C820" s="333">
        <v>89.4</v>
      </c>
      <c r="D820" s="325" t="s">
        <v>487</v>
      </c>
      <c r="E820" s="325" t="s">
        <v>2041</v>
      </c>
      <c r="F820" s="331"/>
    </row>
    <row r="821" spans="1:6" ht="20.25" customHeight="1">
      <c r="A821" s="324">
        <v>819</v>
      </c>
      <c r="B821" s="332" t="s">
        <v>2443</v>
      </c>
      <c r="C821" s="333">
        <v>89.74</v>
      </c>
      <c r="D821" s="325" t="s">
        <v>487</v>
      </c>
      <c r="E821" s="325" t="s">
        <v>2041</v>
      </c>
      <c r="F821" s="331"/>
    </row>
    <row r="822" spans="1:6" ht="20.25" customHeight="1">
      <c r="A822" s="324">
        <v>820</v>
      </c>
      <c r="B822" s="332" t="s">
        <v>2450</v>
      </c>
      <c r="C822" s="333">
        <v>91.18</v>
      </c>
      <c r="D822" s="325" t="s">
        <v>487</v>
      </c>
      <c r="E822" s="325" t="s">
        <v>2045</v>
      </c>
      <c r="F822" s="331"/>
    </row>
    <row r="823" spans="1:6" ht="20.25" customHeight="1">
      <c r="A823" s="324">
        <v>821</v>
      </c>
      <c r="B823" s="332" t="s">
        <v>2097</v>
      </c>
      <c r="C823" s="333">
        <v>91.18</v>
      </c>
      <c r="D823" s="325" t="s">
        <v>487</v>
      </c>
      <c r="E823" s="325" t="s">
        <v>2045</v>
      </c>
      <c r="F823" s="331"/>
    </row>
    <row r="824" spans="1:6" ht="20.25" customHeight="1">
      <c r="A824" s="324">
        <v>822</v>
      </c>
      <c r="B824" s="332" t="s">
        <v>2466</v>
      </c>
      <c r="C824" s="333">
        <v>89.4</v>
      </c>
      <c r="D824" s="325" t="s">
        <v>487</v>
      </c>
      <c r="E824" s="325" t="s">
        <v>2041</v>
      </c>
      <c r="F824" s="331"/>
    </row>
    <row r="825" spans="1:6" ht="20.25" customHeight="1">
      <c r="A825" s="324">
        <v>823</v>
      </c>
      <c r="B825" s="332" t="s">
        <v>5340</v>
      </c>
      <c r="C825" s="333">
        <v>89.63</v>
      </c>
      <c r="D825" s="325" t="s">
        <v>487</v>
      </c>
      <c r="E825" s="325" t="s">
        <v>2041</v>
      </c>
      <c r="F825" s="331"/>
    </row>
    <row r="826" spans="1:6" ht="20.25" customHeight="1">
      <c r="A826" s="324">
        <v>824</v>
      </c>
      <c r="B826" s="332" t="s">
        <v>5341</v>
      </c>
      <c r="C826" s="333">
        <v>91.41</v>
      </c>
      <c r="D826" s="325" t="s">
        <v>487</v>
      </c>
      <c r="E826" s="325" t="s">
        <v>2045</v>
      </c>
      <c r="F826" s="331"/>
    </row>
    <row r="827" spans="1:6" ht="20.25" customHeight="1">
      <c r="A827" s="324">
        <v>825</v>
      </c>
      <c r="B827" s="332" t="s">
        <v>5342</v>
      </c>
      <c r="C827" s="333">
        <v>91.81</v>
      </c>
      <c r="D827" s="325" t="s">
        <v>487</v>
      </c>
      <c r="E827" s="325" t="s">
        <v>2045</v>
      </c>
      <c r="F827" s="331"/>
    </row>
    <row r="828" spans="1:6" ht="20.25" customHeight="1">
      <c r="A828" s="324">
        <v>826</v>
      </c>
      <c r="B828" s="332" t="s">
        <v>2515</v>
      </c>
      <c r="C828" s="333">
        <v>91.01</v>
      </c>
      <c r="D828" s="325" t="s">
        <v>487</v>
      </c>
      <c r="E828" s="325" t="s">
        <v>2045</v>
      </c>
      <c r="F828" s="331"/>
    </row>
    <row r="829" spans="1:6" ht="20.25" customHeight="1">
      <c r="A829" s="324">
        <v>827</v>
      </c>
      <c r="B829" s="332" t="s">
        <v>2096</v>
      </c>
      <c r="C829" s="333">
        <v>91.01</v>
      </c>
      <c r="D829" s="325" t="s">
        <v>487</v>
      </c>
      <c r="E829" s="325" t="s">
        <v>2045</v>
      </c>
      <c r="F829" s="331"/>
    </row>
    <row r="830" spans="1:6" ht="20.25" customHeight="1">
      <c r="A830" s="324">
        <v>828</v>
      </c>
      <c r="B830" s="332" t="s">
        <v>2419</v>
      </c>
      <c r="C830" s="333">
        <v>89.31</v>
      </c>
      <c r="D830" s="325" t="s">
        <v>487</v>
      </c>
      <c r="E830" s="325" t="s">
        <v>2041</v>
      </c>
      <c r="F830" s="331"/>
    </row>
    <row r="831" spans="1:6" ht="20.25" customHeight="1">
      <c r="A831" s="324">
        <v>829</v>
      </c>
      <c r="B831" s="332" t="s">
        <v>2454</v>
      </c>
      <c r="C831" s="333">
        <v>91.18</v>
      </c>
      <c r="D831" s="325" t="s">
        <v>487</v>
      </c>
      <c r="E831" s="325" t="s">
        <v>2045</v>
      </c>
      <c r="F831" s="331"/>
    </row>
    <row r="832" spans="1:6" ht="20.25" customHeight="1">
      <c r="A832" s="324">
        <v>830</v>
      </c>
      <c r="B832" s="332" t="s">
        <v>2398</v>
      </c>
      <c r="C832" s="333">
        <v>91.18</v>
      </c>
      <c r="D832" s="325" t="s">
        <v>487</v>
      </c>
      <c r="E832" s="325" t="s">
        <v>2045</v>
      </c>
      <c r="F832" s="331"/>
    </row>
    <row r="833" spans="1:6" ht="20.25" customHeight="1">
      <c r="A833" s="324">
        <v>831</v>
      </c>
      <c r="B833" s="332" t="s">
        <v>2135</v>
      </c>
      <c r="C833" s="333">
        <v>89.4</v>
      </c>
      <c r="D833" s="325" t="s">
        <v>487</v>
      </c>
      <c r="E833" s="325" t="s">
        <v>2041</v>
      </c>
      <c r="F833" s="331"/>
    </row>
    <row r="834" spans="1:6" ht="20.25" customHeight="1">
      <c r="A834" s="324">
        <v>832</v>
      </c>
      <c r="B834" s="332" t="s">
        <v>2129</v>
      </c>
      <c r="C834" s="333">
        <v>91.18</v>
      </c>
      <c r="D834" s="325" t="s">
        <v>487</v>
      </c>
      <c r="E834" s="325" t="s">
        <v>2045</v>
      </c>
      <c r="F834" s="331"/>
    </row>
    <row r="835" spans="1:6" ht="20.25" customHeight="1">
      <c r="A835" s="324">
        <v>833</v>
      </c>
      <c r="B835" s="332" t="s">
        <v>2521</v>
      </c>
      <c r="C835" s="333">
        <v>89.4</v>
      </c>
      <c r="D835" s="325" t="s">
        <v>487</v>
      </c>
      <c r="E835" s="325" t="s">
        <v>2041</v>
      </c>
      <c r="F835" s="331"/>
    </row>
    <row r="836" spans="1:6" ht="20.25" customHeight="1">
      <c r="A836" s="324">
        <v>834</v>
      </c>
      <c r="B836" s="332" t="s">
        <v>2488</v>
      </c>
      <c r="C836" s="333">
        <v>89.57</v>
      </c>
      <c r="D836" s="325" t="s">
        <v>487</v>
      </c>
      <c r="E836" s="325" t="s">
        <v>2041</v>
      </c>
      <c r="F836" s="331"/>
    </row>
    <row r="837" spans="1:6" ht="20.25" customHeight="1">
      <c r="A837" s="324">
        <v>835</v>
      </c>
      <c r="B837" s="332" t="s">
        <v>2456</v>
      </c>
      <c r="C837" s="333">
        <v>91.01</v>
      </c>
      <c r="D837" s="325" t="s">
        <v>487</v>
      </c>
      <c r="E837" s="325" t="s">
        <v>2045</v>
      </c>
      <c r="F837" s="331"/>
    </row>
    <row r="838" spans="1:6" ht="20.25" customHeight="1">
      <c r="A838" s="324">
        <v>836</v>
      </c>
      <c r="B838" s="332" t="s">
        <v>2478</v>
      </c>
      <c r="C838" s="333">
        <v>91.01</v>
      </c>
      <c r="D838" s="325" t="s">
        <v>487</v>
      </c>
      <c r="E838" s="325" t="s">
        <v>2045</v>
      </c>
      <c r="F838" s="331"/>
    </row>
    <row r="839" spans="1:6" ht="20.25" customHeight="1">
      <c r="A839" s="324">
        <v>837</v>
      </c>
      <c r="B839" s="332" t="s">
        <v>2434</v>
      </c>
      <c r="C839" s="333">
        <v>89.31</v>
      </c>
      <c r="D839" s="325" t="s">
        <v>487</v>
      </c>
      <c r="E839" s="325" t="s">
        <v>2041</v>
      </c>
      <c r="F839" s="331"/>
    </row>
    <row r="840" spans="1:6" ht="20.25" customHeight="1">
      <c r="A840" s="324">
        <v>838</v>
      </c>
      <c r="B840" s="332" t="s">
        <v>3673</v>
      </c>
      <c r="C840" s="333">
        <v>89.4</v>
      </c>
      <c r="D840" s="325" t="s">
        <v>487</v>
      </c>
      <c r="E840" s="325" t="s">
        <v>2041</v>
      </c>
      <c r="F840" s="331"/>
    </row>
    <row r="841" spans="1:6" ht="20.25" customHeight="1">
      <c r="A841" s="324">
        <v>839</v>
      </c>
      <c r="B841" s="332" t="s">
        <v>3676</v>
      </c>
      <c r="C841" s="333">
        <v>91.18</v>
      </c>
      <c r="D841" s="325" t="s">
        <v>487</v>
      </c>
      <c r="E841" s="325" t="s">
        <v>2045</v>
      </c>
      <c r="F841" s="331"/>
    </row>
    <row r="842" spans="1:6" ht="20.25" customHeight="1">
      <c r="A842" s="324">
        <v>840</v>
      </c>
      <c r="B842" s="332" t="s">
        <v>4112</v>
      </c>
      <c r="C842" s="333">
        <v>89.74</v>
      </c>
      <c r="D842" s="325" t="s">
        <v>487</v>
      </c>
      <c r="E842" s="325" t="s">
        <v>2041</v>
      </c>
      <c r="F842" s="331"/>
    </row>
    <row r="843" spans="1:6" ht="20.25" customHeight="1">
      <c r="A843" s="324">
        <v>841</v>
      </c>
      <c r="B843" s="332" t="s">
        <v>5343</v>
      </c>
      <c r="C843" s="333">
        <v>89.4</v>
      </c>
      <c r="D843" s="325" t="s">
        <v>487</v>
      </c>
      <c r="E843" s="325" t="s">
        <v>2041</v>
      </c>
      <c r="F843" s="331"/>
    </row>
    <row r="844" spans="1:6" ht="20.25" customHeight="1">
      <c r="A844" s="324">
        <v>842</v>
      </c>
      <c r="B844" s="332" t="s">
        <v>2407</v>
      </c>
      <c r="C844" s="333">
        <v>89.57</v>
      </c>
      <c r="D844" s="325" t="s">
        <v>487</v>
      </c>
      <c r="E844" s="325" t="s">
        <v>2041</v>
      </c>
      <c r="F844" s="331"/>
    </row>
    <row r="845" spans="1:6" ht="20.25" customHeight="1">
      <c r="A845" s="324">
        <v>843</v>
      </c>
      <c r="B845" s="332" t="s">
        <v>2457</v>
      </c>
      <c r="C845" s="333">
        <v>91.01</v>
      </c>
      <c r="D845" s="325" t="s">
        <v>487</v>
      </c>
      <c r="E845" s="325" t="s">
        <v>2045</v>
      </c>
      <c r="F845" s="331"/>
    </row>
    <row r="846" spans="1:6" ht="20.25" customHeight="1">
      <c r="A846" s="324">
        <v>844</v>
      </c>
      <c r="B846" s="332" t="s">
        <v>2479</v>
      </c>
      <c r="C846" s="333">
        <v>91.01</v>
      </c>
      <c r="D846" s="325" t="s">
        <v>487</v>
      </c>
      <c r="E846" s="325" t="s">
        <v>2045</v>
      </c>
      <c r="F846" s="331"/>
    </row>
    <row r="847" spans="1:6" ht="20.25" customHeight="1">
      <c r="A847" s="324">
        <v>845</v>
      </c>
      <c r="B847" s="332" t="s">
        <v>2435</v>
      </c>
      <c r="C847" s="333">
        <v>89.31</v>
      </c>
      <c r="D847" s="325" t="s">
        <v>487</v>
      </c>
      <c r="E847" s="325" t="s">
        <v>2041</v>
      </c>
      <c r="F847" s="331"/>
    </row>
    <row r="848" spans="1:6" ht="20.25" customHeight="1">
      <c r="A848" s="324">
        <v>846</v>
      </c>
      <c r="B848" s="332" t="s">
        <v>2409</v>
      </c>
      <c r="C848" s="333">
        <v>89.57</v>
      </c>
      <c r="D848" s="325" t="s">
        <v>487</v>
      </c>
      <c r="E848" s="325" t="s">
        <v>2041</v>
      </c>
      <c r="F848" s="331"/>
    </row>
    <row r="849" spans="1:6" ht="20.25" customHeight="1">
      <c r="A849" s="324">
        <v>847</v>
      </c>
      <c r="B849" s="332" t="s">
        <v>2429</v>
      </c>
      <c r="C849" s="333">
        <v>91.01</v>
      </c>
      <c r="D849" s="325" t="s">
        <v>487</v>
      </c>
      <c r="E849" s="325" t="s">
        <v>2045</v>
      </c>
      <c r="F849" s="331"/>
    </row>
    <row r="850" spans="1:6" ht="20.25" customHeight="1">
      <c r="A850" s="324">
        <v>848</v>
      </c>
      <c r="B850" s="332" t="s">
        <v>3516</v>
      </c>
      <c r="C850" s="333">
        <v>89.68</v>
      </c>
      <c r="D850" s="325" t="s">
        <v>487</v>
      </c>
      <c r="E850" s="325" t="s">
        <v>2041</v>
      </c>
      <c r="F850" s="331"/>
    </row>
    <row r="851" spans="1:6" ht="20.25" customHeight="1">
      <c r="A851" s="324">
        <v>849</v>
      </c>
      <c r="B851" s="332" t="s">
        <v>4727</v>
      </c>
      <c r="C851" s="333">
        <v>89.59</v>
      </c>
      <c r="D851" s="325" t="s">
        <v>487</v>
      </c>
      <c r="E851" s="325" t="s">
        <v>2041</v>
      </c>
      <c r="F851" s="331"/>
    </row>
    <row r="852" spans="1:6" ht="20.25" customHeight="1">
      <c r="A852" s="324">
        <v>850</v>
      </c>
      <c r="B852" s="332" t="s">
        <v>3742</v>
      </c>
      <c r="C852" s="333">
        <v>89.68</v>
      </c>
      <c r="D852" s="325" t="s">
        <v>487</v>
      </c>
      <c r="E852" s="325" t="s">
        <v>2041</v>
      </c>
      <c r="F852" s="331"/>
    </row>
    <row r="853" spans="1:6" ht="20.25" customHeight="1">
      <c r="A853" s="324">
        <v>851</v>
      </c>
      <c r="B853" s="332" t="s">
        <v>2322</v>
      </c>
      <c r="C853" s="333">
        <v>89.39</v>
      </c>
      <c r="D853" s="325" t="s">
        <v>487</v>
      </c>
      <c r="E853" s="325" t="s">
        <v>2041</v>
      </c>
      <c r="F853" s="331"/>
    </row>
    <row r="854" spans="1:6" ht="20.25" customHeight="1">
      <c r="A854" s="324">
        <v>852</v>
      </c>
      <c r="B854" s="332" t="s">
        <v>4318</v>
      </c>
      <c r="C854" s="333">
        <v>89.39</v>
      </c>
      <c r="D854" s="325" t="s">
        <v>487</v>
      </c>
      <c r="E854" s="325" t="s">
        <v>2041</v>
      </c>
      <c r="F854" s="331"/>
    </row>
    <row r="855" spans="1:6" ht="20.25" customHeight="1">
      <c r="A855" s="324">
        <v>853</v>
      </c>
      <c r="B855" s="332" t="s">
        <v>4319</v>
      </c>
      <c r="C855" s="333">
        <v>91.12</v>
      </c>
      <c r="D855" s="325" t="s">
        <v>487</v>
      </c>
      <c r="E855" s="325" t="s">
        <v>2045</v>
      </c>
      <c r="F855" s="331"/>
    </row>
    <row r="856" spans="1:6" ht="20.25" customHeight="1">
      <c r="A856" s="324">
        <v>854</v>
      </c>
      <c r="B856" s="332" t="s">
        <v>4375</v>
      </c>
      <c r="C856" s="333">
        <v>89.39</v>
      </c>
      <c r="D856" s="325" t="s">
        <v>487</v>
      </c>
      <c r="E856" s="325" t="s">
        <v>2041</v>
      </c>
      <c r="F856" s="331"/>
    </row>
    <row r="857" spans="1:6" ht="20.25" customHeight="1">
      <c r="A857" s="324">
        <v>855</v>
      </c>
      <c r="B857" s="332" t="s">
        <v>4713</v>
      </c>
      <c r="C857" s="333">
        <v>91.12</v>
      </c>
      <c r="D857" s="325" t="s">
        <v>487</v>
      </c>
      <c r="E857" s="325" t="s">
        <v>2045</v>
      </c>
      <c r="F857" s="331"/>
    </row>
    <row r="858" spans="1:6" ht="20.25" customHeight="1">
      <c r="A858" s="324">
        <v>856</v>
      </c>
      <c r="B858" s="332" t="s">
        <v>4376</v>
      </c>
      <c r="C858" s="333">
        <v>91.12</v>
      </c>
      <c r="D858" s="325" t="s">
        <v>487</v>
      </c>
      <c r="E858" s="325" t="s">
        <v>2045</v>
      </c>
      <c r="F858" s="331"/>
    </row>
    <row r="859" spans="1:6" ht="20.25" customHeight="1">
      <c r="A859" s="324">
        <v>857</v>
      </c>
      <c r="B859" s="332" t="s">
        <v>3769</v>
      </c>
      <c r="C859" s="333">
        <v>89.65</v>
      </c>
      <c r="D859" s="325" t="s">
        <v>487</v>
      </c>
      <c r="E859" s="325" t="s">
        <v>2041</v>
      </c>
      <c r="F859" s="331"/>
    </row>
    <row r="860" spans="1:6" ht="20.25" customHeight="1">
      <c r="A860" s="324">
        <v>858</v>
      </c>
      <c r="B860" s="332" t="s">
        <v>4377</v>
      </c>
      <c r="C860" s="333">
        <v>91.12</v>
      </c>
      <c r="D860" s="325" t="s">
        <v>487</v>
      </c>
      <c r="E860" s="325" t="s">
        <v>2045</v>
      </c>
      <c r="F860" s="331"/>
    </row>
    <row r="861" spans="1:6" ht="20.25" customHeight="1">
      <c r="A861" s="324">
        <v>859</v>
      </c>
      <c r="B861" s="332" t="s">
        <v>4380</v>
      </c>
      <c r="C861" s="333">
        <v>89.39</v>
      </c>
      <c r="D861" s="325" t="s">
        <v>487</v>
      </c>
      <c r="E861" s="325" t="s">
        <v>2041</v>
      </c>
      <c r="F861" s="331"/>
    </row>
    <row r="862" spans="1:6" ht="20.25" customHeight="1">
      <c r="A862" s="324">
        <v>860</v>
      </c>
      <c r="B862" s="332" t="s">
        <v>4381</v>
      </c>
      <c r="C862" s="333">
        <v>91.12</v>
      </c>
      <c r="D862" s="325" t="s">
        <v>487</v>
      </c>
      <c r="E862" s="325" t="s">
        <v>2045</v>
      </c>
      <c r="F862" s="331"/>
    </row>
    <row r="863" spans="1:6" ht="20.25" customHeight="1">
      <c r="A863" s="324">
        <v>861</v>
      </c>
      <c r="B863" s="332" t="s">
        <v>4384</v>
      </c>
      <c r="C863" s="333">
        <v>89.39</v>
      </c>
      <c r="D863" s="325" t="s">
        <v>487</v>
      </c>
      <c r="E863" s="325" t="s">
        <v>2041</v>
      </c>
      <c r="F863" s="331"/>
    </row>
    <row r="864" spans="1:6" ht="20.25" customHeight="1">
      <c r="A864" s="324">
        <v>862</v>
      </c>
      <c r="B864" s="332" t="s">
        <v>4780</v>
      </c>
      <c r="C864" s="333">
        <v>91.12</v>
      </c>
      <c r="D864" s="325" t="s">
        <v>487</v>
      </c>
      <c r="E864" s="325" t="s">
        <v>2045</v>
      </c>
      <c r="F864" s="331"/>
    </row>
    <row r="865" spans="1:6" ht="20.25" customHeight="1">
      <c r="A865" s="324">
        <v>863</v>
      </c>
      <c r="B865" s="332" t="s">
        <v>4086</v>
      </c>
      <c r="C865" s="333">
        <v>89.39</v>
      </c>
      <c r="D865" s="325" t="s">
        <v>487</v>
      </c>
      <c r="E865" s="325" t="s">
        <v>2041</v>
      </c>
      <c r="F865" s="331"/>
    </row>
    <row r="866" spans="1:6" ht="20.25" customHeight="1">
      <c r="A866" s="324">
        <v>864</v>
      </c>
      <c r="B866" s="332" t="s">
        <v>3771</v>
      </c>
      <c r="C866" s="333">
        <v>91.12</v>
      </c>
      <c r="D866" s="325" t="s">
        <v>487</v>
      </c>
      <c r="E866" s="325" t="s">
        <v>2045</v>
      </c>
      <c r="F866" s="331"/>
    </row>
    <row r="867" spans="1:6" ht="20.25" customHeight="1">
      <c r="A867" s="324">
        <v>865</v>
      </c>
      <c r="B867" s="332" t="s">
        <v>3383</v>
      </c>
      <c r="C867" s="333">
        <v>91.12</v>
      </c>
      <c r="D867" s="325" t="s">
        <v>487</v>
      </c>
      <c r="E867" s="325" t="s">
        <v>2045</v>
      </c>
      <c r="F867" s="331"/>
    </row>
    <row r="868" spans="1:6" ht="20.25" customHeight="1">
      <c r="A868" s="324">
        <v>866</v>
      </c>
      <c r="B868" s="332" t="s">
        <v>4030</v>
      </c>
      <c r="C868" s="333">
        <v>89.39</v>
      </c>
      <c r="D868" s="325" t="s">
        <v>487</v>
      </c>
      <c r="E868" s="325" t="s">
        <v>2041</v>
      </c>
      <c r="F868" s="331"/>
    </row>
    <row r="869" spans="1:6" ht="20.25" customHeight="1">
      <c r="A869" s="324">
        <v>867</v>
      </c>
      <c r="B869" s="332" t="s">
        <v>4075</v>
      </c>
      <c r="C869" s="333">
        <v>89.39</v>
      </c>
      <c r="D869" s="325" t="s">
        <v>487</v>
      </c>
      <c r="E869" s="325" t="s">
        <v>2041</v>
      </c>
      <c r="F869" s="331"/>
    </row>
    <row r="870" spans="1:6" ht="20.25" customHeight="1">
      <c r="A870" s="324">
        <v>868</v>
      </c>
      <c r="B870" s="332" t="s">
        <v>4038</v>
      </c>
      <c r="C870" s="333">
        <v>89.39</v>
      </c>
      <c r="D870" s="325" t="s">
        <v>487</v>
      </c>
      <c r="E870" s="325" t="s">
        <v>2041</v>
      </c>
      <c r="F870" s="331"/>
    </row>
    <row r="871" spans="1:6" ht="20.25" customHeight="1">
      <c r="A871" s="324">
        <v>869</v>
      </c>
      <c r="B871" s="332" t="s">
        <v>5344</v>
      </c>
      <c r="C871" s="333">
        <v>89.39</v>
      </c>
      <c r="D871" s="325" t="s">
        <v>487</v>
      </c>
      <c r="E871" s="325" t="s">
        <v>2041</v>
      </c>
      <c r="F871" s="331"/>
    </row>
    <row r="872" spans="1:6" ht="20.25" customHeight="1">
      <c r="A872" s="324">
        <v>870</v>
      </c>
      <c r="B872" s="317" t="s">
        <v>678</v>
      </c>
      <c r="C872" s="317">
        <v>91.21</v>
      </c>
      <c r="D872" s="325" t="s">
        <v>487</v>
      </c>
      <c r="E872" s="325" t="s">
        <v>2045</v>
      </c>
      <c r="F872" s="331"/>
    </row>
    <row r="873" spans="1:6" ht="20.25" customHeight="1">
      <c r="A873" s="324">
        <v>871</v>
      </c>
      <c r="B873" s="317" t="s">
        <v>624</v>
      </c>
      <c r="C873" s="317">
        <v>91.04</v>
      </c>
      <c r="D873" s="325" t="s">
        <v>487</v>
      </c>
      <c r="E873" s="325" t="s">
        <v>2045</v>
      </c>
      <c r="F873" s="331"/>
    </row>
    <row r="874" spans="1:6" ht="20.25" customHeight="1">
      <c r="A874" s="324">
        <v>872</v>
      </c>
      <c r="B874" s="332" t="s">
        <v>1966</v>
      </c>
      <c r="C874" s="333">
        <v>89.63</v>
      </c>
      <c r="D874" s="325" t="s">
        <v>487</v>
      </c>
      <c r="E874" s="325" t="s">
        <v>2041</v>
      </c>
      <c r="F874" s="331"/>
    </row>
    <row r="875" spans="1:6" ht="20.25" customHeight="1">
      <c r="A875" s="324">
        <v>873</v>
      </c>
      <c r="B875" s="332" t="s">
        <v>1981</v>
      </c>
      <c r="C875" s="333">
        <v>89.97</v>
      </c>
      <c r="D875" s="325" t="s">
        <v>487</v>
      </c>
      <c r="E875" s="325" t="s">
        <v>2041</v>
      </c>
      <c r="F875" s="331"/>
    </row>
    <row r="876" spans="1:6" ht="20.25" customHeight="1">
      <c r="A876" s="324">
        <v>874</v>
      </c>
      <c r="B876" s="332" t="s">
        <v>1982</v>
      </c>
      <c r="C876" s="333">
        <v>91.41</v>
      </c>
      <c r="D876" s="325" t="s">
        <v>487</v>
      </c>
      <c r="E876" s="325" t="s">
        <v>2045</v>
      </c>
      <c r="F876" s="331"/>
    </row>
    <row r="877" spans="1:6" ht="20.25" customHeight="1">
      <c r="A877" s="324">
        <v>875</v>
      </c>
      <c r="B877" s="332" t="s">
        <v>1983</v>
      </c>
      <c r="C877" s="333">
        <v>91.41</v>
      </c>
      <c r="D877" s="325" t="s">
        <v>487</v>
      </c>
      <c r="E877" s="325" t="s">
        <v>2045</v>
      </c>
      <c r="F877" s="331"/>
    </row>
    <row r="878" spans="1:6" ht="20.25" customHeight="1">
      <c r="A878" s="324">
        <v>876</v>
      </c>
      <c r="B878" s="332" t="s">
        <v>5345</v>
      </c>
      <c r="C878" s="333">
        <v>89.54</v>
      </c>
      <c r="D878" s="325" t="s">
        <v>487</v>
      </c>
      <c r="E878" s="325" t="s">
        <v>2041</v>
      </c>
      <c r="F878" s="331"/>
    </row>
    <row r="879" spans="1:6" ht="20.25" customHeight="1">
      <c r="A879" s="324">
        <v>877</v>
      </c>
      <c r="B879" s="332" t="s">
        <v>766</v>
      </c>
      <c r="C879" s="333">
        <v>89.77</v>
      </c>
      <c r="D879" s="325" t="s">
        <v>487</v>
      </c>
      <c r="E879" s="325" t="s">
        <v>2041</v>
      </c>
      <c r="F879" s="331"/>
    </row>
    <row r="880" spans="1:6" ht="20.25" customHeight="1">
      <c r="A880" s="324">
        <v>878</v>
      </c>
      <c r="B880" s="332" t="s">
        <v>731</v>
      </c>
      <c r="C880" s="333">
        <v>91.21</v>
      </c>
      <c r="D880" s="325" t="s">
        <v>487</v>
      </c>
      <c r="E880" s="325" t="s">
        <v>2045</v>
      </c>
      <c r="F880" s="331"/>
    </row>
    <row r="881" spans="1:6" ht="20.25" customHeight="1">
      <c r="A881" s="324">
        <v>879</v>
      </c>
      <c r="B881" s="332" t="s">
        <v>2486</v>
      </c>
      <c r="C881" s="333">
        <v>89.74</v>
      </c>
      <c r="D881" s="325" t="s">
        <v>487</v>
      </c>
      <c r="E881" s="325" t="s">
        <v>2041</v>
      </c>
      <c r="F881" s="331"/>
    </row>
    <row r="882" spans="1:6" ht="20.25" customHeight="1">
      <c r="A882" s="324">
        <v>880</v>
      </c>
      <c r="B882" s="332" t="s">
        <v>2386</v>
      </c>
      <c r="C882" s="333">
        <v>91.18</v>
      </c>
      <c r="D882" s="325" t="s">
        <v>487</v>
      </c>
      <c r="E882" s="325" t="s">
        <v>2045</v>
      </c>
      <c r="F882" s="331"/>
    </row>
    <row r="883" spans="1:6" ht="20.25" customHeight="1">
      <c r="A883" s="324">
        <v>881</v>
      </c>
      <c r="B883" s="332" t="s">
        <v>2477</v>
      </c>
      <c r="C883" s="333">
        <v>91.18</v>
      </c>
      <c r="D883" s="325" t="s">
        <v>487</v>
      </c>
      <c r="E883" s="325" t="s">
        <v>2045</v>
      </c>
      <c r="F883" s="331"/>
    </row>
    <row r="884" spans="1:6" ht="20.25" customHeight="1">
      <c r="A884" s="324">
        <v>882</v>
      </c>
      <c r="B884" s="332" t="s">
        <v>2468</v>
      </c>
      <c r="C884" s="333">
        <v>89.4</v>
      </c>
      <c r="D884" s="325" t="s">
        <v>487</v>
      </c>
      <c r="E884" s="325" t="s">
        <v>2041</v>
      </c>
      <c r="F884" s="331"/>
    </row>
    <row r="885" spans="1:6" ht="20.25" customHeight="1">
      <c r="A885" s="324">
        <v>883</v>
      </c>
      <c r="B885" s="332" t="s">
        <v>2451</v>
      </c>
      <c r="C885" s="333">
        <v>89.74</v>
      </c>
      <c r="D885" s="325" t="s">
        <v>487</v>
      </c>
      <c r="E885" s="325" t="s">
        <v>2041</v>
      </c>
      <c r="F885" s="331"/>
    </row>
    <row r="886" spans="1:6" ht="20.25" customHeight="1">
      <c r="A886" s="324">
        <v>884</v>
      </c>
      <c r="B886" s="332" t="s">
        <v>3681</v>
      </c>
      <c r="C886" s="333">
        <v>89.31</v>
      </c>
      <c r="D886" s="325" t="s">
        <v>487</v>
      </c>
      <c r="E886" s="325" t="s">
        <v>2041</v>
      </c>
      <c r="F886" s="331"/>
    </row>
    <row r="887" spans="1:6" ht="20.25" customHeight="1">
      <c r="A887" s="324">
        <v>885</v>
      </c>
      <c r="B887" s="332" t="s">
        <v>3682</v>
      </c>
      <c r="C887" s="333">
        <v>89.4</v>
      </c>
      <c r="D887" s="325" t="s">
        <v>487</v>
      </c>
      <c r="E887" s="325" t="s">
        <v>2041</v>
      </c>
      <c r="F887" s="331"/>
    </row>
    <row r="888" spans="1:6" ht="20.25" customHeight="1">
      <c r="A888" s="324">
        <v>886</v>
      </c>
      <c r="B888" s="332" t="s">
        <v>3683</v>
      </c>
      <c r="C888" s="333">
        <v>91.18</v>
      </c>
      <c r="D888" s="325" t="s">
        <v>487</v>
      </c>
      <c r="E888" s="325" t="s">
        <v>2045</v>
      </c>
      <c r="F888" s="331"/>
    </row>
    <row r="889" spans="1:6" ht="20.25" customHeight="1">
      <c r="A889" s="324">
        <v>887</v>
      </c>
      <c r="B889" s="332" t="s">
        <v>3628</v>
      </c>
      <c r="C889" s="333">
        <v>91.18</v>
      </c>
      <c r="D889" s="325" t="s">
        <v>487</v>
      </c>
      <c r="E889" s="325" t="s">
        <v>2045</v>
      </c>
      <c r="F889" s="331"/>
    </row>
    <row r="890" spans="1:6" ht="20.25" customHeight="1">
      <c r="A890" s="324">
        <v>888</v>
      </c>
      <c r="B890" s="332" t="s">
        <v>3684</v>
      </c>
      <c r="C890" s="333">
        <v>89.4</v>
      </c>
      <c r="D890" s="325" t="s">
        <v>487</v>
      </c>
      <c r="E890" s="325" t="s">
        <v>2041</v>
      </c>
      <c r="F890" s="331"/>
    </row>
    <row r="891" spans="1:6" ht="20.25" customHeight="1">
      <c r="A891" s="324">
        <v>889</v>
      </c>
      <c r="B891" s="332" t="s">
        <v>3685</v>
      </c>
      <c r="C891" s="333">
        <v>89.4</v>
      </c>
      <c r="D891" s="325" t="s">
        <v>487</v>
      </c>
      <c r="E891" s="325" t="s">
        <v>2041</v>
      </c>
      <c r="F891" s="331"/>
    </row>
    <row r="892" spans="1:6" ht="20.25" customHeight="1">
      <c r="A892" s="324">
        <v>890</v>
      </c>
      <c r="B892" s="332" t="s">
        <v>3588</v>
      </c>
      <c r="C892" s="333">
        <v>91.18</v>
      </c>
      <c r="D892" s="325" t="s">
        <v>487</v>
      </c>
      <c r="E892" s="325" t="s">
        <v>2045</v>
      </c>
      <c r="F892" s="331"/>
    </row>
    <row r="893" spans="1:6" ht="20.25" customHeight="1">
      <c r="A893" s="324">
        <v>891</v>
      </c>
      <c r="B893" s="332" t="s">
        <v>3686</v>
      </c>
      <c r="C893" s="333">
        <v>91.18</v>
      </c>
      <c r="D893" s="325" t="s">
        <v>487</v>
      </c>
      <c r="E893" s="325" t="s">
        <v>2045</v>
      </c>
      <c r="F893" s="331"/>
    </row>
    <row r="894" spans="1:6" ht="20.25" customHeight="1">
      <c r="A894" s="324">
        <v>892</v>
      </c>
      <c r="B894" s="332" t="s">
        <v>3255</v>
      </c>
      <c r="C894" s="333">
        <v>89.4</v>
      </c>
      <c r="D894" s="325" t="s">
        <v>487</v>
      </c>
      <c r="E894" s="325" t="s">
        <v>2041</v>
      </c>
      <c r="F894" s="331"/>
    </row>
    <row r="895" spans="1:6" ht="20.25" customHeight="1">
      <c r="A895" s="324">
        <v>893</v>
      </c>
      <c r="B895" s="332" t="s">
        <v>3537</v>
      </c>
      <c r="C895" s="333">
        <v>89.4</v>
      </c>
      <c r="D895" s="325" t="s">
        <v>487</v>
      </c>
      <c r="E895" s="325" t="s">
        <v>2041</v>
      </c>
      <c r="F895" s="331"/>
    </row>
    <row r="896" spans="1:6" ht="20.25" customHeight="1">
      <c r="A896" s="324">
        <v>894</v>
      </c>
      <c r="B896" s="332" t="s">
        <v>3687</v>
      </c>
      <c r="C896" s="333">
        <v>91.18</v>
      </c>
      <c r="D896" s="325" t="s">
        <v>487</v>
      </c>
      <c r="E896" s="325" t="s">
        <v>2045</v>
      </c>
      <c r="F896" s="331"/>
    </row>
    <row r="897" spans="1:6" ht="20.25" customHeight="1">
      <c r="A897" s="324">
        <v>895</v>
      </c>
      <c r="B897" s="332" t="s">
        <v>3688</v>
      </c>
      <c r="C897" s="333">
        <v>91.18</v>
      </c>
      <c r="D897" s="325" t="s">
        <v>487</v>
      </c>
      <c r="E897" s="325" t="s">
        <v>2045</v>
      </c>
      <c r="F897" s="331"/>
    </row>
    <row r="898" spans="1:6" ht="20.25" customHeight="1">
      <c r="A898" s="324">
        <v>896</v>
      </c>
      <c r="B898" s="332" t="s">
        <v>3629</v>
      </c>
      <c r="C898" s="333">
        <v>89.4</v>
      </c>
      <c r="D898" s="325" t="s">
        <v>487</v>
      </c>
      <c r="E898" s="325" t="s">
        <v>2041</v>
      </c>
      <c r="F898" s="331"/>
    </row>
    <row r="899" spans="1:6" ht="20.25" customHeight="1">
      <c r="A899" s="324">
        <v>897</v>
      </c>
      <c r="B899" s="332" t="s">
        <v>3689</v>
      </c>
      <c r="C899" s="333">
        <v>89.4</v>
      </c>
      <c r="D899" s="325" t="s">
        <v>487</v>
      </c>
      <c r="E899" s="325" t="s">
        <v>2041</v>
      </c>
      <c r="F899" s="331"/>
    </row>
    <row r="900" spans="1:6" ht="20.25" customHeight="1">
      <c r="A900" s="324">
        <v>898</v>
      </c>
      <c r="B900" s="332" t="s">
        <v>3820</v>
      </c>
      <c r="C900" s="333">
        <v>91.18</v>
      </c>
      <c r="D900" s="325" t="s">
        <v>487</v>
      </c>
      <c r="E900" s="325" t="s">
        <v>2045</v>
      </c>
      <c r="F900" s="331"/>
    </row>
    <row r="901" spans="1:6" ht="20.25" customHeight="1">
      <c r="A901" s="324">
        <v>899</v>
      </c>
      <c r="B901" s="332" t="s">
        <v>3626</v>
      </c>
      <c r="C901" s="333">
        <v>89.31</v>
      </c>
      <c r="D901" s="325" t="s">
        <v>487</v>
      </c>
      <c r="E901" s="325" t="s">
        <v>2041</v>
      </c>
      <c r="F901" s="331"/>
    </row>
    <row r="902" spans="1:6" ht="20.25" customHeight="1">
      <c r="A902" s="324">
        <v>900</v>
      </c>
      <c r="B902" s="332" t="s">
        <v>3585</v>
      </c>
      <c r="C902" s="333">
        <v>91.01</v>
      </c>
      <c r="D902" s="325" t="s">
        <v>487</v>
      </c>
      <c r="E902" s="325" t="s">
        <v>2045</v>
      </c>
      <c r="F902" s="331"/>
    </row>
    <row r="903" spans="1:6" ht="20.25" customHeight="1">
      <c r="A903" s="324">
        <v>901</v>
      </c>
      <c r="B903" s="332" t="s">
        <v>3586</v>
      </c>
      <c r="C903" s="333">
        <v>91.01</v>
      </c>
      <c r="D903" s="325" t="s">
        <v>487</v>
      </c>
      <c r="E903" s="325" t="s">
        <v>2045</v>
      </c>
      <c r="F903" s="331"/>
    </row>
    <row r="904" spans="1:6" ht="20.25" customHeight="1">
      <c r="A904" s="324">
        <v>902</v>
      </c>
      <c r="B904" s="332" t="s">
        <v>3678</v>
      </c>
      <c r="C904" s="333">
        <v>89.31</v>
      </c>
      <c r="D904" s="325" t="s">
        <v>487</v>
      </c>
      <c r="E904" s="325" t="s">
        <v>2041</v>
      </c>
      <c r="F904" s="331"/>
    </row>
    <row r="905" spans="1:6" ht="20.25" customHeight="1">
      <c r="A905" s="324">
        <v>903</v>
      </c>
      <c r="B905" s="332" t="s">
        <v>3679</v>
      </c>
      <c r="C905" s="333">
        <v>89.31</v>
      </c>
      <c r="D905" s="325" t="s">
        <v>487</v>
      </c>
      <c r="E905" s="325" t="s">
        <v>2041</v>
      </c>
      <c r="F905" s="331"/>
    </row>
    <row r="906" spans="1:6" ht="20.25" customHeight="1">
      <c r="A906" s="324">
        <v>904</v>
      </c>
      <c r="B906" s="332" t="s">
        <v>4800</v>
      </c>
      <c r="C906" s="333">
        <v>91.01</v>
      </c>
      <c r="D906" s="325" t="s">
        <v>487</v>
      </c>
      <c r="E906" s="325" t="s">
        <v>2045</v>
      </c>
      <c r="F906" s="331"/>
    </row>
    <row r="907" spans="1:6" ht="20.25" customHeight="1">
      <c r="A907" s="324">
        <v>905</v>
      </c>
      <c r="B907" s="332" t="s">
        <v>4187</v>
      </c>
      <c r="C907" s="333">
        <v>91.01</v>
      </c>
      <c r="D907" s="325" t="s">
        <v>487</v>
      </c>
      <c r="E907" s="325" t="s">
        <v>2045</v>
      </c>
      <c r="F907" s="331"/>
    </row>
    <row r="908" spans="1:6" ht="20.25" customHeight="1">
      <c r="A908" s="324">
        <v>906</v>
      </c>
      <c r="B908" s="332" t="s">
        <v>4188</v>
      </c>
      <c r="C908" s="333">
        <v>89.31</v>
      </c>
      <c r="D908" s="325" t="s">
        <v>487</v>
      </c>
      <c r="E908" s="325" t="s">
        <v>2041</v>
      </c>
      <c r="F908" s="331"/>
    </row>
    <row r="909" spans="1:6" ht="20.25" customHeight="1">
      <c r="A909" s="324">
        <v>907</v>
      </c>
      <c r="B909" s="332" t="s">
        <v>3369</v>
      </c>
      <c r="C909" s="333">
        <v>89.31</v>
      </c>
      <c r="D909" s="325" t="s">
        <v>487</v>
      </c>
      <c r="E909" s="325" t="s">
        <v>2041</v>
      </c>
      <c r="F909" s="331"/>
    </row>
    <row r="910" spans="1:6" ht="20.25" customHeight="1">
      <c r="A910" s="324">
        <v>908</v>
      </c>
      <c r="B910" s="332" t="s">
        <v>3627</v>
      </c>
      <c r="C910" s="333">
        <v>91.01</v>
      </c>
      <c r="D910" s="325" t="s">
        <v>487</v>
      </c>
      <c r="E910" s="325" t="s">
        <v>2045</v>
      </c>
      <c r="F910" s="331"/>
    </row>
    <row r="911" spans="1:6" ht="20.25" customHeight="1">
      <c r="A911" s="324">
        <v>909</v>
      </c>
      <c r="B911" s="332" t="s">
        <v>3680</v>
      </c>
      <c r="C911" s="333">
        <v>91.01</v>
      </c>
      <c r="D911" s="325" t="s">
        <v>487</v>
      </c>
      <c r="E911" s="325" t="s">
        <v>2045</v>
      </c>
      <c r="F911" s="331"/>
    </row>
    <row r="912" spans="1:6" ht="20.25" customHeight="1">
      <c r="A912" s="324">
        <v>910</v>
      </c>
      <c r="B912" s="332" t="s">
        <v>3536</v>
      </c>
      <c r="C912" s="333">
        <v>89.31</v>
      </c>
      <c r="D912" s="325" t="s">
        <v>487</v>
      </c>
      <c r="E912" s="325" t="s">
        <v>2041</v>
      </c>
      <c r="F912" s="331"/>
    </row>
    <row r="913" spans="1:6" ht="20.25" customHeight="1">
      <c r="A913" s="324">
        <v>911</v>
      </c>
      <c r="B913" s="332" t="s">
        <v>4189</v>
      </c>
      <c r="C913" s="333">
        <v>89.31</v>
      </c>
      <c r="D913" s="325" t="s">
        <v>487</v>
      </c>
      <c r="E913" s="325" t="s">
        <v>2041</v>
      </c>
      <c r="F913" s="331"/>
    </row>
    <row r="914" spans="1:6" ht="20.25" customHeight="1">
      <c r="A914" s="324">
        <v>912</v>
      </c>
      <c r="B914" s="332" t="s">
        <v>3587</v>
      </c>
      <c r="C914" s="333">
        <v>91.01</v>
      </c>
      <c r="D914" s="325" t="s">
        <v>487</v>
      </c>
      <c r="E914" s="325" t="s">
        <v>2045</v>
      </c>
      <c r="F914" s="331"/>
    </row>
    <row r="915" spans="1:6" ht="20.25" customHeight="1">
      <c r="A915" s="324">
        <v>913</v>
      </c>
      <c r="B915" s="332" t="s">
        <v>4190</v>
      </c>
      <c r="C915" s="333">
        <v>91.01</v>
      </c>
      <c r="D915" s="325" t="s">
        <v>487</v>
      </c>
      <c r="E915" s="325" t="s">
        <v>2045</v>
      </c>
      <c r="F915" s="331"/>
    </row>
    <row r="916" spans="1:6" ht="20.25" customHeight="1">
      <c r="A916" s="324">
        <v>914</v>
      </c>
      <c r="B916" s="332" t="s">
        <v>5346</v>
      </c>
      <c r="C916" s="333">
        <v>89.34</v>
      </c>
      <c r="D916" s="325" t="s">
        <v>487</v>
      </c>
      <c r="E916" s="325" t="s">
        <v>2041</v>
      </c>
      <c r="F916" s="331"/>
    </row>
    <row r="917" spans="1:6" ht="20.25" customHeight="1">
      <c r="A917" s="324">
        <v>915</v>
      </c>
      <c r="B917" s="332" t="s">
        <v>5347</v>
      </c>
      <c r="C917" s="333">
        <v>89.35</v>
      </c>
      <c r="D917" s="325" t="s">
        <v>487</v>
      </c>
      <c r="E917" s="325" t="s">
        <v>2041</v>
      </c>
      <c r="F917" s="331"/>
    </row>
    <row r="918" spans="1:6" ht="20.25" customHeight="1">
      <c r="A918" s="324">
        <v>916</v>
      </c>
      <c r="B918" s="332" t="s">
        <v>5348</v>
      </c>
      <c r="C918" s="333">
        <v>89.43</v>
      </c>
      <c r="D918" s="325" t="s">
        <v>487</v>
      </c>
      <c r="E918" s="325" t="s">
        <v>2041</v>
      </c>
      <c r="F918" s="331"/>
    </row>
    <row r="919" spans="1:6" ht="20.25" customHeight="1">
      <c r="A919" s="324">
        <v>917</v>
      </c>
      <c r="B919" s="332" t="s">
        <v>5349</v>
      </c>
      <c r="C919" s="333">
        <v>91.04</v>
      </c>
      <c r="D919" s="325" t="s">
        <v>487</v>
      </c>
      <c r="E919" s="325" t="s">
        <v>2045</v>
      </c>
      <c r="F919" s="331"/>
    </row>
    <row r="920" spans="1:6" ht="20.25" customHeight="1">
      <c r="A920" s="324">
        <v>918</v>
      </c>
      <c r="B920" s="332" t="s">
        <v>5350</v>
      </c>
      <c r="C920" s="333">
        <v>89.26</v>
      </c>
      <c r="D920" s="325" t="s">
        <v>487</v>
      </c>
      <c r="E920" s="325" t="s">
        <v>2041</v>
      </c>
      <c r="F920" s="331"/>
    </row>
    <row r="921" spans="1:6" ht="20.25" customHeight="1">
      <c r="A921" s="324">
        <v>919</v>
      </c>
      <c r="B921" s="332" t="s">
        <v>5351</v>
      </c>
      <c r="C921" s="333">
        <v>89.34</v>
      </c>
      <c r="D921" s="325" t="s">
        <v>487</v>
      </c>
      <c r="E921" s="325" t="s">
        <v>2041</v>
      </c>
      <c r="F921" s="331"/>
    </row>
    <row r="922" spans="1:6" ht="20.25" customHeight="1">
      <c r="A922" s="324">
        <v>920</v>
      </c>
      <c r="B922" s="332" t="s">
        <v>5352</v>
      </c>
      <c r="C922" s="333">
        <v>91.04</v>
      </c>
      <c r="D922" s="325" t="s">
        <v>487</v>
      </c>
      <c r="E922" s="325" t="s">
        <v>2045</v>
      </c>
      <c r="F922" s="331"/>
    </row>
    <row r="923" spans="1:6" ht="20.25" customHeight="1">
      <c r="A923" s="324">
        <v>921</v>
      </c>
      <c r="B923" s="332" t="s">
        <v>5353</v>
      </c>
      <c r="C923" s="333">
        <v>89.35</v>
      </c>
      <c r="D923" s="325" t="s">
        <v>487</v>
      </c>
      <c r="E923" s="325" t="s">
        <v>2041</v>
      </c>
      <c r="F923" s="331"/>
    </row>
    <row r="924" spans="1:6" ht="20.25" customHeight="1">
      <c r="A924" s="324">
        <v>922</v>
      </c>
      <c r="B924" s="332" t="s">
        <v>5354</v>
      </c>
      <c r="C924" s="333">
        <v>91.21</v>
      </c>
      <c r="D924" s="325" t="s">
        <v>487</v>
      </c>
      <c r="E924" s="325" t="s">
        <v>2045</v>
      </c>
      <c r="F924" s="331"/>
    </row>
    <row r="925" spans="1:6" ht="20.25" customHeight="1">
      <c r="A925" s="324">
        <v>923</v>
      </c>
      <c r="B925" s="332" t="s">
        <v>5355</v>
      </c>
      <c r="C925" s="333">
        <v>89.26</v>
      </c>
      <c r="D925" s="325" t="s">
        <v>487</v>
      </c>
      <c r="E925" s="325" t="s">
        <v>2041</v>
      </c>
      <c r="F925" s="331"/>
    </row>
    <row r="926" spans="1:6" ht="20.25" customHeight="1">
      <c r="A926" s="324">
        <v>924</v>
      </c>
      <c r="B926" s="332" t="s">
        <v>5356</v>
      </c>
      <c r="C926" s="333">
        <v>89.43</v>
      </c>
      <c r="D926" s="325" t="s">
        <v>487</v>
      </c>
      <c r="E926" s="325" t="s">
        <v>2041</v>
      </c>
      <c r="F926" s="331"/>
    </row>
    <row r="927" spans="1:6" ht="20.25" customHeight="1">
      <c r="A927" s="324">
        <v>925</v>
      </c>
      <c r="B927" s="332" t="s">
        <v>5357</v>
      </c>
      <c r="C927" s="333">
        <v>91.21</v>
      </c>
      <c r="D927" s="325" t="s">
        <v>487</v>
      </c>
      <c r="E927" s="325" t="s">
        <v>2045</v>
      </c>
      <c r="F927" s="331"/>
    </row>
    <row r="928" spans="1:6" ht="20.25" customHeight="1">
      <c r="A928" s="324">
        <v>926</v>
      </c>
      <c r="B928" s="332" t="s">
        <v>5358</v>
      </c>
      <c r="C928" s="333">
        <v>89.35</v>
      </c>
      <c r="D928" s="325" t="s">
        <v>487</v>
      </c>
      <c r="E928" s="325" t="s">
        <v>2041</v>
      </c>
      <c r="F928" s="331"/>
    </row>
    <row r="929" spans="1:6" ht="20.25" customHeight="1">
      <c r="A929" s="324">
        <v>927</v>
      </c>
      <c r="B929" s="332" t="s">
        <v>5359</v>
      </c>
      <c r="C929" s="333">
        <v>89.43</v>
      </c>
      <c r="D929" s="325" t="s">
        <v>487</v>
      </c>
      <c r="E929" s="325" t="s">
        <v>2041</v>
      </c>
      <c r="F929" s="331"/>
    </row>
    <row r="930" spans="1:6" ht="20.25" customHeight="1">
      <c r="A930" s="324">
        <v>928</v>
      </c>
      <c r="B930" s="332" t="s">
        <v>5360</v>
      </c>
      <c r="C930" s="333">
        <v>91.04</v>
      </c>
      <c r="D930" s="325" t="s">
        <v>487</v>
      </c>
      <c r="E930" s="325" t="s">
        <v>2045</v>
      </c>
      <c r="F930" s="331"/>
    </row>
    <row r="931" spans="1:6" ht="20.25" customHeight="1">
      <c r="A931" s="324">
        <v>929</v>
      </c>
      <c r="B931" s="332" t="s">
        <v>5361</v>
      </c>
      <c r="C931" s="333">
        <v>89.34</v>
      </c>
      <c r="D931" s="325" t="s">
        <v>487</v>
      </c>
      <c r="E931" s="325" t="s">
        <v>2041</v>
      </c>
      <c r="F931" s="331"/>
    </row>
    <row r="932" spans="1:6" ht="20.25" customHeight="1">
      <c r="A932" s="324">
        <v>930</v>
      </c>
      <c r="B932" s="332" t="s">
        <v>5362</v>
      </c>
      <c r="C932" s="333">
        <v>89.26</v>
      </c>
      <c r="D932" s="325" t="s">
        <v>487</v>
      </c>
      <c r="E932" s="325" t="s">
        <v>2041</v>
      </c>
      <c r="F932" s="331"/>
    </row>
    <row r="933" spans="1:6" ht="20.25" customHeight="1">
      <c r="A933" s="324">
        <v>931</v>
      </c>
      <c r="B933" s="332" t="s">
        <v>5363</v>
      </c>
      <c r="C933" s="333">
        <v>91.21</v>
      </c>
      <c r="D933" s="325" t="s">
        <v>487</v>
      </c>
      <c r="E933" s="325" t="s">
        <v>2045</v>
      </c>
      <c r="F933" s="331"/>
    </row>
    <row r="934" spans="1:6" ht="20.25" customHeight="1">
      <c r="A934" s="324">
        <v>932</v>
      </c>
      <c r="B934" s="332" t="s">
        <v>5364</v>
      </c>
      <c r="C934" s="333">
        <v>91.21</v>
      </c>
      <c r="D934" s="325" t="s">
        <v>487</v>
      </c>
      <c r="E934" s="325" t="s">
        <v>2045</v>
      </c>
      <c r="F934" s="331"/>
    </row>
    <row r="935" spans="1:6" ht="20.25" customHeight="1">
      <c r="A935" s="324">
        <v>933</v>
      </c>
      <c r="B935" s="332" t="s">
        <v>5365</v>
      </c>
      <c r="C935" s="333">
        <v>91.04</v>
      </c>
      <c r="D935" s="325" t="s">
        <v>487</v>
      </c>
      <c r="E935" s="325" t="s">
        <v>2045</v>
      </c>
      <c r="F935" s="331"/>
    </row>
    <row r="936" spans="1:6" ht="20.25" customHeight="1">
      <c r="A936" s="324">
        <v>934</v>
      </c>
      <c r="B936" s="332" t="s">
        <v>5366</v>
      </c>
      <c r="C936" s="333">
        <v>91.04</v>
      </c>
      <c r="D936" s="325" t="s">
        <v>487</v>
      </c>
      <c r="E936" s="325" t="s">
        <v>2045</v>
      </c>
      <c r="F936" s="331"/>
    </row>
    <row r="937" spans="1:6" ht="20.25" customHeight="1">
      <c r="A937" s="324">
        <v>935</v>
      </c>
      <c r="B937" s="332" t="s">
        <v>5367</v>
      </c>
      <c r="C937" s="333">
        <v>91.21</v>
      </c>
      <c r="D937" s="325" t="s">
        <v>487</v>
      </c>
      <c r="E937" s="325" t="s">
        <v>2045</v>
      </c>
      <c r="F937" s="331"/>
    </row>
    <row r="938" spans="1:6" ht="20.25" customHeight="1">
      <c r="A938" s="324">
        <v>936</v>
      </c>
      <c r="B938" s="332" t="s">
        <v>546</v>
      </c>
      <c r="C938" s="333">
        <v>74.31</v>
      </c>
      <c r="D938" s="325" t="s">
        <v>487</v>
      </c>
      <c r="E938" s="325" t="s">
        <v>2045</v>
      </c>
      <c r="F938" s="331"/>
    </row>
    <row r="939" spans="1:6" ht="20.25" customHeight="1">
      <c r="A939" s="324">
        <v>937</v>
      </c>
      <c r="B939" s="332" t="s">
        <v>5368</v>
      </c>
      <c r="C939" s="333">
        <v>91.21</v>
      </c>
      <c r="D939" s="325" t="s">
        <v>487</v>
      </c>
      <c r="E939" s="325" t="s">
        <v>2045</v>
      </c>
      <c r="F939" s="331"/>
    </row>
    <row r="940" spans="1:6" ht="20.25" customHeight="1">
      <c r="A940" s="324">
        <v>938</v>
      </c>
      <c r="B940" s="332" t="s">
        <v>5369</v>
      </c>
      <c r="C940" s="333">
        <v>89.63</v>
      </c>
      <c r="D940" s="325" t="s">
        <v>487</v>
      </c>
      <c r="E940" s="325" t="s">
        <v>2041</v>
      </c>
      <c r="F940" s="331"/>
    </row>
    <row r="941" spans="1:6" ht="20.25" customHeight="1">
      <c r="A941" s="324">
        <v>939</v>
      </c>
      <c r="B941" s="332" t="s">
        <v>5370</v>
      </c>
      <c r="C941" s="333">
        <v>89.63</v>
      </c>
      <c r="D941" s="325" t="s">
        <v>487</v>
      </c>
      <c r="E941" s="325" t="s">
        <v>2041</v>
      </c>
      <c r="F941" s="331"/>
    </row>
    <row r="942" spans="1:6" ht="20.25" customHeight="1">
      <c r="A942" s="324">
        <v>940</v>
      </c>
      <c r="B942" s="332" t="s">
        <v>5371</v>
      </c>
      <c r="C942" s="333">
        <v>91.41</v>
      </c>
      <c r="D942" s="325" t="s">
        <v>487</v>
      </c>
      <c r="E942" s="325" t="s">
        <v>2045</v>
      </c>
      <c r="F942" s="331"/>
    </row>
    <row r="943" spans="1:6" ht="20.25" customHeight="1">
      <c r="A943" s="324">
        <v>941</v>
      </c>
      <c r="B943" s="332" t="s">
        <v>5372</v>
      </c>
      <c r="C943" s="333">
        <v>91.49</v>
      </c>
      <c r="D943" s="325" t="s">
        <v>487</v>
      </c>
      <c r="E943" s="325" t="s">
        <v>2045</v>
      </c>
      <c r="F943" s="331"/>
    </row>
    <row r="944" spans="1:6" ht="20.25" customHeight="1">
      <c r="A944" s="324">
        <v>942</v>
      </c>
      <c r="B944" s="332" t="s">
        <v>4842</v>
      </c>
      <c r="C944" s="333">
        <v>91.49</v>
      </c>
      <c r="D944" s="325" t="s">
        <v>487</v>
      </c>
      <c r="E944" s="325" t="s">
        <v>2045</v>
      </c>
      <c r="F944" s="331"/>
    </row>
    <row r="945" spans="1:6" ht="20.25" customHeight="1">
      <c r="A945" s="324">
        <v>943</v>
      </c>
      <c r="B945" s="332" t="s">
        <v>4072</v>
      </c>
      <c r="C945" s="333">
        <v>90.02</v>
      </c>
      <c r="D945" s="325" t="s">
        <v>487</v>
      </c>
      <c r="E945" s="325" t="s">
        <v>2041</v>
      </c>
      <c r="F945" s="331"/>
    </row>
    <row r="946" spans="1:6" ht="20.25" customHeight="1">
      <c r="A946" s="324">
        <v>944</v>
      </c>
      <c r="B946" s="332" t="s">
        <v>3360</v>
      </c>
      <c r="C946" s="333">
        <v>91.49</v>
      </c>
      <c r="D946" s="325" t="s">
        <v>487</v>
      </c>
      <c r="E946" s="325" t="s">
        <v>2045</v>
      </c>
      <c r="F946" s="331"/>
    </row>
    <row r="947" spans="1:6" ht="20.25" customHeight="1">
      <c r="A947" s="324">
        <v>945</v>
      </c>
      <c r="B947" s="332" t="s">
        <v>3517</v>
      </c>
      <c r="C947" s="333">
        <v>89.68</v>
      </c>
      <c r="D947" s="325" t="s">
        <v>487</v>
      </c>
      <c r="E947" s="325" t="s">
        <v>2041</v>
      </c>
      <c r="F947" s="331"/>
    </row>
    <row r="948" spans="1:6" ht="20.25" customHeight="1">
      <c r="A948" s="324">
        <v>946</v>
      </c>
      <c r="B948" s="332" t="s">
        <v>3745</v>
      </c>
      <c r="C948" s="333">
        <v>91.49</v>
      </c>
      <c r="D948" s="325" t="s">
        <v>487</v>
      </c>
      <c r="E948" s="325" t="s">
        <v>2045</v>
      </c>
      <c r="F948" s="331"/>
    </row>
    <row r="949" spans="1:6" ht="20.25" customHeight="1">
      <c r="A949" s="324">
        <v>947</v>
      </c>
      <c r="B949" s="332" t="s">
        <v>3812</v>
      </c>
      <c r="C949" s="333">
        <v>91.49</v>
      </c>
      <c r="D949" s="325" t="s">
        <v>487</v>
      </c>
      <c r="E949" s="325" t="s">
        <v>2045</v>
      </c>
      <c r="F949" s="331"/>
    </row>
    <row r="950" spans="1:6" ht="20.25" customHeight="1">
      <c r="A950" s="324">
        <v>948</v>
      </c>
      <c r="B950" s="332" t="s">
        <v>3734</v>
      </c>
      <c r="C950" s="333">
        <v>90.02</v>
      </c>
      <c r="D950" s="325" t="s">
        <v>487</v>
      </c>
      <c r="E950" s="325" t="s">
        <v>2041</v>
      </c>
      <c r="F950" s="331"/>
    </row>
    <row r="951" spans="1:6" ht="20.25" customHeight="1">
      <c r="A951" s="324">
        <v>949</v>
      </c>
      <c r="B951" s="332" t="s">
        <v>2302</v>
      </c>
      <c r="C951" s="333">
        <v>89.65</v>
      </c>
      <c r="D951" s="325" t="s">
        <v>487</v>
      </c>
      <c r="E951" s="325" t="s">
        <v>2041</v>
      </c>
      <c r="F951" s="331"/>
    </row>
    <row r="952" spans="1:6" ht="20.25" customHeight="1">
      <c r="A952" s="324">
        <v>950</v>
      </c>
      <c r="B952" s="332" t="s">
        <v>3398</v>
      </c>
      <c r="C952" s="333">
        <v>91.12</v>
      </c>
      <c r="D952" s="325" t="s">
        <v>487</v>
      </c>
      <c r="E952" s="325" t="s">
        <v>2045</v>
      </c>
      <c r="F952" s="331"/>
    </row>
    <row r="953" spans="1:6" ht="20.25" customHeight="1">
      <c r="A953" s="324">
        <v>951</v>
      </c>
      <c r="B953" s="332" t="s">
        <v>4232</v>
      </c>
      <c r="C953" s="333">
        <v>89.68</v>
      </c>
      <c r="D953" s="325" t="s">
        <v>487</v>
      </c>
      <c r="E953" s="325" t="s">
        <v>2041</v>
      </c>
      <c r="F953" s="331"/>
    </row>
    <row r="954" spans="1:6" ht="20.25" customHeight="1">
      <c r="A954" s="324">
        <v>952</v>
      </c>
      <c r="B954" s="332" t="s">
        <v>4836</v>
      </c>
      <c r="C954" s="333">
        <v>91.49</v>
      </c>
      <c r="D954" s="325" t="s">
        <v>487</v>
      </c>
      <c r="E954" s="325" t="s">
        <v>2045</v>
      </c>
      <c r="F954" s="331"/>
    </row>
    <row r="955" spans="1:6" ht="20.25" customHeight="1">
      <c r="A955" s="324">
        <v>953</v>
      </c>
      <c r="B955" s="332" t="s">
        <v>3511</v>
      </c>
      <c r="C955" s="333">
        <v>91.49</v>
      </c>
      <c r="D955" s="325" t="s">
        <v>487</v>
      </c>
      <c r="E955" s="325" t="s">
        <v>2045</v>
      </c>
      <c r="F955" s="331"/>
    </row>
    <row r="956" spans="1:6" ht="20.25" customHeight="1">
      <c r="A956" s="324">
        <v>954</v>
      </c>
      <c r="B956" s="332" t="s">
        <v>3816</v>
      </c>
      <c r="C956" s="333">
        <v>90.02</v>
      </c>
      <c r="D956" s="325" t="s">
        <v>487</v>
      </c>
      <c r="E956" s="325" t="s">
        <v>2041</v>
      </c>
      <c r="F956" s="331"/>
    </row>
    <row r="957" spans="1:6" ht="20.25" customHeight="1">
      <c r="A957" s="324">
        <v>955</v>
      </c>
      <c r="B957" s="332" t="s">
        <v>3512</v>
      </c>
      <c r="C957" s="333">
        <v>89.68</v>
      </c>
      <c r="D957" s="325" t="s">
        <v>487</v>
      </c>
      <c r="E957" s="325" t="s">
        <v>2041</v>
      </c>
      <c r="F957" s="331"/>
    </row>
    <row r="958" spans="1:6" ht="20.25" customHeight="1">
      <c r="A958" s="324">
        <v>956</v>
      </c>
      <c r="B958" s="332" t="s">
        <v>4794</v>
      </c>
      <c r="C958" s="333">
        <v>91.49</v>
      </c>
      <c r="D958" s="325" t="s">
        <v>487</v>
      </c>
      <c r="E958" s="325" t="s">
        <v>2045</v>
      </c>
      <c r="F958" s="331"/>
    </row>
    <row r="959" spans="1:6" ht="20.25" customHeight="1">
      <c r="A959" s="324">
        <v>957</v>
      </c>
      <c r="B959" s="332" t="s">
        <v>3494</v>
      </c>
      <c r="C959" s="333">
        <v>91.49</v>
      </c>
      <c r="D959" s="325" t="s">
        <v>487</v>
      </c>
      <c r="E959" s="325" t="s">
        <v>2045</v>
      </c>
      <c r="F959" s="331"/>
    </row>
    <row r="960" spans="1:6" ht="20.25" customHeight="1">
      <c r="A960" s="324">
        <v>958</v>
      </c>
      <c r="B960" s="332" t="s">
        <v>3498</v>
      </c>
      <c r="C960" s="333">
        <v>89.68</v>
      </c>
      <c r="D960" s="325" t="s">
        <v>487</v>
      </c>
      <c r="E960" s="325" t="s">
        <v>2041</v>
      </c>
      <c r="F960" s="331"/>
    </row>
    <row r="961" spans="1:6" ht="20.25" customHeight="1">
      <c r="A961" s="324">
        <v>959</v>
      </c>
      <c r="B961" s="332" t="s">
        <v>4230</v>
      </c>
      <c r="C961" s="333">
        <v>90.02</v>
      </c>
      <c r="D961" s="325" t="s">
        <v>487</v>
      </c>
      <c r="E961" s="325" t="s">
        <v>2041</v>
      </c>
      <c r="F961" s="331"/>
    </row>
    <row r="962" spans="1:6" ht="20.25" customHeight="1">
      <c r="A962" s="324">
        <v>960</v>
      </c>
      <c r="B962" s="332" t="s">
        <v>3489</v>
      </c>
      <c r="C962" s="333">
        <v>91.49</v>
      </c>
      <c r="D962" s="325" t="s">
        <v>487</v>
      </c>
      <c r="E962" s="325" t="s">
        <v>2045</v>
      </c>
      <c r="F962" s="331"/>
    </row>
    <row r="963" spans="1:6" ht="20.25" customHeight="1">
      <c r="A963" s="324">
        <v>961</v>
      </c>
      <c r="B963" s="332" t="s">
        <v>3490</v>
      </c>
      <c r="C963" s="333">
        <v>91.49</v>
      </c>
      <c r="D963" s="325" t="s">
        <v>487</v>
      </c>
      <c r="E963" s="325" t="s">
        <v>2045</v>
      </c>
      <c r="F963" s="331"/>
    </row>
    <row r="964" spans="1:6" ht="20.25" customHeight="1">
      <c r="A964" s="324">
        <v>962</v>
      </c>
      <c r="B964" s="332" t="s">
        <v>3500</v>
      </c>
      <c r="C964" s="333">
        <v>89.68</v>
      </c>
      <c r="D964" s="325" t="s">
        <v>487</v>
      </c>
      <c r="E964" s="325" t="s">
        <v>2041</v>
      </c>
      <c r="F964" s="331"/>
    </row>
    <row r="965" spans="1:6" ht="20.25" customHeight="1">
      <c r="A965" s="324">
        <v>963</v>
      </c>
      <c r="B965" s="332" t="s">
        <v>3741</v>
      </c>
      <c r="C965" s="333">
        <v>90.02</v>
      </c>
      <c r="D965" s="325" t="s">
        <v>487</v>
      </c>
      <c r="E965" s="325" t="s">
        <v>2041</v>
      </c>
      <c r="F965" s="331"/>
    </row>
    <row r="966" spans="1:6" ht="20.25" customHeight="1">
      <c r="A966" s="324">
        <v>964</v>
      </c>
      <c r="B966" s="332" t="s">
        <v>3507</v>
      </c>
      <c r="C966" s="333">
        <v>91.49</v>
      </c>
      <c r="D966" s="325" t="s">
        <v>487</v>
      </c>
      <c r="E966" s="325" t="s">
        <v>2045</v>
      </c>
      <c r="F966" s="331"/>
    </row>
    <row r="967" spans="1:6" ht="20.25" customHeight="1">
      <c r="A967" s="324">
        <v>965</v>
      </c>
      <c r="B967" s="332" t="s">
        <v>3497</v>
      </c>
      <c r="C967" s="333">
        <v>91.49</v>
      </c>
      <c r="D967" s="325" t="s">
        <v>487</v>
      </c>
      <c r="E967" s="325" t="s">
        <v>2045</v>
      </c>
      <c r="F967" s="331"/>
    </row>
    <row r="968" spans="1:6" ht="20.25" customHeight="1">
      <c r="A968" s="324">
        <v>966</v>
      </c>
      <c r="B968" s="332" t="s">
        <v>3248</v>
      </c>
      <c r="C968" s="333">
        <v>89.68</v>
      </c>
      <c r="D968" s="325" t="s">
        <v>487</v>
      </c>
      <c r="E968" s="325" t="s">
        <v>2041</v>
      </c>
      <c r="F968" s="331"/>
    </row>
    <row r="969" spans="1:6" ht="20.25" customHeight="1">
      <c r="A969" s="324">
        <v>967</v>
      </c>
      <c r="B969" s="332" t="s">
        <v>5373</v>
      </c>
      <c r="C969" s="333">
        <v>91.49</v>
      </c>
      <c r="D969" s="325" t="s">
        <v>487</v>
      </c>
      <c r="E969" s="325" t="s">
        <v>2045</v>
      </c>
      <c r="F969" s="331"/>
    </row>
    <row r="970" spans="1:6" ht="20.25" customHeight="1">
      <c r="A970" s="324">
        <v>968</v>
      </c>
      <c r="B970" s="332" t="s">
        <v>3345</v>
      </c>
      <c r="C970" s="333">
        <v>89.68</v>
      </c>
      <c r="D970" s="325" t="s">
        <v>487</v>
      </c>
      <c r="E970" s="325" t="s">
        <v>2041</v>
      </c>
      <c r="F970" s="331"/>
    </row>
    <row r="971" spans="1:6" ht="20.25" customHeight="1">
      <c r="A971" s="324">
        <v>969</v>
      </c>
      <c r="B971" s="332" t="s">
        <v>5374</v>
      </c>
      <c r="C971" s="333">
        <v>90.02</v>
      </c>
      <c r="D971" s="325" t="s">
        <v>487</v>
      </c>
      <c r="E971" s="325" t="s">
        <v>2041</v>
      </c>
      <c r="F971" s="331"/>
    </row>
    <row r="972" spans="1:6" ht="20.25" customHeight="1">
      <c r="A972" s="324">
        <v>970</v>
      </c>
      <c r="B972" s="332" t="s">
        <v>5375</v>
      </c>
      <c r="C972" s="333">
        <v>91.49</v>
      </c>
      <c r="D972" s="325" t="s">
        <v>487</v>
      </c>
      <c r="E972" s="325" t="s">
        <v>2045</v>
      </c>
      <c r="F972" s="331"/>
    </row>
    <row r="973" spans="1:6" ht="20.25" customHeight="1">
      <c r="A973" s="324">
        <v>971</v>
      </c>
      <c r="B973" s="332" t="s">
        <v>5376</v>
      </c>
      <c r="C973" s="333">
        <v>91.49</v>
      </c>
      <c r="D973" s="325" t="s">
        <v>487</v>
      </c>
      <c r="E973" s="325" t="s">
        <v>2045</v>
      </c>
      <c r="F973" s="331"/>
    </row>
    <row r="974" spans="1:6" ht="20.25" customHeight="1">
      <c r="A974" s="324">
        <v>972</v>
      </c>
      <c r="B974" s="332" t="s">
        <v>5377</v>
      </c>
      <c r="C974" s="333">
        <v>89.68</v>
      </c>
      <c r="D974" s="325" t="s">
        <v>487</v>
      </c>
      <c r="E974" s="325" t="s">
        <v>2041</v>
      </c>
      <c r="F974" s="331"/>
    </row>
    <row r="975" spans="1:6" ht="20.25" customHeight="1">
      <c r="A975" s="324">
        <v>973</v>
      </c>
      <c r="B975" s="332" t="s">
        <v>5378</v>
      </c>
      <c r="C975" s="333">
        <v>91.94</v>
      </c>
      <c r="D975" s="325" t="s">
        <v>487</v>
      </c>
      <c r="E975" s="325" t="s">
        <v>2045</v>
      </c>
      <c r="F975" s="331"/>
    </row>
    <row r="976" spans="1:6" ht="20.25" customHeight="1">
      <c r="A976" s="324">
        <v>974</v>
      </c>
      <c r="B976" s="332" t="s">
        <v>5379</v>
      </c>
      <c r="C976" s="333">
        <v>91.49</v>
      </c>
      <c r="D976" s="325" t="s">
        <v>487</v>
      </c>
      <c r="E976" s="325" t="s">
        <v>2045</v>
      </c>
      <c r="F976" s="331"/>
    </row>
    <row r="977" spans="1:6" ht="20.25" customHeight="1">
      <c r="A977" s="324">
        <v>975</v>
      </c>
      <c r="B977" s="332" t="s">
        <v>5380</v>
      </c>
      <c r="C977" s="333">
        <v>89.68</v>
      </c>
      <c r="D977" s="325" t="s">
        <v>487</v>
      </c>
      <c r="E977" s="325" t="s">
        <v>2041</v>
      </c>
      <c r="F977" s="331"/>
    </row>
    <row r="978" spans="1:6" ht="20.25" customHeight="1">
      <c r="A978" s="324">
        <v>976</v>
      </c>
      <c r="B978" s="332" t="s">
        <v>3584</v>
      </c>
      <c r="C978" s="333">
        <v>89.74</v>
      </c>
      <c r="D978" s="325" t="s">
        <v>487</v>
      </c>
      <c r="E978" s="325" t="s">
        <v>2041</v>
      </c>
      <c r="F978" s="331"/>
    </row>
    <row r="979" spans="1:6" ht="20.25" customHeight="1">
      <c r="A979" s="324">
        <v>977</v>
      </c>
      <c r="B979" s="332" t="s">
        <v>3674</v>
      </c>
      <c r="C979" s="333">
        <v>91.18</v>
      </c>
      <c r="D979" s="325" t="s">
        <v>487</v>
      </c>
      <c r="E979" s="325" t="s">
        <v>2045</v>
      </c>
      <c r="F979" s="331"/>
    </row>
    <row r="980" spans="1:6" ht="20.25" customHeight="1">
      <c r="A980" s="324">
        <v>978</v>
      </c>
      <c r="B980" s="332" t="s">
        <v>3707</v>
      </c>
      <c r="C980" s="333">
        <v>91.18</v>
      </c>
      <c r="D980" s="325" t="s">
        <v>487</v>
      </c>
      <c r="E980" s="325" t="s">
        <v>2045</v>
      </c>
      <c r="F980" s="331"/>
    </row>
    <row r="981" spans="1:6" ht="20.25" customHeight="1">
      <c r="A981" s="324">
        <v>979</v>
      </c>
      <c r="B981" s="332" t="s">
        <v>4795</v>
      </c>
      <c r="C981" s="333">
        <v>89.4</v>
      </c>
      <c r="D981" s="325" t="s">
        <v>487</v>
      </c>
      <c r="E981" s="325" t="s">
        <v>2041</v>
      </c>
      <c r="F981" s="331"/>
    </row>
    <row r="982" spans="1:6" ht="20.25" customHeight="1">
      <c r="A982" s="324">
        <v>980</v>
      </c>
      <c r="B982" s="332" t="s">
        <v>3675</v>
      </c>
      <c r="C982" s="333">
        <v>89.74</v>
      </c>
      <c r="D982" s="325" t="s">
        <v>487</v>
      </c>
      <c r="E982" s="325" t="s">
        <v>2041</v>
      </c>
      <c r="F982" s="331"/>
    </row>
    <row r="983" spans="1:6" ht="20.25" customHeight="1">
      <c r="A983" s="324">
        <v>981</v>
      </c>
      <c r="B983" s="332" t="s">
        <v>2285</v>
      </c>
      <c r="C983" s="333">
        <v>89.39</v>
      </c>
      <c r="D983" s="325" t="s">
        <v>487</v>
      </c>
      <c r="E983" s="325" t="s">
        <v>2041</v>
      </c>
      <c r="F983" s="331"/>
    </row>
    <row r="984" spans="1:6" ht="20.25" customHeight="1">
      <c r="A984" s="324">
        <v>982</v>
      </c>
      <c r="B984" s="332" t="s">
        <v>2530</v>
      </c>
      <c r="C984" s="333">
        <v>91.12</v>
      </c>
      <c r="D984" s="325" t="s">
        <v>487</v>
      </c>
      <c r="E984" s="325" t="s">
        <v>2045</v>
      </c>
      <c r="F984" s="331"/>
    </row>
    <row r="985" spans="1:6" ht="20.25" customHeight="1">
      <c r="A985" s="324">
        <v>983</v>
      </c>
      <c r="B985" s="332" t="s">
        <v>4116</v>
      </c>
      <c r="C985" s="333">
        <v>91.12</v>
      </c>
      <c r="D985" s="325" t="s">
        <v>487</v>
      </c>
      <c r="E985" s="325" t="s">
        <v>2045</v>
      </c>
      <c r="F985" s="331"/>
    </row>
    <row r="986" spans="1:6" ht="20.25" customHeight="1">
      <c r="A986" s="324">
        <v>984</v>
      </c>
      <c r="B986" s="332" t="s">
        <v>3245</v>
      </c>
      <c r="C986" s="333">
        <v>89.65</v>
      </c>
      <c r="D986" s="325" t="s">
        <v>487</v>
      </c>
      <c r="E986" s="325" t="s">
        <v>2041</v>
      </c>
      <c r="F986" s="331"/>
    </row>
    <row r="987" spans="1:6" ht="20.25" customHeight="1">
      <c r="A987" s="324">
        <v>985</v>
      </c>
      <c r="B987" s="332" t="s">
        <v>2284</v>
      </c>
      <c r="C987" s="333">
        <v>89.39</v>
      </c>
      <c r="D987" s="325" t="s">
        <v>487</v>
      </c>
      <c r="E987" s="325" t="s">
        <v>2041</v>
      </c>
      <c r="F987" s="331"/>
    </row>
    <row r="988" spans="1:6" ht="20.25" customHeight="1">
      <c r="A988" s="324">
        <v>986</v>
      </c>
      <c r="B988" s="332" t="s">
        <v>2529</v>
      </c>
      <c r="C988" s="333">
        <v>91.12</v>
      </c>
      <c r="D988" s="325" t="s">
        <v>487</v>
      </c>
      <c r="E988" s="325" t="s">
        <v>2045</v>
      </c>
      <c r="F988" s="331"/>
    </row>
    <row r="989" spans="1:6" ht="20.25" customHeight="1">
      <c r="A989" s="324">
        <v>987</v>
      </c>
      <c r="B989" s="332" t="s">
        <v>3738</v>
      </c>
      <c r="C989" s="333">
        <v>91.12</v>
      </c>
      <c r="D989" s="325" t="s">
        <v>487</v>
      </c>
      <c r="E989" s="325" t="s">
        <v>2045</v>
      </c>
      <c r="F989" s="331"/>
    </row>
    <row r="990" spans="1:6" ht="20.25" customHeight="1">
      <c r="A990" s="324">
        <v>988</v>
      </c>
      <c r="B990" s="332" t="s">
        <v>3730</v>
      </c>
      <c r="C990" s="333">
        <v>89.65</v>
      </c>
      <c r="D990" s="325" t="s">
        <v>487</v>
      </c>
      <c r="E990" s="325" t="s">
        <v>2041</v>
      </c>
      <c r="F990" s="331"/>
    </row>
    <row r="991" spans="1:6" ht="20.25" customHeight="1">
      <c r="A991" s="324">
        <v>989</v>
      </c>
      <c r="B991" s="332" t="s">
        <v>2283</v>
      </c>
      <c r="C991" s="333">
        <v>89.39</v>
      </c>
      <c r="D991" s="325" t="s">
        <v>487</v>
      </c>
      <c r="E991" s="325" t="s">
        <v>2041</v>
      </c>
      <c r="F991" s="331"/>
    </row>
    <row r="992" spans="1:6" ht="20.25" customHeight="1">
      <c r="A992" s="324">
        <v>990</v>
      </c>
      <c r="B992" s="332" t="s">
        <v>2528</v>
      </c>
      <c r="C992" s="333">
        <v>91.12</v>
      </c>
      <c r="D992" s="325" t="s">
        <v>487</v>
      </c>
      <c r="E992" s="325" t="s">
        <v>2045</v>
      </c>
      <c r="F992" s="331"/>
    </row>
    <row r="993" spans="1:6" ht="20.25" customHeight="1">
      <c r="A993" s="324">
        <v>991</v>
      </c>
      <c r="B993" s="332" t="s">
        <v>4368</v>
      </c>
      <c r="C993" s="333">
        <v>91.12</v>
      </c>
      <c r="D993" s="325" t="s">
        <v>487</v>
      </c>
      <c r="E993" s="325" t="s">
        <v>2045</v>
      </c>
      <c r="F993" s="331"/>
    </row>
    <row r="994" spans="1:6" ht="20.25" customHeight="1">
      <c r="A994" s="324">
        <v>992</v>
      </c>
      <c r="B994" s="332" t="s">
        <v>4056</v>
      </c>
      <c r="C994" s="333">
        <v>89.65</v>
      </c>
      <c r="D994" s="325" t="s">
        <v>487</v>
      </c>
      <c r="E994" s="325" t="s">
        <v>2041</v>
      </c>
      <c r="F994" s="331"/>
    </row>
    <row r="995" spans="1:6" ht="20.25" customHeight="1">
      <c r="A995" s="324">
        <v>993</v>
      </c>
      <c r="B995" s="332" t="s">
        <v>2282</v>
      </c>
      <c r="C995" s="333">
        <v>89.39</v>
      </c>
      <c r="D995" s="325" t="s">
        <v>487</v>
      </c>
      <c r="E995" s="325" t="s">
        <v>2041</v>
      </c>
      <c r="F995" s="331"/>
    </row>
    <row r="996" spans="1:6" ht="20.25" customHeight="1">
      <c r="A996" s="324">
        <v>994</v>
      </c>
      <c r="B996" s="332" t="s">
        <v>4369</v>
      </c>
      <c r="C996" s="333">
        <v>91.12</v>
      </c>
      <c r="D996" s="325" t="s">
        <v>487</v>
      </c>
      <c r="E996" s="325" t="s">
        <v>2045</v>
      </c>
      <c r="F996" s="331"/>
    </row>
    <row r="997" spans="1:6" ht="20.25" customHeight="1">
      <c r="A997" s="324">
        <v>995</v>
      </c>
      <c r="B997" s="332" t="s">
        <v>4370</v>
      </c>
      <c r="C997" s="333">
        <v>89.65</v>
      </c>
      <c r="D997" s="325" t="s">
        <v>487</v>
      </c>
      <c r="E997" s="325" t="s">
        <v>2041</v>
      </c>
      <c r="F997" s="331"/>
    </row>
    <row r="998" spans="1:6" ht="20.25" customHeight="1">
      <c r="A998" s="324">
        <v>996</v>
      </c>
      <c r="B998" s="332" t="s">
        <v>2281</v>
      </c>
      <c r="C998" s="333">
        <v>89.39</v>
      </c>
      <c r="D998" s="325" t="s">
        <v>487</v>
      </c>
      <c r="E998" s="325" t="s">
        <v>2041</v>
      </c>
      <c r="F998" s="331"/>
    </row>
    <row r="999" spans="1:6" ht="20.25" customHeight="1">
      <c r="A999" s="324">
        <v>997</v>
      </c>
      <c r="B999" s="332" t="s">
        <v>2526</v>
      </c>
      <c r="C999" s="333">
        <v>91.12</v>
      </c>
      <c r="D999" s="325" t="s">
        <v>487</v>
      </c>
      <c r="E999" s="325" t="s">
        <v>2045</v>
      </c>
      <c r="F999" s="331"/>
    </row>
    <row r="1000" spans="1:6" ht="20.25" customHeight="1">
      <c r="A1000" s="324">
        <v>998</v>
      </c>
      <c r="B1000" s="332" t="s">
        <v>3249</v>
      </c>
      <c r="C1000" s="333">
        <v>91.12</v>
      </c>
      <c r="D1000" s="325" t="s">
        <v>487</v>
      </c>
      <c r="E1000" s="325" t="s">
        <v>2045</v>
      </c>
      <c r="F1000" s="331"/>
    </row>
    <row r="1001" spans="1:6" ht="20.25" customHeight="1">
      <c r="A1001" s="324">
        <v>999</v>
      </c>
      <c r="B1001" s="332" t="s">
        <v>4074</v>
      </c>
      <c r="C1001" s="333">
        <v>89.65</v>
      </c>
      <c r="D1001" s="325" t="s">
        <v>487</v>
      </c>
      <c r="E1001" s="325" t="s">
        <v>2041</v>
      </c>
      <c r="F1001" s="331"/>
    </row>
    <row r="1002" spans="1:6" ht="20.25" customHeight="1">
      <c r="A1002" s="324">
        <v>1000</v>
      </c>
      <c r="B1002" s="332" t="s">
        <v>2280</v>
      </c>
      <c r="C1002" s="333">
        <v>89.39</v>
      </c>
      <c r="D1002" s="325" t="s">
        <v>487</v>
      </c>
      <c r="E1002" s="325" t="s">
        <v>2041</v>
      </c>
      <c r="F1002" s="331"/>
    </row>
    <row r="1003" spans="1:6" ht="20.25" customHeight="1">
      <c r="A1003" s="324">
        <v>1001</v>
      </c>
      <c r="B1003" s="332" t="s">
        <v>3161</v>
      </c>
      <c r="C1003" s="333">
        <v>91.12</v>
      </c>
      <c r="D1003" s="325" t="s">
        <v>487</v>
      </c>
      <c r="E1003" s="325" t="s">
        <v>2045</v>
      </c>
      <c r="F1003" s="331"/>
    </row>
    <row r="1004" spans="1:6" ht="20.25" customHeight="1">
      <c r="A1004" s="324">
        <v>1002</v>
      </c>
      <c r="B1004" s="332" t="s">
        <v>4371</v>
      </c>
      <c r="C1004" s="333">
        <v>91.12</v>
      </c>
      <c r="D1004" s="325" t="s">
        <v>487</v>
      </c>
      <c r="E1004" s="325" t="s">
        <v>2045</v>
      </c>
      <c r="F1004" s="331"/>
    </row>
    <row r="1005" spans="1:6" ht="20.25" customHeight="1">
      <c r="A1005" s="324">
        <v>1003</v>
      </c>
      <c r="B1005" s="332" t="s">
        <v>3790</v>
      </c>
      <c r="C1005" s="333">
        <v>89.65</v>
      </c>
      <c r="D1005" s="325" t="s">
        <v>487</v>
      </c>
      <c r="E1005" s="325" t="s">
        <v>2041</v>
      </c>
      <c r="F1005" s="331"/>
    </row>
    <row r="1006" spans="1:6" ht="20.25" customHeight="1">
      <c r="A1006" s="324">
        <v>1004</v>
      </c>
      <c r="B1006" s="332" t="s">
        <v>2279</v>
      </c>
      <c r="C1006" s="333">
        <v>89.39</v>
      </c>
      <c r="D1006" s="325" t="s">
        <v>487</v>
      </c>
      <c r="E1006" s="325" t="s">
        <v>2041</v>
      </c>
      <c r="F1006" s="331"/>
    </row>
    <row r="1007" spans="1:6" ht="20.25" customHeight="1">
      <c r="A1007" s="324">
        <v>1005</v>
      </c>
      <c r="B1007" s="332" t="s">
        <v>2293</v>
      </c>
      <c r="C1007" s="333">
        <v>91.12</v>
      </c>
      <c r="D1007" s="325" t="s">
        <v>487</v>
      </c>
      <c r="E1007" s="325" t="s">
        <v>2045</v>
      </c>
      <c r="F1007" s="331"/>
    </row>
    <row r="1008" spans="1:6" ht="20.25" customHeight="1">
      <c r="A1008" s="324">
        <v>1006</v>
      </c>
      <c r="B1008" s="332" t="s">
        <v>5381</v>
      </c>
      <c r="C1008" s="333">
        <v>91.21</v>
      </c>
      <c r="D1008" s="325" t="s">
        <v>487</v>
      </c>
      <c r="E1008" s="325" t="s">
        <v>2045</v>
      </c>
      <c r="F1008" s="331"/>
    </row>
    <row r="1009" spans="1:6" ht="20.25" customHeight="1">
      <c r="A1009" s="324">
        <v>1007</v>
      </c>
      <c r="B1009" s="332" t="s">
        <v>5382</v>
      </c>
      <c r="C1009" s="333">
        <v>91.21</v>
      </c>
      <c r="D1009" s="325" t="s">
        <v>487</v>
      </c>
      <c r="E1009" s="325" t="s">
        <v>2045</v>
      </c>
      <c r="F1009" s="331"/>
    </row>
    <row r="1010" spans="1:6" ht="20.25" customHeight="1">
      <c r="A1010" s="324">
        <v>1008</v>
      </c>
      <c r="B1010" s="332" t="s">
        <v>3496</v>
      </c>
      <c r="C1010" s="333">
        <v>90.02</v>
      </c>
      <c r="D1010" s="325" t="s">
        <v>487</v>
      </c>
      <c r="E1010" s="325" t="s">
        <v>2041</v>
      </c>
      <c r="F1010" s="331"/>
    </row>
    <row r="1011" spans="1:6" ht="20.25" customHeight="1">
      <c r="A1011" s="324">
        <v>1009</v>
      </c>
      <c r="B1011" s="332" t="s">
        <v>3774</v>
      </c>
      <c r="C1011" s="333">
        <v>91.49</v>
      </c>
      <c r="D1011" s="325" t="s">
        <v>487</v>
      </c>
      <c r="E1011" s="325" t="s">
        <v>2045</v>
      </c>
      <c r="F1011" s="331"/>
    </row>
    <row r="1012" spans="1:6" ht="20.25" customHeight="1">
      <c r="A1012" s="324">
        <v>1010</v>
      </c>
      <c r="B1012" s="332" t="s">
        <v>3740</v>
      </c>
      <c r="C1012" s="333">
        <v>89.68</v>
      </c>
      <c r="D1012" s="325" t="s">
        <v>487</v>
      </c>
      <c r="E1012" s="325" t="s">
        <v>2041</v>
      </c>
      <c r="F1012" s="331"/>
    </row>
    <row r="1013" spans="1:6" ht="20.25" customHeight="1">
      <c r="A1013" s="324">
        <v>1011</v>
      </c>
      <c r="B1013" s="332" t="s">
        <v>2273</v>
      </c>
      <c r="C1013" s="333">
        <v>90.02</v>
      </c>
      <c r="D1013" s="325" t="s">
        <v>487</v>
      </c>
      <c r="E1013" s="325" t="s">
        <v>2041</v>
      </c>
      <c r="F1013" s="331"/>
    </row>
    <row r="1014" spans="1:6" ht="20.25" customHeight="1">
      <c r="A1014" s="324">
        <v>1012</v>
      </c>
      <c r="B1014" s="332" t="s">
        <v>3805</v>
      </c>
      <c r="C1014" s="333">
        <v>91.49</v>
      </c>
      <c r="D1014" s="325" t="s">
        <v>487</v>
      </c>
      <c r="E1014" s="325" t="s">
        <v>2045</v>
      </c>
      <c r="F1014" s="331"/>
    </row>
    <row r="1015" spans="1:6" ht="20.25" customHeight="1">
      <c r="A1015" s="324">
        <v>1013</v>
      </c>
      <c r="B1015" s="332" t="s">
        <v>2229</v>
      </c>
      <c r="C1015" s="333">
        <v>91.49</v>
      </c>
      <c r="D1015" s="325" t="s">
        <v>487</v>
      </c>
      <c r="E1015" s="325" t="s">
        <v>2045</v>
      </c>
      <c r="F1015" s="331"/>
    </row>
    <row r="1016" spans="1:6" ht="20.25" customHeight="1">
      <c r="A1016" s="324">
        <v>1014</v>
      </c>
      <c r="B1016" s="332" t="s">
        <v>3513</v>
      </c>
      <c r="C1016" s="333">
        <v>91.49</v>
      </c>
      <c r="D1016" s="325" t="s">
        <v>487</v>
      </c>
      <c r="E1016" s="325" t="s">
        <v>2045</v>
      </c>
      <c r="F1016" s="331"/>
    </row>
    <row r="1017" spans="1:6" ht="20.25" customHeight="1">
      <c r="A1017" s="324">
        <v>1015</v>
      </c>
      <c r="B1017" s="332" t="s">
        <v>3743</v>
      </c>
      <c r="C1017" s="333">
        <v>91.49</v>
      </c>
      <c r="D1017" s="325" t="s">
        <v>487</v>
      </c>
      <c r="E1017" s="325" t="s">
        <v>2045</v>
      </c>
      <c r="F1017" s="331"/>
    </row>
    <row r="1018" spans="1:6" ht="20.25" customHeight="1">
      <c r="A1018" s="324">
        <v>1016</v>
      </c>
      <c r="B1018" s="332" t="s">
        <v>3514</v>
      </c>
      <c r="C1018" s="333">
        <v>90.02</v>
      </c>
      <c r="D1018" s="325" t="s">
        <v>487</v>
      </c>
      <c r="E1018" s="325" t="s">
        <v>2041</v>
      </c>
      <c r="F1018" s="331"/>
    </row>
    <row r="1019" spans="1:6" ht="20.25" customHeight="1">
      <c r="A1019" s="324">
        <v>1017</v>
      </c>
      <c r="B1019" s="332" t="s">
        <v>3515</v>
      </c>
      <c r="C1019" s="333">
        <v>89.68</v>
      </c>
      <c r="D1019" s="325" t="s">
        <v>487</v>
      </c>
      <c r="E1019" s="325" t="s">
        <v>2041</v>
      </c>
      <c r="F1019" s="331"/>
    </row>
    <row r="1020" spans="1:6" ht="20.25" customHeight="1">
      <c r="A1020" s="324">
        <v>1018</v>
      </c>
      <c r="B1020" s="332" t="s">
        <v>3776</v>
      </c>
      <c r="C1020" s="333">
        <v>91.49</v>
      </c>
      <c r="D1020" s="325" t="s">
        <v>487</v>
      </c>
      <c r="E1020" s="325" t="s">
        <v>2045</v>
      </c>
      <c r="F1020" s="331"/>
    </row>
    <row r="1021" spans="1:6" ht="20.25" customHeight="1">
      <c r="A1021" s="324">
        <v>1019</v>
      </c>
      <c r="B1021" s="332" t="s">
        <v>1186</v>
      </c>
      <c r="C1021" s="333">
        <v>91.31</v>
      </c>
      <c r="D1021" s="325" t="s">
        <v>487</v>
      </c>
      <c r="E1021" s="325" t="s">
        <v>2045</v>
      </c>
      <c r="F1021" s="331"/>
    </row>
    <row r="1022" spans="1:6" ht="20.25" customHeight="1">
      <c r="A1022" s="324">
        <v>1020</v>
      </c>
      <c r="B1022" s="332" t="s">
        <v>1187</v>
      </c>
      <c r="C1022" s="333">
        <v>91.31</v>
      </c>
      <c r="D1022" s="325" t="s">
        <v>487</v>
      </c>
      <c r="E1022" s="325" t="s">
        <v>2045</v>
      </c>
      <c r="F1022" s="331"/>
    </row>
    <row r="1023" spans="1:6" ht="20.25" customHeight="1">
      <c r="A1023" s="324">
        <v>1021</v>
      </c>
      <c r="B1023" s="332" t="s">
        <v>5383</v>
      </c>
      <c r="C1023" s="333">
        <v>74.31</v>
      </c>
      <c r="D1023" s="325" t="s">
        <v>487</v>
      </c>
      <c r="E1023" s="325" t="s">
        <v>2045</v>
      </c>
      <c r="F1023" s="331"/>
    </row>
    <row r="1024" spans="1:6" ht="20.25" customHeight="1">
      <c r="A1024" s="324">
        <v>1022</v>
      </c>
      <c r="B1024" s="332" t="s">
        <v>5384</v>
      </c>
      <c r="C1024" s="333">
        <v>89.34</v>
      </c>
      <c r="D1024" s="325" t="s">
        <v>487</v>
      </c>
      <c r="E1024" s="325" t="s">
        <v>2041</v>
      </c>
      <c r="F1024" s="331"/>
    </row>
    <row r="1025" spans="1:6" ht="20.25" customHeight="1">
      <c r="A1025" s="324">
        <v>1023</v>
      </c>
      <c r="B1025" s="332" t="s">
        <v>5385</v>
      </c>
      <c r="C1025" s="333">
        <v>91.04</v>
      </c>
      <c r="D1025" s="325" t="s">
        <v>487</v>
      </c>
      <c r="E1025" s="325" t="s">
        <v>2045</v>
      </c>
      <c r="F1025" s="331"/>
    </row>
    <row r="1026" spans="1:6" ht="20.25" customHeight="1">
      <c r="A1026" s="324">
        <v>1024</v>
      </c>
      <c r="B1026" s="332" t="s">
        <v>5386</v>
      </c>
      <c r="C1026" s="333">
        <v>91.04</v>
      </c>
      <c r="D1026" s="325" t="s">
        <v>487</v>
      </c>
      <c r="E1026" s="325" t="s">
        <v>2045</v>
      </c>
      <c r="F1026" s="331"/>
    </row>
    <row r="1027" spans="1:6" ht="20.25" customHeight="1">
      <c r="A1027" s="324">
        <v>1025</v>
      </c>
      <c r="B1027" s="332" t="s">
        <v>5387</v>
      </c>
      <c r="C1027" s="333">
        <v>89.34</v>
      </c>
      <c r="D1027" s="325" t="s">
        <v>487</v>
      </c>
      <c r="E1027" s="325" t="s">
        <v>2041</v>
      </c>
      <c r="F1027" s="331"/>
    </row>
    <row r="1028" spans="1:6" ht="20.25" customHeight="1">
      <c r="A1028" s="324">
        <v>1026</v>
      </c>
      <c r="B1028" s="332" t="s">
        <v>5388</v>
      </c>
      <c r="C1028" s="333">
        <v>89.26</v>
      </c>
      <c r="D1028" s="325" t="s">
        <v>487</v>
      </c>
      <c r="E1028" s="325" t="s">
        <v>2041</v>
      </c>
      <c r="F1028" s="331"/>
    </row>
    <row r="1029" spans="1:6" ht="20.25" customHeight="1">
      <c r="A1029" s="324">
        <v>1027</v>
      </c>
      <c r="B1029" s="332" t="s">
        <v>5389</v>
      </c>
      <c r="C1029" s="333">
        <v>91.04</v>
      </c>
      <c r="D1029" s="325" t="s">
        <v>487</v>
      </c>
      <c r="E1029" s="325" t="s">
        <v>2045</v>
      </c>
      <c r="F1029" s="331"/>
    </row>
    <row r="1030" spans="1:6" ht="20.25" customHeight="1">
      <c r="A1030" s="324">
        <v>1028</v>
      </c>
      <c r="B1030" s="332" t="s">
        <v>5390</v>
      </c>
      <c r="C1030" s="333">
        <v>91.04</v>
      </c>
      <c r="D1030" s="325" t="s">
        <v>487</v>
      </c>
      <c r="E1030" s="325" t="s">
        <v>2045</v>
      </c>
      <c r="F1030" s="331"/>
    </row>
    <row r="1031" spans="1:6" ht="20.25" customHeight="1">
      <c r="A1031" s="324">
        <v>1029</v>
      </c>
      <c r="B1031" s="332" t="s">
        <v>5391</v>
      </c>
      <c r="C1031" s="333">
        <v>89.34</v>
      </c>
      <c r="D1031" s="325" t="s">
        <v>487</v>
      </c>
      <c r="E1031" s="325" t="s">
        <v>2041</v>
      </c>
      <c r="F1031" s="331"/>
    </row>
    <row r="1032" spans="1:6" ht="20.25" customHeight="1">
      <c r="A1032" s="324">
        <v>1030</v>
      </c>
      <c r="B1032" s="332" t="s">
        <v>5392</v>
      </c>
      <c r="C1032" s="333">
        <v>91.04</v>
      </c>
      <c r="D1032" s="325" t="s">
        <v>487</v>
      </c>
      <c r="E1032" s="325" t="s">
        <v>2045</v>
      </c>
      <c r="F1032" s="331"/>
    </row>
    <row r="1033" spans="1:6" ht="20.25" customHeight="1">
      <c r="A1033" s="324">
        <v>1031</v>
      </c>
      <c r="B1033" s="332" t="s">
        <v>5393</v>
      </c>
      <c r="C1033" s="333">
        <v>91.04</v>
      </c>
      <c r="D1033" s="325" t="s">
        <v>487</v>
      </c>
      <c r="E1033" s="325" t="s">
        <v>2045</v>
      </c>
      <c r="F1033" s="331"/>
    </row>
    <row r="1034" spans="1:6" ht="20.25" customHeight="1">
      <c r="A1034" s="324">
        <v>1032</v>
      </c>
      <c r="B1034" s="332" t="s">
        <v>5394</v>
      </c>
      <c r="C1034" s="333">
        <v>89.34</v>
      </c>
      <c r="D1034" s="325" t="s">
        <v>487</v>
      </c>
      <c r="E1034" s="325" t="s">
        <v>2041</v>
      </c>
      <c r="F1034" s="331"/>
    </row>
    <row r="1035" spans="1:6" ht="20.25" customHeight="1">
      <c r="A1035" s="324">
        <v>1033</v>
      </c>
      <c r="B1035" s="332" t="s">
        <v>5395</v>
      </c>
      <c r="C1035" s="333">
        <v>91.04</v>
      </c>
      <c r="D1035" s="325" t="s">
        <v>487</v>
      </c>
      <c r="E1035" s="325" t="s">
        <v>2045</v>
      </c>
      <c r="F1035" s="331"/>
    </row>
    <row r="1036" spans="1:6" ht="20.25" customHeight="1">
      <c r="A1036" s="324">
        <v>1034</v>
      </c>
      <c r="B1036" s="332" t="s">
        <v>5396</v>
      </c>
      <c r="C1036" s="333">
        <v>91.04</v>
      </c>
      <c r="D1036" s="325" t="s">
        <v>487</v>
      </c>
      <c r="E1036" s="325" t="s">
        <v>2045</v>
      </c>
      <c r="F1036" s="331"/>
    </row>
    <row r="1037" spans="1:6" ht="20.25" customHeight="1">
      <c r="A1037" s="324">
        <v>1035</v>
      </c>
      <c r="B1037" s="332" t="s">
        <v>5397</v>
      </c>
      <c r="C1037" s="333">
        <v>89.34</v>
      </c>
      <c r="D1037" s="325" t="s">
        <v>487</v>
      </c>
      <c r="E1037" s="325" t="s">
        <v>2041</v>
      </c>
      <c r="F1037" s="331"/>
    </row>
    <row r="1038" spans="1:6" ht="20.25" customHeight="1">
      <c r="A1038" s="324">
        <v>1036</v>
      </c>
      <c r="B1038" s="332" t="s">
        <v>5398</v>
      </c>
      <c r="C1038" s="333">
        <v>89.35</v>
      </c>
      <c r="D1038" s="325" t="s">
        <v>487</v>
      </c>
      <c r="E1038" s="325" t="s">
        <v>2041</v>
      </c>
      <c r="F1038" s="331"/>
    </row>
    <row r="1039" spans="1:6" ht="20.25" customHeight="1">
      <c r="A1039" s="324">
        <v>1037</v>
      </c>
      <c r="B1039" s="332" t="s">
        <v>5399</v>
      </c>
      <c r="C1039" s="333">
        <v>91.21</v>
      </c>
      <c r="D1039" s="325" t="s">
        <v>487</v>
      </c>
      <c r="E1039" s="325" t="s">
        <v>2045</v>
      </c>
      <c r="F1039" s="331"/>
    </row>
    <row r="1040" spans="1:6" ht="20.25" customHeight="1">
      <c r="A1040" s="324">
        <v>1038</v>
      </c>
      <c r="B1040" s="332" t="s">
        <v>5400</v>
      </c>
      <c r="C1040" s="333">
        <v>89.43</v>
      </c>
      <c r="D1040" s="325" t="s">
        <v>487</v>
      </c>
      <c r="E1040" s="325" t="s">
        <v>2041</v>
      </c>
      <c r="F1040" s="331"/>
    </row>
    <row r="1041" spans="1:6" ht="20.25" customHeight="1">
      <c r="A1041" s="324">
        <v>1039</v>
      </c>
      <c r="B1041" s="332" t="s">
        <v>5401</v>
      </c>
      <c r="C1041" s="333">
        <v>89.35</v>
      </c>
      <c r="D1041" s="325" t="s">
        <v>487</v>
      </c>
      <c r="E1041" s="325" t="s">
        <v>2041</v>
      </c>
      <c r="F1041" s="331"/>
    </row>
    <row r="1042" spans="1:6" ht="20.25" customHeight="1">
      <c r="A1042" s="324">
        <v>1040</v>
      </c>
      <c r="B1042" s="332" t="s">
        <v>5402</v>
      </c>
      <c r="C1042" s="333">
        <v>89.43</v>
      </c>
      <c r="D1042" s="325" t="s">
        <v>487</v>
      </c>
      <c r="E1042" s="325" t="s">
        <v>2041</v>
      </c>
      <c r="F1042" s="331"/>
    </row>
    <row r="1043" spans="1:6" ht="20.25" customHeight="1">
      <c r="A1043" s="324">
        <v>1041</v>
      </c>
      <c r="B1043" s="332" t="s">
        <v>5403</v>
      </c>
      <c r="C1043" s="333">
        <v>91.21</v>
      </c>
      <c r="D1043" s="325" t="s">
        <v>487</v>
      </c>
      <c r="E1043" s="325" t="s">
        <v>2045</v>
      </c>
      <c r="F1043" s="331"/>
    </row>
    <row r="1044" spans="1:6" ht="20.25" customHeight="1">
      <c r="A1044" s="324">
        <v>1042</v>
      </c>
      <c r="B1044" s="332" t="s">
        <v>5404</v>
      </c>
      <c r="C1044" s="333">
        <v>89.35</v>
      </c>
      <c r="D1044" s="325" t="s">
        <v>487</v>
      </c>
      <c r="E1044" s="325" t="s">
        <v>2041</v>
      </c>
      <c r="F1044" s="331"/>
    </row>
    <row r="1045" spans="1:6" ht="20.25" customHeight="1">
      <c r="A1045" s="324">
        <v>1043</v>
      </c>
      <c r="B1045" s="332" t="s">
        <v>5405</v>
      </c>
      <c r="C1045" s="333">
        <v>89.43</v>
      </c>
      <c r="D1045" s="325" t="s">
        <v>487</v>
      </c>
      <c r="E1045" s="325" t="s">
        <v>2041</v>
      </c>
      <c r="F1045" s="331"/>
    </row>
    <row r="1046" spans="1:6" ht="20.25" customHeight="1">
      <c r="A1046" s="324">
        <v>1044</v>
      </c>
      <c r="B1046" s="332" t="s">
        <v>803</v>
      </c>
      <c r="C1046" s="333">
        <v>91.21</v>
      </c>
      <c r="D1046" s="325" t="s">
        <v>487</v>
      </c>
      <c r="E1046" s="325" t="s">
        <v>2045</v>
      </c>
      <c r="F1046" s="331"/>
    </row>
    <row r="1047" spans="1:6" ht="20.25" customHeight="1">
      <c r="A1047" s="324">
        <v>1045</v>
      </c>
      <c r="B1047" s="332" t="s">
        <v>3721</v>
      </c>
      <c r="C1047" s="333">
        <v>91.49</v>
      </c>
      <c r="D1047" s="325" t="s">
        <v>487</v>
      </c>
      <c r="E1047" s="325" t="s">
        <v>2045</v>
      </c>
      <c r="F1047" s="331"/>
    </row>
    <row r="1048" spans="1:6" ht="20.25" customHeight="1">
      <c r="A1048" s="324">
        <v>1046</v>
      </c>
      <c r="B1048" s="332" t="s">
        <v>5406</v>
      </c>
      <c r="C1048" s="333">
        <v>91.41</v>
      </c>
      <c r="D1048" s="325" t="s">
        <v>487</v>
      </c>
      <c r="E1048" s="325" t="s">
        <v>2045</v>
      </c>
      <c r="F1048" s="331"/>
    </row>
    <row r="1049" spans="1:6" ht="20.25" customHeight="1">
      <c r="A1049" s="324">
        <v>1047</v>
      </c>
      <c r="B1049" s="332" t="s">
        <v>5407</v>
      </c>
      <c r="C1049" s="333">
        <v>91.41</v>
      </c>
      <c r="D1049" s="325" t="s">
        <v>487</v>
      </c>
      <c r="E1049" s="325" t="s">
        <v>2045</v>
      </c>
      <c r="F1049" s="331"/>
    </row>
    <row r="1050" spans="1:6" ht="20.25" customHeight="1">
      <c r="A1050" s="324">
        <v>1048</v>
      </c>
      <c r="B1050" s="317" t="s">
        <v>4707</v>
      </c>
      <c r="C1050" s="317">
        <v>91.21</v>
      </c>
      <c r="D1050" s="325" t="s">
        <v>487</v>
      </c>
      <c r="E1050" s="325" t="s">
        <v>2045</v>
      </c>
      <c r="F1050" s="331"/>
    </row>
    <row r="1051" spans="1:6" ht="20.25" customHeight="1">
      <c r="A1051" s="324">
        <v>1049</v>
      </c>
      <c r="B1051" s="332" t="s">
        <v>5408</v>
      </c>
      <c r="C1051" s="333">
        <v>91.21</v>
      </c>
      <c r="D1051" s="325" t="s">
        <v>487</v>
      </c>
      <c r="E1051" s="325" t="s">
        <v>2045</v>
      </c>
      <c r="F1051" s="331"/>
    </row>
    <row r="1052" spans="1:6" ht="20.25" customHeight="1">
      <c r="A1052" s="324">
        <v>1050</v>
      </c>
      <c r="B1052" s="332" t="s">
        <v>5409</v>
      </c>
      <c r="C1052" s="333">
        <v>89.35</v>
      </c>
      <c r="D1052" s="325" t="s">
        <v>487</v>
      </c>
      <c r="E1052" s="325" t="s">
        <v>2041</v>
      </c>
      <c r="F1052" s="331"/>
    </row>
    <row r="1053" spans="1:6" ht="20.25" customHeight="1">
      <c r="A1053" s="324">
        <v>1051</v>
      </c>
      <c r="B1053" s="332" t="s">
        <v>5410</v>
      </c>
      <c r="C1053" s="333">
        <v>91.21</v>
      </c>
      <c r="D1053" s="325" t="s">
        <v>487</v>
      </c>
      <c r="E1053" s="325" t="s">
        <v>2045</v>
      </c>
      <c r="F1053" s="331"/>
    </row>
    <row r="1054" spans="1:6" ht="20.25" customHeight="1">
      <c r="A1054" s="324">
        <v>1052</v>
      </c>
      <c r="B1054" s="332" t="s">
        <v>5411</v>
      </c>
      <c r="C1054" s="333">
        <v>91.21</v>
      </c>
      <c r="D1054" s="325" t="s">
        <v>487</v>
      </c>
      <c r="E1054" s="325" t="s">
        <v>2045</v>
      </c>
      <c r="F1054" s="331"/>
    </row>
    <row r="1055" spans="1:6" ht="20.25" customHeight="1">
      <c r="A1055" s="324">
        <v>1053</v>
      </c>
      <c r="B1055" s="332" t="s">
        <v>5412</v>
      </c>
      <c r="C1055" s="333">
        <v>89.43</v>
      </c>
      <c r="D1055" s="325" t="s">
        <v>487</v>
      </c>
      <c r="E1055" s="325" t="s">
        <v>2041</v>
      </c>
      <c r="F1055" s="331"/>
    </row>
    <row r="1056" spans="1:6" ht="20.25" customHeight="1">
      <c r="A1056" s="324">
        <v>1054</v>
      </c>
      <c r="B1056" s="332" t="s">
        <v>2483</v>
      </c>
      <c r="C1056" s="333">
        <v>89.74</v>
      </c>
      <c r="D1056" s="325" t="s">
        <v>487</v>
      </c>
      <c r="E1056" s="325" t="s">
        <v>2041</v>
      </c>
      <c r="F1056" s="331"/>
    </row>
    <row r="1057" spans="1:6" ht="20.25" customHeight="1">
      <c r="A1057" s="324">
        <v>1055</v>
      </c>
      <c r="B1057" s="332" t="s">
        <v>2656</v>
      </c>
      <c r="C1057" s="333">
        <v>91.18</v>
      </c>
      <c r="D1057" s="325" t="s">
        <v>487</v>
      </c>
      <c r="E1057" s="325" t="s">
        <v>2045</v>
      </c>
      <c r="F1057" s="331"/>
    </row>
    <row r="1058" spans="1:6" ht="20.25" customHeight="1">
      <c r="A1058" s="324">
        <v>1056</v>
      </c>
      <c r="B1058" s="332" t="s">
        <v>3590</v>
      </c>
      <c r="C1058" s="333">
        <v>89.4</v>
      </c>
      <c r="D1058" s="325" t="s">
        <v>487</v>
      </c>
      <c r="E1058" s="325" t="s">
        <v>2041</v>
      </c>
      <c r="F1058" s="331"/>
    </row>
    <row r="1059" spans="1:6" ht="20.25" customHeight="1">
      <c r="A1059" s="324">
        <v>1057</v>
      </c>
      <c r="B1059" s="332" t="s">
        <v>3690</v>
      </c>
      <c r="C1059" s="333">
        <v>91.18</v>
      </c>
      <c r="D1059" s="325" t="s">
        <v>487</v>
      </c>
      <c r="E1059" s="325" t="s">
        <v>2045</v>
      </c>
      <c r="F1059" s="331"/>
    </row>
    <row r="1060" spans="1:6" ht="20.25" customHeight="1">
      <c r="A1060" s="324">
        <v>1058</v>
      </c>
      <c r="B1060" s="332" t="s">
        <v>3691</v>
      </c>
      <c r="C1060" s="333">
        <v>91.18</v>
      </c>
      <c r="D1060" s="325" t="s">
        <v>487</v>
      </c>
      <c r="E1060" s="325" t="s">
        <v>2045</v>
      </c>
      <c r="F1060" s="331"/>
    </row>
    <row r="1061" spans="1:6" ht="20.25" customHeight="1">
      <c r="A1061" s="324">
        <v>1059</v>
      </c>
      <c r="B1061" s="332" t="s">
        <v>3864</v>
      </c>
      <c r="C1061" s="333">
        <v>89.4</v>
      </c>
      <c r="D1061" s="325" t="s">
        <v>487</v>
      </c>
      <c r="E1061" s="325" t="s">
        <v>2041</v>
      </c>
      <c r="F1061" s="331"/>
    </row>
    <row r="1062" spans="1:6" ht="20.25" customHeight="1">
      <c r="A1062" s="324">
        <v>1060</v>
      </c>
      <c r="B1062" s="332" t="s">
        <v>4247</v>
      </c>
      <c r="C1062" s="333">
        <v>89.4</v>
      </c>
      <c r="D1062" s="325" t="s">
        <v>487</v>
      </c>
      <c r="E1062" s="325" t="s">
        <v>2041</v>
      </c>
      <c r="F1062" s="331"/>
    </row>
    <row r="1063" spans="1:6" ht="20.25" customHeight="1">
      <c r="A1063" s="324">
        <v>1061</v>
      </c>
      <c r="B1063" s="332" t="s">
        <v>3591</v>
      </c>
      <c r="C1063" s="333">
        <v>91.18</v>
      </c>
      <c r="D1063" s="325" t="s">
        <v>487</v>
      </c>
      <c r="E1063" s="325" t="s">
        <v>2045</v>
      </c>
      <c r="F1063" s="331"/>
    </row>
    <row r="1064" spans="1:6" ht="20.25" customHeight="1">
      <c r="A1064" s="324">
        <v>1062</v>
      </c>
      <c r="B1064" s="332" t="s">
        <v>4098</v>
      </c>
      <c r="C1064" s="333">
        <v>91.18</v>
      </c>
      <c r="D1064" s="325" t="s">
        <v>487</v>
      </c>
      <c r="E1064" s="325" t="s">
        <v>2045</v>
      </c>
      <c r="F1064" s="331"/>
    </row>
    <row r="1065" spans="1:6" ht="20.25" customHeight="1">
      <c r="A1065" s="324">
        <v>1063</v>
      </c>
      <c r="B1065" s="332" t="s">
        <v>3592</v>
      </c>
      <c r="C1065" s="333">
        <v>89.4</v>
      </c>
      <c r="D1065" s="325" t="s">
        <v>487</v>
      </c>
      <c r="E1065" s="325" t="s">
        <v>2041</v>
      </c>
      <c r="F1065" s="331"/>
    </row>
    <row r="1066" spans="1:6" ht="20.25" customHeight="1">
      <c r="A1066" s="324">
        <v>1064</v>
      </c>
      <c r="B1066" s="332" t="s">
        <v>3630</v>
      </c>
      <c r="C1066" s="333">
        <v>91.18</v>
      </c>
      <c r="D1066" s="325" t="s">
        <v>487</v>
      </c>
      <c r="E1066" s="325" t="s">
        <v>2045</v>
      </c>
      <c r="F1066" s="331"/>
    </row>
    <row r="1067" spans="1:6" ht="20.25" customHeight="1">
      <c r="A1067" s="324">
        <v>1065</v>
      </c>
      <c r="B1067" s="332" t="s">
        <v>3589</v>
      </c>
      <c r="C1067" s="333">
        <v>89.4</v>
      </c>
      <c r="D1067" s="325" t="s">
        <v>487</v>
      </c>
      <c r="E1067" s="325" t="s">
        <v>2041</v>
      </c>
      <c r="F1067" s="331"/>
    </row>
    <row r="1068" spans="1:6" ht="20.25" customHeight="1">
      <c r="A1068" s="324">
        <v>1066</v>
      </c>
      <c r="B1068" s="332" t="s">
        <v>4669</v>
      </c>
      <c r="C1068" s="333">
        <v>89.97</v>
      </c>
      <c r="D1068" s="325" t="s">
        <v>487</v>
      </c>
      <c r="E1068" s="325" t="s">
        <v>2041</v>
      </c>
      <c r="F1068" s="331"/>
    </row>
    <row r="1069" spans="1:6" ht="20.25" customHeight="1">
      <c r="A1069" s="324">
        <v>1067</v>
      </c>
      <c r="B1069" s="332" t="s">
        <v>5413</v>
      </c>
      <c r="C1069" s="333">
        <v>91.25</v>
      </c>
      <c r="D1069" s="325" t="s">
        <v>487</v>
      </c>
      <c r="E1069" s="325" t="s">
        <v>2045</v>
      </c>
      <c r="F1069" s="331"/>
    </row>
    <row r="1070" spans="1:6" ht="20.25" customHeight="1">
      <c r="A1070" s="324">
        <v>1068</v>
      </c>
      <c r="B1070" s="332" t="s">
        <v>5414</v>
      </c>
      <c r="C1070" s="333">
        <v>91.25</v>
      </c>
      <c r="D1070" s="325" t="s">
        <v>487</v>
      </c>
      <c r="E1070" s="325" t="s">
        <v>2045</v>
      </c>
      <c r="F1070" s="331"/>
    </row>
    <row r="1071" spans="1:6" ht="20.25" customHeight="1">
      <c r="A1071" s="324">
        <v>1069</v>
      </c>
      <c r="B1071" s="332" t="s">
        <v>5415</v>
      </c>
      <c r="C1071" s="333">
        <v>89.41</v>
      </c>
      <c r="D1071" s="325" t="s">
        <v>487</v>
      </c>
      <c r="E1071" s="325" t="s">
        <v>2041</v>
      </c>
      <c r="F1071" s="331"/>
    </row>
    <row r="1072" spans="1:6" ht="20.25" customHeight="1">
      <c r="A1072" s="324">
        <v>1070</v>
      </c>
      <c r="B1072" s="332" t="s">
        <v>5416</v>
      </c>
      <c r="C1072" s="333">
        <v>91.19</v>
      </c>
      <c r="D1072" s="325" t="s">
        <v>487</v>
      </c>
      <c r="E1072" s="325" t="s">
        <v>2045</v>
      </c>
      <c r="F1072" s="331"/>
    </row>
    <row r="1073" spans="1:6" ht="20.25" customHeight="1">
      <c r="A1073" s="324">
        <v>1071</v>
      </c>
      <c r="B1073" s="332" t="s">
        <v>4329</v>
      </c>
      <c r="C1073" s="333">
        <v>89.63</v>
      </c>
      <c r="D1073" s="325" t="s">
        <v>487</v>
      </c>
      <c r="E1073" s="325" t="s">
        <v>2041</v>
      </c>
      <c r="F1073" s="331"/>
    </row>
    <row r="1074" spans="1:6" ht="20.25" customHeight="1">
      <c r="A1074" s="324">
        <v>1072</v>
      </c>
      <c r="B1074" s="332" t="s">
        <v>4656</v>
      </c>
      <c r="C1074" s="333">
        <v>91.41</v>
      </c>
      <c r="D1074" s="325" t="s">
        <v>487</v>
      </c>
      <c r="E1074" s="325" t="s">
        <v>2045</v>
      </c>
      <c r="F1074" s="331"/>
    </row>
    <row r="1075" spans="1:6" ht="20.25" customHeight="1">
      <c r="A1075" s="324">
        <v>1073</v>
      </c>
      <c r="B1075" s="332" t="s">
        <v>5417</v>
      </c>
      <c r="C1075" s="333">
        <v>91.25</v>
      </c>
      <c r="D1075" s="325" t="s">
        <v>487</v>
      </c>
      <c r="E1075" s="325" t="s">
        <v>2045</v>
      </c>
      <c r="F1075" s="331"/>
    </row>
    <row r="1076" spans="1:6" ht="20.25" customHeight="1">
      <c r="A1076" s="324">
        <v>1074</v>
      </c>
      <c r="B1076" s="332" t="s">
        <v>5418</v>
      </c>
      <c r="C1076" s="333">
        <v>91.41</v>
      </c>
      <c r="D1076" s="325" t="s">
        <v>487</v>
      </c>
      <c r="E1076" s="325" t="s">
        <v>2045</v>
      </c>
      <c r="F1076" s="331"/>
    </row>
    <row r="1077" spans="1:6" ht="20.25" customHeight="1">
      <c r="A1077" s="324">
        <v>1075</v>
      </c>
      <c r="B1077" s="332" t="s">
        <v>5419</v>
      </c>
      <c r="C1077" s="333">
        <v>89.63</v>
      </c>
      <c r="D1077" s="325" t="s">
        <v>487</v>
      </c>
      <c r="E1077" s="325" t="s">
        <v>2041</v>
      </c>
      <c r="F1077" s="331"/>
    </row>
    <row r="1078" spans="1:6" ht="20.25" customHeight="1">
      <c r="A1078" s="324">
        <v>1076</v>
      </c>
      <c r="B1078" s="332" t="s">
        <v>5420</v>
      </c>
      <c r="C1078" s="333">
        <v>91.41</v>
      </c>
      <c r="D1078" s="325" t="s">
        <v>487</v>
      </c>
      <c r="E1078" s="325" t="s">
        <v>2045</v>
      </c>
      <c r="F1078" s="331"/>
    </row>
    <row r="1079" spans="1:6" ht="20.25" customHeight="1">
      <c r="A1079" s="324">
        <v>1077</v>
      </c>
      <c r="B1079" s="332" t="s">
        <v>3520</v>
      </c>
      <c r="C1079" s="333">
        <v>91.49</v>
      </c>
      <c r="D1079" s="325" t="s">
        <v>487</v>
      </c>
      <c r="E1079" s="325" t="s">
        <v>2045</v>
      </c>
      <c r="F1079" s="331"/>
    </row>
    <row r="1080" spans="1:6" ht="20.25" customHeight="1">
      <c r="A1080" s="324">
        <v>1078</v>
      </c>
      <c r="B1080" s="332" t="s">
        <v>3747</v>
      </c>
      <c r="C1080" s="333">
        <v>90.02</v>
      </c>
      <c r="D1080" s="325" t="s">
        <v>487</v>
      </c>
      <c r="E1080" s="325" t="s">
        <v>2041</v>
      </c>
      <c r="F1080" s="331"/>
    </row>
    <row r="1081" spans="1:6" ht="20.25" customHeight="1">
      <c r="A1081" s="324">
        <v>1079</v>
      </c>
      <c r="B1081" s="332" t="s">
        <v>3726</v>
      </c>
      <c r="C1081" s="333">
        <v>89.68</v>
      </c>
      <c r="D1081" s="325" t="s">
        <v>487</v>
      </c>
      <c r="E1081" s="325" t="s">
        <v>2041</v>
      </c>
      <c r="F1081" s="331"/>
    </row>
    <row r="1082" spans="1:6" ht="20.25" customHeight="1">
      <c r="A1082" s="324">
        <v>1080</v>
      </c>
      <c r="B1082" s="332" t="s">
        <v>3659</v>
      </c>
      <c r="C1082" s="333">
        <v>89.66</v>
      </c>
      <c r="D1082" s="325" t="s">
        <v>487</v>
      </c>
      <c r="E1082" s="325" t="s">
        <v>2041</v>
      </c>
      <c r="F1082" s="331"/>
    </row>
    <row r="1083" spans="1:6" ht="20.25" customHeight="1">
      <c r="A1083" s="324">
        <v>1081</v>
      </c>
      <c r="B1083" s="332" t="s">
        <v>784</v>
      </c>
      <c r="C1083" s="333">
        <v>89.77</v>
      </c>
      <c r="D1083" s="325" t="s">
        <v>487</v>
      </c>
      <c r="E1083" s="325" t="s">
        <v>2041</v>
      </c>
      <c r="F1083" s="331"/>
    </row>
    <row r="1084" spans="1:6" ht="20.25" customHeight="1">
      <c r="A1084" s="324">
        <v>1082</v>
      </c>
      <c r="B1084" s="332" t="s">
        <v>4671</v>
      </c>
      <c r="C1084" s="333">
        <v>91.41</v>
      </c>
      <c r="D1084" s="325" t="s">
        <v>487</v>
      </c>
      <c r="E1084" s="325" t="s">
        <v>2045</v>
      </c>
      <c r="F1084" s="331"/>
    </row>
    <row r="1085" spans="1:6" ht="20.25" customHeight="1">
      <c r="A1085" s="324">
        <v>1083</v>
      </c>
      <c r="B1085" s="332" t="s">
        <v>4364</v>
      </c>
      <c r="C1085" s="333">
        <v>91.41</v>
      </c>
      <c r="D1085" s="325" t="s">
        <v>487</v>
      </c>
      <c r="E1085" s="325" t="s">
        <v>2045</v>
      </c>
      <c r="F1085" s="331"/>
    </row>
    <row r="1086" spans="1:6" ht="20.25" customHeight="1">
      <c r="A1086" s="324">
        <v>1084</v>
      </c>
      <c r="B1086" s="332" t="s">
        <v>5421</v>
      </c>
      <c r="C1086" s="333">
        <v>91.21</v>
      </c>
      <c r="D1086" s="325" t="s">
        <v>487</v>
      </c>
      <c r="E1086" s="325" t="s">
        <v>2045</v>
      </c>
      <c r="F1086" s="331"/>
    </row>
    <row r="1087" spans="1:6" ht="20.25" customHeight="1">
      <c r="A1087" s="324">
        <v>1085</v>
      </c>
      <c r="B1087" s="332" t="s">
        <v>4808</v>
      </c>
      <c r="C1087" s="333">
        <v>89.4</v>
      </c>
      <c r="D1087" s="325" t="s">
        <v>487</v>
      </c>
      <c r="E1087" s="325" t="s">
        <v>2041</v>
      </c>
      <c r="F1087" s="331"/>
    </row>
    <row r="1088" spans="1:6" ht="20.25" customHeight="1">
      <c r="A1088" s="324">
        <v>1086</v>
      </c>
      <c r="B1088" s="332" t="s">
        <v>3693</v>
      </c>
      <c r="C1088" s="333">
        <v>91.18</v>
      </c>
      <c r="D1088" s="325" t="s">
        <v>487</v>
      </c>
      <c r="E1088" s="325" t="s">
        <v>2045</v>
      </c>
      <c r="F1088" s="331"/>
    </row>
    <row r="1089" spans="1:6" ht="20.25" customHeight="1">
      <c r="A1089" s="324">
        <v>1087</v>
      </c>
      <c r="B1089" s="332" t="s">
        <v>3277</v>
      </c>
      <c r="C1089" s="333">
        <v>91.18</v>
      </c>
      <c r="D1089" s="325" t="s">
        <v>487</v>
      </c>
      <c r="E1089" s="325" t="s">
        <v>2045</v>
      </c>
      <c r="F1089" s="331"/>
    </row>
    <row r="1090" spans="1:6" ht="20.25" customHeight="1">
      <c r="A1090" s="324">
        <v>1088</v>
      </c>
      <c r="B1090" s="332" t="s">
        <v>4789</v>
      </c>
      <c r="C1090" s="333">
        <v>89.4</v>
      </c>
      <c r="D1090" s="325" t="s">
        <v>487</v>
      </c>
      <c r="E1090" s="325" t="s">
        <v>2041</v>
      </c>
      <c r="F1090" s="331"/>
    </row>
    <row r="1091" spans="1:6" ht="20.25" customHeight="1">
      <c r="A1091" s="324">
        <v>1089</v>
      </c>
      <c r="B1091" s="332" t="s">
        <v>3694</v>
      </c>
      <c r="C1091" s="333">
        <v>89.4</v>
      </c>
      <c r="D1091" s="325" t="s">
        <v>487</v>
      </c>
      <c r="E1091" s="325" t="s">
        <v>2041</v>
      </c>
      <c r="F1091" s="331"/>
    </row>
    <row r="1092" spans="1:6" ht="20.25" customHeight="1">
      <c r="A1092" s="324">
        <v>1090</v>
      </c>
      <c r="B1092" s="332" t="s">
        <v>3695</v>
      </c>
      <c r="C1092" s="333">
        <v>91.18</v>
      </c>
      <c r="D1092" s="325" t="s">
        <v>487</v>
      </c>
      <c r="E1092" s="325" t="s">
        <v>2045</v>
      </c>
      <c r="F1092" s="331"/>
    </row>
    <row r="1093" spans="1:6" ht="20.25" customHeight="1">
      <c r="A1093" s="324">
        <v>1091</v>
      </c>
      <c r="B1093" s="332" t="s">
        <v>3633</v>
      </c>
      <c r="C1093" s="333">
        <v>91.18</v>
      </c>
      <c r="D1093" s="325" t="s">
        <v>487</v>
      </c>
      <c r="E1093" s="325" t="s">
        <v>2045</v>
      </c>
      <c r="F1093" s="331"/>
    </row>
    <row r="1094" spans="1:6" ht="20.25" customHeight="1">
      <c r="A1094" s="324">
        <v>1092</v>
      </c>
      <c r="B1094" s="332" t="s">
        <v>3696</v>
      </c>
      <c r="C1094" s="333">
        <v>89.4</v>
      </c>
      <c r="D1094" s="325" t="s">
        <v>487</v>
      </c>
      <c r="E1094" s="325" t="s">
        <v>2041</v>
      </c>
      <c r="F1094" s="331"/>
    </row>
    <row r="1095" spans="1:6" ht="20.25" customHeight="1">
      <c r="A1095" s="324">
        <v>1093</v>
      </c>
      <c r="B1095" s="332" t="s">
        <v>4248</v>
      </c>
      <c r="C1095" s="333">
        <v>89.4</v>
      </c>
      <c r="D1095" s="325" t="s">
        <v>487</v>
      </c>
      <c r="E1095" s="325" t="s">
        <v>2041</v>
      </c>
      <c r="F1095" s="331"/>
    </row>
    <row r="1096" spans="1:6" ht="20.25" customHeight="1">
      <c r="A1096" s="324">
        <v>1094</v>
      </c>
      <c r="B1096" s="332" t="s">
        <v>3634</v>
      </c>
      <c r="C1096" s="333">
        <v>91.18</v>
      </c>
      <c r="D1096" s="325" t="s">
        <v>487</v>
      </c>
      <c r="E1096" s="325" t="s">
        <v>2045</v>
      </c>
      <c r="F1096" s="331"/>
    </row>
    <row r="1097" spans="1:6" ht="20.25" customHeight="1">
      <c r="A1097" s="324">
        <v>1095</v>
      </c>
      <c r="B1097" s="332" t="s">
        <v>4184</v>
      </c>
      <c r="C1097" s="333">
        <v>91.18</v>
      </c>
      <c r="D1097" s="325" t="s">
        <v>487</v>
      </c>
      <c r="E1097" s="325" t="s">
        <v>2045</v>
      </c>
      <c r="F1097" s="331"/>
    </row>
    <row r="1098" spans="1:6" ht="20.25" customHeight="1">
      <c r="A1098" s="324">
        <v>1096</v>
      </c>
      <c r="B1098" s="332" t="s">
        <v>3538</v>
      </c>
      <c r="C1098" s="333">
        <v>89.4</v>
      </c>
      <c r="D1098" s="325" t="s">
        <v>487</v>
      </c>
      <c r="E1098" s="325" t="s">
        <v>2041</v>
      </c>
      <c r="F1098" s="331"/>
    </row>
    <row r="1099" spans="1:6" ht="20.25" customHeight="1">
      <c r="A1099" s="324">
        <v>1097</v>
      </c>
      <c r="B1099" s="332" t="s">
        <v>5422</v>
      </c>
      <c r="C1099" s="333">
        <v>91.48</v>
      </c>
      <c r="D1099" s="325" t="s">
        <v>487</v>
      </c>
      <c r="E1099" s="325" t="s">
        <v>2045</v>
      </c>
      <c r="F1099" s="331"/>
    </row>
    <row r="1100" spans="1:6" ht="20.25" customHeight="1">
      <c r="A1100" s="324">
        <v>1098</v>
      </c>
      <c r="B1100" s="332" t="s">
        <v>5423</v>
      </c>
      <c r="C1100" s="333">
        <v>91.48</v>
      </c>
      <c r="D1100" s="325" t="s">
        <v>487</v>
      </c>
      <c r="E1100" s="325" t="s">
        <v>2045</v>
      </c>
      <c r="F1100" s="331"/>
    </row>
    <row r="1101" spans="1:6" ht="20.25" customHeight="1">
      <c r="A1101" s="324">
        <v>1099</v>
      </c>
      <c r="B1101" s="332" t="s">
        <v>5424</v>
      </c>
      <c r="C1101" s="333">
        <v>90</v>
      </c>
      <c r="D1101" s="325" t="s">
        <v>487</v>
      </c>
      <c r="E1101" s="325" t="s">
        <v>2041</v>
      </c>
      <c r="F1101" s="331"/>
    </row>
    <row r="1102" spans="1:6" ht="20.25" customHeight="1">
      <c r="A1102" s="324">
        <v>1100</v>
      </c>
      <c r="B1102" s="332" t="s">
        <v>5425</v>
      </c>
      <c r="C1102" s="333">
        <v>90</v>
      </c>
      <c r="D1102" s="325" t="s">
        <v>487</v>
      </c>
      <c r="E1102" s="325" t="s">
        <v>2041</v>
      </c>
      <c r="F1102" s="331"/>
    </row>
    <row r="1103" spans="1:6" ht="20.25" customHeight="1">
      <c r="A1103" s="324">
        <v>1101</v>
      </c>
      <c r="B1103" s="332" t="s">
        <v>5426</v>
      </c>
      <c r="C1103" s="333">
        <v>91.93</v>
      </c>
      <c r="D1103" s="325" t="s">
        <v>487</v>
      </c>
      <c r="E1103" s="325" t="s">
        <v>2041</v>
      </c>
      <c r="F1103" s="331"/>
    </row>
    <row r="1104" spans="1:6" ht="20.25" customHeight="1">
      <c r="A1104" s="324">
        <v>1102</v>
      </c>
      <c r="B1104" s="332" t="s">
        <v>5427</v>
      </c>
      <c r="C1104" s="333">
        <v>91.48</v>
      </c>
      <c r="D1104" s="325" t="s">
        <v>487</v>
      </c>
      <c r="E1104" s="325" t="s">
        <v>2045</v>
      </c>
      <c r="F1104" s="331"/>
    </row>
    <row r="1105" spans="1:6" ht="20.25" customHeight="1">
      <c r="A1105" s="324">
        <v>1103</v>
      </c>
      <c r="B1105" s="332" t="s">
        <v>5428</v>
      </c>
      <c r="C1105" s="333">
        <v>89.66</v>
      </c>
      <c r="D1105" s="325" t="s">
        <v>487</v>
      </c>
      <c r="E1105" s="325" t="s">
        <v>2045</v>
      </c>
      <c r="F1105" s="331"/>
    </row>
    <row r="1106" spans="1:6" ht="20.25" customHeight="1">
      <c r="A1106" s="324">
        <v>1104</v>
      </c>
      <c r="B1106" s="332" t="s">
        <v>5429</v>
      </c>
      <c r="C1106" s="333">
        <v>89.66</v>
      </c>
      <c r="D1106" s="325" t="s">
        <v>487</v>
      </c>
      <c r="E1106" s="325" t="s">
        <v>2041</v>
      </c>
      <c r="F1106" s="331"/>
    </row>
    <row r="1107" spans="1:6" ht="20.25" customHeight="1">
      <c r="A1107" s="324">
        <v>1105</v>
      </c>
      <c r="B1107" s="332" t="s">
        <v>1261</v>
      </c>
      <c r="C1107" s="333">
        <v>90</v>
      </c>
      <c r="D1107" s="325" t="s">
        <v>487</v>
      </c>
      <c r="E1107" s="325" t="s">
        <v>2041</v>
      </c>
      <c r="F1107" s="331"/>
    </row>
    <row r="1108" spans="1:6" ht="20.25" customHeight="1">
      <c r="A1108" s="324">
        <v>1106</v>
      </c>
      <c r="B1108" s="332" t="s">
        <v>1338</v>
      </c>
      <c r="C1108" s="333">
        <v>91.48</v>
      </c>
      <c r="D1108" s="325" t="s">
        <v>487</v>
      </c>
      <c r="E1108" s="325" t="s">
        <v>2045</v>
      </c>
      <c r="F1108" s="331"/>
    </row>
    <row r="1109" spans="1:6" ht="20.25" customHeight="1">
      <c r="A1109" s="324">
        <v>1107</v>
      </c>
      <c r="B1109" s="332" t="s">
        <v>1339</v>
      </c>
      <c r="C1109" s="333">
        <v>91.48</v>
      </c>
      <c r="D1109" s="325" t="s">
        <v>487</v>
      </c>
      <c r="E1109" s="325" t="s">
        <v>2045</v>
      </c>
      <c r="F1109" s="331"/>
    </row>
    <row r="1110" spans="1:6" ht="20.25" customHeight="1">
      <c r="A1110" s="324">
        <v>1108</v>
      </c>
      <c r="B1110" s="332" t="s">
        <v>1341</v>
      </c>
      <c r="C1110" s="333">
        <v>89.66</v>
      </c>
      <c r="D1110" s="325" t="s">
        <v>487</v>
      </c>
      <c r="E1110" s="325" t="s">
        <v>2041</v>
      </c>
      <c r="F1110" s="331"/>
    </row>
    <row r="1111" spans="1:6" ht="20.25" customHeight="1">
      <c r="A1111" s="324">
        <v>1109</v>
      </c>
      <c r="B1111" s="332" t="s">
        <v>1356</v>
      </c>
      <c r="C1111" s="333">
        <v>90</v>
      </c>
      <c r="D1111" s="325" t="s">
        <v>487</v>
      </c>
      <c r="E1111" s="325" t="s">
        <v>2041</v>
      </c>
      <c r="F1111" s="331"/>
    </row>
    <row r="1112" spans="1:6" ht="20.25" customHeight="1">
      <c r="A1112" s="324">
        <v>1110</v>
      </c>
      <c r="B1112" s="332" t="s">
        <v>1357</v>
      </c>
      <c r="C1112" s="333">
        <v>91.48</v>
      </c>
      <c r="D1112" s="325" t="s">
        <v>487</v>
      </c>
      <c r="E1112" s="325" t="s">
        <v>2045</v>
      </c>
      <c r="F1112" s="331"/>
    </row>
    <row r="1113" spans="1:6" ht="20.25" customHeight="1">
      <c r="A1113" s="324">
        <v>1111</v>
      </c>
      <c r="B1113" s="332" t="s">
        <v>1358</v>
      </c>
      <c r="C1113" s="333">
        <v>91.48</v>
      </c>
      <c r="D1113" s="325" t="s">
        <v>487</v>
      </c>
      <c r="E1113" s="325" t="s">
        <v>2045</v>
      </c>
      <c r="F1113" s="331"/>
    </row>
    <row r="1114" spans="1:6" ht="20.25" customHeight="1">
      <c r="A1114" s="324">
        <v>1112</v>
      </c>
      <c r="B1114" s="332" t="s">
        <v>1360</v>
      </c>
      <c r="C1114" s="333">
        <v>89.66</v>
      </c>
      <c r="D1114" s="325" t="s">
        <v>487</v>
      </c>
      <c r="E1114" s="325" t="s">
        <v>2041</v>
      </c>
      <c r="F1114" s="331"/>
    </row>
    <row r="1115" spans="1:6" ht="20.25" customHeight="1">
      <c r="A1115" s="324">
        <v>1113</v>
      </c>
      <c r="B1115" s="332" t="s">
        <v>1377</v>
      </c>
      <c r="C1115" s="333">
        <v>91.48</v>
      </c>
      <c r="D1115" s="325" t="s">
        <v>487</v>
      </c>
      <c r="E1115" s="325" t="s">
        <v>2045</v>
      </c>
      <c r="F1115" s="331"/>
    </row>
    <row r="1116" spans="1:6" ht="20.25" customHeight="1">
      <c r="A1116" s="324">
        <v>1114</v>
      </c>
      <c r="B1116" s="332" t="s">
        <v>3643</v>
      </c>
      <c r="C1116" s="333">
        <v>90</v>
      </c>
      <c r="D1116" s="325" t="s">
        <v>487</v>
      </c>
      <c r="E1116" s="325" t="s">
        <v>2041</v>
      </c>
      <c r="F1116" s="331"/>
    </row>
    <row r="1117" spans="1:6" ht="20.25" customHeight="1">
      <c r="A1117" s="324">
        <v>1115</v>
      </c>
      <c r="B1117" s="332" t="s">
        <v>5430</v>
      </c>
      <c r="C1117" s="333">
        <v>89.66</v>
      </c>
      <c r="D1117" s="325" t="s">
        <v>487</v>
      </c>
      <c r="E1117" s="325" t="s">
        <v>2041</v>
      </c>
      <c r="F1117" s="331"/>
    </row>
    <row r="1118" spans="1:6" ht="20.25" customHeight="1">
      <c r="A1118" s="324">
        <v>1116</v>
      </c>
      <c r="B1118" s="332" t="s">
        <v>1299</v>
      </c>
      <c r="C1118" s="333">
        <v>90</v>
      </c>
      <c r="D1118" s="325" t="s">
        <v>487</v>
      </c>
      <c r="E1118" s="325" t="s">
        <v>2041</v>
      </c>
      <c r="F1118" s="331"/>
    </row>
    <row r="1119" spans="1:6" ht="20.25" customHeight="1">
      <c r="A1119" s="324">
        <v>1117</v>
      </c>
      <c r="B1119" s="332" t="s">
        <v>1300</v>
      </c>
      <c r="C1119" s="333">
        <v>91.48</v>
      </c>
      <c r="D1119" s="325" t="s">
        <v>487</v>
      </c>
      <c r="E1119" s="325" t="s">
        <v>2045</v>
      </c>
      <c r="F1119" s="331"/>
    </row>
    <row r="1120" spans="1:6" ht="20.25" customHeight="1">
      <c r="A1120" s="324">
        <v>1118</v>
      </c>
      <c r="B1120" s="332" t="s">
        <v>1303</v>
      </c>
      <c r="C1120" s="333">
        <v>89.66</v>
      </c>
      <c r="D1120" s="325" t="s">
        <v>487</v>
      </c>
      <c r="E1120" s="325" t="s">
        <v>2041</v>
      </c>
      <c r="F1120" s="331"/>
    </row>
    <row r="1121" spans="1:6" ht="20.25" customHeight="1">
      <c r="A1121" s="324">
        <v>1119</v>
      </c>
      <c r="B1121" s="332" t="s">
        <v>1319</v>
      </c>
      <c r="C1121" s="333">
        <v>91.48</v>
      </c>
      <c r="D1121" s="325" t="s">
        <v>487</v>
      </c>
      <c r="E1121" s="325" t="s">
        <v>2045</v>
      </c>
      <c r="F1121" s="331"/>
    </row>
    <row r="1122" spans="1:6" ht="20.25" customHeight="1">
      <c r="A1122" s="324">
        <v>1120</v>
      </c>
      <c r="B1122" s="332" t="s">
        <v>1376</v>
      </c>
      <c r="C1122" s="333">
        <v>91.48</v>
      </c>
      <c r="D1122" s="325" t="s">
        <v>487</v>
      </c>
      <c r="E1122" s="325" t="s">
        <v>2045</v>
      </c>
      <c r="F1122" s="331"/>
    </row>
    <row r="1123" spans="1:6" ht="20.25" customHeight="1">
      <c r="A1123" s="324">
        <v>1121</v>
      </c>
      <c r="B1123" s="332" t="s">
        <v>1227</v>
      </c>
      <c r="C1123" s="333">
        <v>89.66</v>
      </c>
      <c r="D1123" s="325" t="s">
        <v>487</v>
      </c>
      <c r="E1123" s="325" t="s">
        <v>2041</v>
      </c>
      <c r="F1123" s="331"/>
    </row>
    <row r="1124" spans="1:6" ht="20.25" customHeight="1">
      <c r="A1124" s="324">
        <v>1122</v>
      </c>
      <c r="B1124" s="332" t="s">
        <v>1243</v>
      </c>
      <c r="C1124" s="333">
        <v>91.48</v>
      </c>
      <c r="D1124" s="325" t="s">
        <v>487</v>
      </c>
      <c r="E1124" s="325" t="s">
        <v>2045</v>
      </c>
      <c r="F1124" s="331"/>
    </row>
    <row r="1125" spans="1:6" ht="20.25" customHeight="1">
      <c r="A1125" s="324">
        <v>1123</v>
      </c>
      <c r="B1125" s="332" t="s">
        <v>1246</v>
      </c>
      <c r="C1125" s="333">
        <v>89.66</v>
      </c>
      <c r="D1125" s="325" t="s">
        <v>487</v>
      </c>
      <c r="E1125" s="325" t="s">
        <v>2041</v>
      </c>
      <c r="F1125" s="331"/>
    </row>
    <row r="1126" spans="1:6" ht="20.25" customHeight="1">
      <c r="A1126" s="324">
        <v>1124</v>
      </c>
      <c r="B1126" s="332" t="s">
        <v>1262</v>
      </c>
      <c r="C1126" s="333">
        <v>91.48</v>
      </c>
      <c r="D1126" s="325" t="s">
        <v>487</v>
      </c>
      <c r="E1126" s="325" t="s">
        <v>2045</v>
      </c>
      <c r="F1126" s="331"/>
    </row>
    <row r="1127" spans="1:6" ht="20.25" customHeight="1">
      <c r="A1127" s="324">
        <v>1125</v>
      </c>
      <c r="B1127" s="332" t="s">
        <v>1265</v>
      </c>
      <c r="C1127" s="333">
        <v>89.66</v>
      </c>
      <c r="D1127" s="325" t="s">
        <v>487</v>
      </c>
      <c r="E1127" s="325" t="s">
        <v>2041</v>
      </c>
      <c r="F1127" s="331"/>
    </row>
    <row r="1128" spans="1:6" ht="20.25" customHeight="1">
      <c r="A1128" s="324">
        <v>1126</v>
      </c>
      <c r="B1128" s="332" t="s">
        <v>1280</v>
      </c>
      <c r="C1128" s="333">
        <v>90</v>
      </c>
      <c r="D1128" s="325" t="s">
        <v>487</v>
      </c>
      <c r="E1128" s="325" t="s">
        <v>2041</v>
      </c>
      <c r="F1128" s="331"/>
    </row>
    <row r="1129" spans="1:6" ht="20.25" customHeight="1">
      <c r="A1129" s="324">
        <v>1127</v>
      </c>
      <c r="B1129" s="332" t="s">
        <v>1282</v>
      </c>
      <c r="C1129" s="333">
        <v>91.48</v>
      </c>
      <c r="D1129" s="325" t="s">
        <v>487</v>
      </c>
      <c r="E1129" s="325" t="s">
        <v>2045</v>
      </c>
      <c r="F1129" s="331"/>
    </row>
    <row r="1130" spans="1:6" ht="20.25" customHeight="1">
      <c r="A1130" s="324">
        <v>1128</v>
      </c>
      <c r="B1130" s="332" t="s">
        <v>1205</v>
      </c>
      <c r="C1130" s="333">
        <v>91.31</v>
      </c>
      <c r="D1130" s="325" t="s">
        <v>487</v>
      </c>
      <c r="E1130" s="325" t="s">
        <v>2045</v>
      </c>
      <c r="F1130" s="331"/>
    </row>
    <row r="1131" spans="1:6" ht="20.25" customHeight="1">
      <c r="A1131" s="324">
        <v>1129</v>
      </c>
      <c r="B1131" s="332" t="s">
        <v>1208</v>
      </c>
      <c r="C1131" s="333">
        <v>89.57</v>
      </c>
      <c r="D1131" s="325" t="s">
        <v>487</v>
      </c>
      <c r="E1131" s="325" t="s">
        <v>2041</v>
      </c>
      <c r="F1131" s="331"/>
    </row>
    <row r="1132" spans="1:6" ht="20.25" customHeight="1">
      <c r="A1132" s="324">
        <v>1130</v>
      </c>
      <c r="B1132" s="332" t="s">
        <v>5431</v>
      </c>
      <c r="C1132" s="333">
        <v>91.48</v>
      </c>
      <c r="D1132" s="325" t="s">
        <v>487</v>
      </c>
      <c r="E1132" s="325" t="s">
        <v>2045</v>
      </c>
      <c r="F1132" s="331"/>
    </row>
    <row r="1133" spans="1:6" ht="20.25" customHeight="1">
      <c r="A1133" s="324">
        <v>1131</v>
      </c>
      <c r="B1133" s="332" t="s">
        <v>5432</v>
      </c>
      <c r="C1133" s="333">
        <v>91.48</v>
      </c>
      <c r="D1133" s="325" t="s">
        <v>487</v>
      </c>
      <c r="E1133" s="325" t="s">
        <v>2045</v>
      </c>
      <c r="F1133" s="331"/>
    </row>
    <row r="1134" spans="1:6" ht="20.25" customHeight="1">
      <c r="A1134" s="324">
        <v>1132</v>
      </c>
      <c r="B1134" s="332" t="s">
        <v>3523</v>
      </c>
      <c r="C1134" s="333">
        <v>90</v>
      </c>
      <c r="D1134" s="325" t="s">
        <v>487</v>
      </c>
      <c r="E1134" s="325" t="s">
        <v>2041</v>
      </c>
      <c r="F1134" s="331"/>
    </row>
    <row r="1135" spans="1:6" ht="20.25" customHeight="1">
      <c r="A1135" s="324">
        <v>1133</v>
      </c>
      <c r="B1135" s="332" t="s">
        <v>3544</v>
      </c>
      <c r="C1135" s="333">
        <v>91.48</v>
      </c>
      <c r="D1135" s="325" t="s">
        <v>487</v>
      </c>
      <c r="E1135" s="325" t="s">
        <v>2045</v>
      </c>
      <c r="F1135" s="331"/>
    </row>
    <row r="1136" spans="1:6" ht="20.25" customHeight="1">
      <c r="A1136" s="324">
        <v>1134</v>
      </c>
      <c r="B1136" s="332" t="s">
        <v>3641</v>
      </c>
      <c r="C1136" s="333">
        <v>91.48</v>
      </c>
      <c r="D1136" s="325" t="s">
        <v>487</v>
      </c>
      <c r="E1136" s="325" t="s">
        <v>2045</v>
      </c>
      <c r="F1136" s="331"/>
    </row>
    <row r="1137" spans="1:6" ht="20.25" customHeight="1">
      <c r="A1137" s="324">
        <v>1135</v>
      </c>
      <c r="B1137" s="332" t="s">
        <v>5433</v>
      </c>
      <c r="C1137" s="333">
        <v>91.48</v>
      </c>
      <c r="D1137" s="325" t="s">
        <v>487</v>
      </c>
      <c r="E1137" s="325" t="s">
        <v>2045</v>
      </c>
      <c r="F1137" s="331"/>
    </row>
    <row r="1138" spans="1:6" ht="20.25" customHeight="1">
      <c r="A1138" s="324">
        <v>1136</v>
      </c>
      <c r="B1138" s="332" t="s">
        <v>3597</v>
      </c>
      <c r="C1138" s="333">
        <v>89.66</v>
      </c>
      <c r="D1138" s="325" t="s">
        <v>487</v>
      </c>
      <c r="E1138" s="325" t="s">
        <v>2041</v>
      </c>
      <c r="F1138" s="331"/>
    </row>
    <row r="1139" spans="1:6" ht="20.25" customHeight="1">
      <c r="A1139" s="324">
        <v>1137</v>
      </c>
      <c r="B1139" s="332" t="s">
        <v>3642</v>
      </c>
      <c r="C1139" s="333">
        <v>90</v>
      </c>
      <c r="D1139" s="325" t="s">
        <v>487</v>
      </c>
      <c r="E1139" s="325" t="s">
        <v>2041</v>
      </c>
      <c r="F1139" s="331"/>
    </row>
    <row r="1140" spans="1:6" ht="20.25" customHeight="1">
      <c r="A1140" s="324">
        <v>1138</v>
      </c>
      <c r="B1140" s="332" t="s">
        <v>4205</v>
      </c>
      <c r="C1140" s="333">
        <v>91.48</v>
      </c>
      <c r="D1140" s="325" t="s">
        <v>487</v>
      </c>
      <c r="E1140" s="325" t="s">
        <v>2045</v>
      </c>
      <c r="F1140" s="331"/>
    </row>
    <row r="1141" spans="1:6" ht="20.25" customHeight="1">
      <c r="A1141" s="324">
        <v>1139</v>
      </c>
      <c r="B1141" s="332" t="s">
        <v>3545</v>
      </c>
      <c r="C1141" s="333">
        <v>91.48</v>
      </c>
      <c r="D1141" s="325" t="s">
        <v>487</v>
      </c>
      <c r="E1141" s="325" t="s">
        <v>2045</v>
      </c>
      <c r="F1141" s="331"/>
    </row>
    <row r="1142" spans="1:6" ht="20.25" customHeight="1">
      <c r="A1142" s="324">
        <v>1140</v>
      </c>
      <c r="B1142" s="332" t="s">
        <v>3598</v>
      </c>
      <c r="C1142" s="333">
        <v>89.66</v>
      </c>
      <c r="D1142" s="325" t="s">
        <v>487</v>
      </c>
      <c r="E1142" s="325" t="s">
        <v>2041</v>
      </c>
      <c r="F1142" s="331"/>
    </row>
    <row r="1143" spans="1:6" ht="20.25" customHeight="1">
      <c r="A1143" s="324">
        <v>1141</v>
      </c>
      <c r="B1143" s="332" t="s">
        <v>4734</v>
      </c>
      <c r="C1143" s="333">
        <v>90</v>
      </c>
      <c r="D1143" s="325" t="s">
        <v>487</v>
      </c>
      <c r="E1143" s="325" t="s">
        <v>2041</v>
      </c>
      <c r="F1143" s="331"/>
    </row>
    <row r="1144" spans="1:6" ht="20.25" customHeight="1">
      <c r="A1144" s="324">
        <v>1142</v>
      </c>
      <c r="B1144" s="332" t="s">
        <v>5434</v>
      </c>
      <c r="C1144" s="333">
        <v>89.66</v>
      </c>
      <c r="D1144" s="325" t="s">
        <v>487</v>
      </c>
      <c r="E1144" s="325" t="s">
        <v>2041</v>
      </c>
      <c r="F1144" s="331"/>
    </row>
    <row r="1145" spans="1:6" ht="20.25" customHeight="1">
      <c r="A1145" s="324">
        <v>1143</v>
      </c>
      <c r="B1145" s="332" t="s">
        <v>5435</v>
      </c>
      <c r="C1145" s="333">
        <v>91.48</v>
      </c>
      <c r="D1145" s="325" t="s">
        <v>487</v>
      </c>
      <c r="E1145" s="325" t="s">
        <v>2045</v>
      </c>
      <c r="F1145" s="331"/>
    </row>
    <row r="1146" spans="1:6" ht="20.25" customHeight="1">
      <c r="A1146" s="324">
        <v>1144</v>
      </c>
      <c r="B1146" s="332" t="s">
        <v>1244</v>
      </c>
      <c r="C1146" s="333">
        <v>91.48</v>
      </c>
      <c r="D1146" s="325" t="s">
        <v>487</v>
      </c>
      <c r="E1146" s="325" t="s">
        <v>2045</v>
      </c>
      <c r="F1146" s="331"/>
    </row>
    <row r="1147" spans="1:6" ht="20.25" customHeight="1">
      <c r="A1147" s="324">
        <v>1145</v>
      </c>
      <c r="B1147" s="332" t="s">
        <v>1322</v>
      </c>
      <c r="C1147" s="333">
        <v>89.66</v>
      </c>
      <c r="D1147" s="325" t="s">
        <v>487</v>
      </c>
      <c r="E1147" s="325" t="s">
        <v>2041</v>
      </c>
      <c r="F1147" s="331"/>
    </row>
    <row r="1148" spans="1:6" ht="20.25" customHeight="1">
      <c r="A1148" s="324">
        <v>1146</v>
      </c>
      <c r="B1148" s="332" t="s">
        <v>1395</v>
      </c>
      <c r="C1148" s="333">
        <v>91.48</v>
      </c>
      <c r="D1148" s="325" t="s">
        <v>487</v>
      </c>
      <c r="E1148" s="325" t="s">
        <v>2045</v>
      </c>
      <c r="F1148" s="331"/>
    </row>
    <row r="1149" spans="1:6" ht="20.25" customHeight="1">
      <c r="A1149" s="324">
        <v>1147</v>
      </c>
      <c r="B1149" s="332" t="s">
        <v>1396</v>
      </c>
      <c r="C1149" s="333">
        <v>91.48</v>
      </c>
      <c r="D1149" s="325" t="s">
        <v>487</v>
      </c>
      <c r="E1149" s="325" t="s">
        <v>2045</v>
      </c>
      <c r="F1149" s="331"/>
    </row>
    <row r="1150" spans="1:6" ht="20.25" customHeight="1">
      <c r="A1150" s="324">
        <v>1148</v>
      </c>
      <c r="B1150" s="332" t="s">
        <v>1398</v>
      </c>
      <c r="C1150" s="333">
        <v>89.66</v>
      </c>
      <c r="D1150" s="325" t="s">
        <v>487</v>
      </c>
      <c r="E1150" s="325" t="s">
        <v>2041</v>
      </c>
      <c r="F1150" s="331"/>
    </row>
    <row r="1151" spans="1:6" ht="20.25" customHeight="1">
      <c r="A1151" s="324">
        <v>1149</v>
      </c>
      <c r="B1151" s="332" t="s">
        <v>1413</v>
      </c>
      <c r="C1151" s="333">
        <v>90</v>
      </c>
      <c r="D1151" s="325" t="s">
        <v>487</v>
      </c>
      <c r="E1151" s="325" t="s">
        <v>2041</v>
      </c>
      <c r="F1151" s="331"/>
    </row>
    <row r="1152" spans="1:6" ht="20.25" customHeight="1">
      <c r="A1152" s="324">
        <v>1150</v>
      </c>
      <c r="B1152" s="332" t="s">
        <v>1414</v>
      </c>
      <c r="C1152" s="333">
        <v>91.48</v>
      </c>
      <c r="D1152" s="325" t="s">
        <v>487</v>
      </c>
      <c r="E1152" s="325" t="s">
        <v>2045</v>
      </c>
      <c r="F1152" s="331"/>
    </row>
    <row r="1153" spans="1:6" ht="20.25" customHeight="1">
      <c r="A1153" s="324">
        <v>1151</v>
      </c>
      <c r="B1153" s="332" t="s">
        <v>5436</v>
      </c>
      <c r="C1153" s="333">
        <v>91.48</v>
      </c>
      <c r="D1153" s="325" t="s">
        <v>487</v>
      </c>
      <c r="E1153" s="325" t="s">
        <v>2045</v>
      </c>
      <c r="F1153" s="331"/>
    </row>
    <row r="1154" spans="1:6" ht="20.25" customHeight="1">
      <c r="A1154" s="324">
        <v>1152</v>
      </c>
      <c r="B1154" s="332" t="s">
        <v>1206</v>
      </c>
      <c r="C1154" s="333">
        <v>91.31</v>
      </c>
      <c r="D1154" s="325" t="s">
        <v>487</v>
      </c>
      <c r="E1154" s="325" t="s">
        <v>2045</v>
      </c>
      <c r="F1154" s="331"/>
    </row>
    <row r="1155" spans="1:6" ht="20.25" customHeight="1">
      <c r="A1155" s="324">
        <v>1153</v>
      </c>
      <c r="B1155" s="332" t="s">
        <v>1224</v>
      </c>
      <c r="C1155" s="333">
        <v>91.48</v>
      </c>
      <c r="D1155" s="325" t="s">
        <v>487</v>
      </c>
      <c r="E1155" s="325" t="s">
        <v>2045</v>
      </c>
      <c r="F1155" s="331"/>
    </row>
    <row r="1156" spans="1:6" ht="20.25" customHeight="1">
      <c r="A1156" s="324">
        <v>1154</v>
      </c>
      <c r="B1156" s="332" t="s">
        <v>1242</v>
      </c>
      <c r="C1156" s="333">
        <v>90</v>
      </c>
      <c r="D1156" s="325" t="s">
        <v>487</v>
      </c>
      <c r="E1156" s="325" t="s">
        <v>2041</v>
      </c>
      <c r="F1156" s="331"/>
    </row>
    <row r="1157" spans="1:6" ht="20.25" customHeight="1">
      <c r="A1157" s="324">
        <v>1155</v>
      </c>
      <c r="B1157" s="332" t="s">
        <v>1284</v>
      </c>
      <c r="C1157" s="333">
        <v>89.66</v>
      </c>
      <c r="D1157" s="325" t="s">
        <v>487</v>
      </c>
      <c r="E1157" s="325" t="s">
        <v>2041</v>
      </c>
      <c r="F1157" s="331"/>
    </row>
    <row r="1158" spans="1:6" ht="20.25" customHeight="1">
      <c r="A1158" s="324">
        <v>1156</v>
      </c>
      <c r="B1158" s="332" t="s">
        <v>1375</v>
      </c>
      <c r="C1158" s="333">
        <v>90</v>
      </c>
      <c r="D1158" s="325" t="s">
        <v>487</v>
      </c>
      <c r="E1158" s="325" t="s">
        <v>2041</v>
      </c>
      <c r="F1158" s="331"/>
    </row>
    <row r="1159" spans="1:6" ht="20.25" customHeight="1">
      <c r="A1159" s="324">
        <v>1157</v>
      </c>
      <c r="B1159" s="332" t="s">
        <v>1379</v>
      </c>
      <c r="C1159" s="333">
        <v>89.66</v>
      </c>
      <c r="D1159" s="325" t="s">
        <v>487</v>
      </c>
      <c r="E1159" s="325" t="s">
        <v>2041</v>
      </c>
      <c r="F1159" s="331"/>
    </row>
    <row r="1160" spans="1:6" ht="20.25" customHeight="1">
      <c r="A1160" s="324">
        <v>1158</v>
      </c>
      <c r="B1160" s="332" t="s">
        <v>1394</v>
      </c>
      <c r="C1160" s="333">
        <v>90</v>
      </c>
      <c r="D1160" s="325" t="s">
        <v>487</v>
      </c>
      <c r="E1160" s="325" t="s">
        <v>2041</v>
      </c>
      <c r="F1160" s="331"/>
    </row>
    <row r="1161" spans="1:6" ht="20.25" customHeight="1">
      <c r="A1161" s="324">
        <v>1159</v>
      </c>
      <c r="B1161" s="332" t="s">
        <v>5437</v>
      </c>
      <c r="C1161" s="333">
        <v>91.48</v>
      </c>
      <c r="D1161" s="325" t="s">
        <v>487</v>
      </c>
      <c r="E1161" s="325" t="s">
        <v>2045</v>
      </c>
      <c r="F1161" s="331"/>
    </row>
    <row r="1162" spans="1:6" ht="20.25" customHeight="1">
      <c r="A1162" s="324">
        <v>1160</v>
      </c>
      <c r="B1162" s="332" t="s">
        <v>1223</v>
      </c>
      <c r="C1162" s="333">
        <v>90</v>
      </c>
      <c r="D1162" s="325" t="s">
        <v>487</v>
      </c>
      <c r="E1162" s="325" t="s">
        <v>2041</v>
      </c>
      <c r="F1162" s="331"/>
    </row>
    <row r="1163" spans="1:6" ht="20.25" customHeight="1">
      <c r="A1163" s="324">
        <v>1161</v>
      </c>
      <c r="B1163" s="332" t="s">
        <v>1225</v>
      </c>
      <c r="C1163" s="333">
        <v>91.48</v>
      </c>
      <c r="D1163" s="325" t="s">
        <v>487</v>
      </c>
      <c r="E1163" s="325" t="s">
        <v>2045</v>
      </c>
      <c r="F1163" s="331"/>
    </row>
    <row r="1164" spans="1:6" ht="20.25" customHeight="1">
      <c r="A1164" s="324">
        <v>1162</v>
      </c>
      <c r="B1164" s="332" t="s">
        <v>1318</v>
      </c>
      <c r="C1164" s="333">
        <v>90</v>
      </c>
      <c r="D1164" s="325" t="s">
        <v>487</v>
      </c>
      <c r="E1164" s="325" t="s">
        <v>2041</v>
      </c>
      <c r="F1164" s="331"/>
    </row>
    <row r="1165" spans="1:6" ht="20.25" customHeight="1">
      <c r="A1165" s="324">
        <v>1163</v>
      </c>
      <c r="B1165" s="332" t="s">
        <v>1415</v>
      </c>
      <c r="C1165" s="333">
        <v>91.48</v>
      </c>
      <c r="D1165" s="325" t="s">
        <v>487</v>
      </c>
      <c r="E1165" s="325" t="s">
        <v>2045</v>
      </c>
      <c r="F1165" s="331"/>
    </row>
    <row r="1166" spans="1:6" ht="20.25" customHeight="1">
      <c r="A1166" s="324">
        <v>1164</v>
      </c>
      <c r="B1166" s="332" t="s">
        <v>3522</v>
      </c>
      <c r="C1166" s="333">
        <v>89.66</v>
      </c>
      <c r="D1166" s="325" t="s">
        <v>487</v>
      </c>
      <c r="E1166" s="325" t="s">
        <v>2041</v>
      </c>
      <c r="F1166" s="331"/>
    </row>
    <row r="1167" spans="1:6" ht="20.25" customHeight="1">
      <c r="A1167" s="324">
        <v>1165</v>
      </c>
      <c r="B1167" s="332" t="s">
        <v>4741</v>
      </c>
      <c r="C1167" s="333">
        <v>91.48</v>
      </c>
      <c r="D1167" s="325" t="s">
        <v>487</v>
      </c>
      <c r="E1167" s="325" t="s">
        <v>2045</v>
      </c>
      <c r="F1167" s="331"/>
    </row>
    <row r="1168" spans="1:6" ht="20.25" customHeight="1">
      <c r="A1168" s="324">
        <v>1166</v>
      </c>
      <c r="B1168" s="332" t="s">
        <v>4845</v>
      </c>
      <c r="C1168" s="333">
        <v>91.48</v>
      </c>
      <c r="D1168" s="325" t="s">
        <v>487</v>
      </c>
      <c r="E1168" s="325" t="s">
        <v>2045</v>
      </c>
      <c r="F1168" s="331"/>
    </row>
    <row r="1169" spans="1:6" ht="20.25" customHeight="1">
      <c r="A1169" s="324">
        <v>1167</v>
      </c>
      <c r="B1169" s="332" t="s">
        <v>3644</v>
      </c>
      <c r="C1169" s="333">
        <v>89.66</v>
      </c>
      <c r="D1169" s="325" t="s">
        <v>487</v>
      </c>
      <c r="E1169" s="325" t="s">
        <v>2041</v>
      </c>
      <c r="F1169" s="331"/>
    </row>
    <row r="1170" spans="1:6" ht="20.25" customHeight="1">
      <c r="A1170" s="324">
        <v>1168</v>
      </c>
      <c r="B1170" s="332" t="s">
        <v>3344</v>
      </c>
      <c r="C1170" s="333">
        <v>90</v>
      </c>
      <c r="D1170" s="325" t="s">
        <v>487</v>
      </c>
      <c r="E1170" s="325" t="s">
        <v>2041</v>
      </c>
      <c r="F1170" s="331"/>
    </row>
    <row r="1171" spans="1:6" ht="20.25" customHeight="1">
      <c r="A1171" s="324">
        <v>1169</v>
      </c>
      <c r="B1171" s="332" t="s">
        <v>1204</v>
      </c>
      <c r="C1171" s="333">
        <v>89.83</v>
      </c>
      <c r="D1171" s="325" t="s">
        <v>487</v>
      </c>
      <c r="E1171" s="325" t="s">
        <v>2041</v>
      </c>
      <c r="F1171" s="331"/>
    </row>
    <row r="1172" spans="1:6" ht="20.25" customHeight="1">
      <c r="A1172" s="324">
        <v>1170</v>
      </c>
      <c r="B1172" s="332" t="s">
        <v>1263</v>
      </c>
      <c r="C1172" s="333">
        <v>91.48</v>
      </c>
      <c r="D1172" s="325" t="s">
        <v>487</v>
      </c>
      <c r="E1172" s="325" t="s">
        <v>2045</v>
      </c>
      <c r="F1172" s="331"/>
    </row>
    <row r="1173" spans="1:6" ht="20.25" customHeight="1">
      <c r="A1173" s="324">
        <v>1171</v>
      </c>
      <c r="B1173" s="332" t="s">
        <v>1281</v>
      </c>
      <c r="C1173" s="333">
        <v>91.48</v>
      </c>
      <c r="D1173" s="325" t="s">
        <v>487</v>
      </c>
      <c r="E1173" s="325" t="s">
        <v>2045</v>
      </c>
      <c r="F1173" s="331"/>
    </row>
    <row r="1174" spans="1:6" ht="20.25" customHeight="1">
      <c r="A1174" s="324">
        <v>1172</v>
      </c>
      <c r="B1174" s="332" t="s">
        <v>1301</v>
      </c>
      <c r="C1174" s="333">
        <v>91.48</v>
      </c>
      <c r="D1174" s="325" t="s">
        <v>487</v>
      </c>
      <c r="E1174" s="325" t="s">
        <v>2045</v>
      </c>
      <c r="F1174" s="331"/>
    </row>
    <row r="1175" spans="1:6" ht="20.25" customHeight="1">
      <c r="A1175" s="324">
        <v>1173</v>
      </c>
      <c r="B1175" s="332" t="s">
        <v>1320</v>
      </c>
      <c r="C1175" s="333">
        <v>91.48</v>
      </c>
      <c r="D1175" s="325" t="s">
        <v>487</v>
      </c>
      <c r="E1175" s="325" t="s">
        <v>2045</v>
      </c>
      <c r="F1175" s="331"/>
    </row>
    <row r="1176" spans="1:6" ht="20.25" customHeight="1">
      <c r="A1176" s="324">
        <v>1174</v>
      </c>
      <c r="B1176" s="332" t="s">
        <v>1337</v>
      </c>
      <c r="C1176" s="333">
        <v>90</v>
      </c>
      <c r="D1176" s="325" t="s">
        <v>487</v>
      </c>
      <c r="E1176" s="325" t="s">
        <v>2041</v>
      </c>
      <c r="F1176" s="331"/>
    </row>
    <row r="1177" spans="1:6" ht="20.25" customHeight="1">
      <c r="A1177" s="324">
        <v>1175</v>
      </c>
      <c r="B1177" s="332" t="s">
        <v>5438</v>
      </c>
      <c r="C1177" s="333">
        <v>91.48</v>
      </c>
      <c r="D1177" s="325" t="s">
        <v>487</v>
      </c>
      <c r="E1177" s="325" t="s">
        <v>2045</v>
      </c>
      <c r="F1177" s="331"/>
    </row>
    <row r="1178" spans="1:6" ht="20.25" customHeight="1">
      <c r="A1178" s="324">
        <v>1176</v>
      </c>
      <c r="B1178" s="332" t="s">
        <v>4749</v>
      </c>
      <c r="C1178" s="333">
        <v>89.66</v>
      </c>
      <c r="D1178" s="325" t="s">
        <v>487</v>
      </c>
      <c r="E1178" s="325" t="s">
        <v>2041</v>
      </c>
      <c r="F1178" s="331"/>
    </row>
    <row r="1179" spans="1:6" ht="20.25" customHeight="1">
      <c r="A1179" s="324">
        <v>1177</v>
      </c>
      <c r="B1179" s="332" t="s">
        <v>4661</v>
      </c>
      <c r="C1179" s="333">
        <v>91.41</v>
      </c>
      <c r="D1179" s="325" t="s">
        <v>487</v>
      </c>
      <c r="E1179" s="325" t="s">
        <v>2045</v>
      </c>
      <c r="F1179" s="331"/>
    </row>
    <row r="1180" spans="1:6" ht="20.25" customHeight="1">
      <c r="A1180" s="324">
        <v>1178</v>
      </c>
      <c r="B1180" s="332" t="s">
        <v>4662</v>
      </c>
      <c r="C1180" s="333">
        <v>91.41</v>
      </c>
      <c r="D1180" s="325" t="s">
        <v>487</v>
      </c>
      <c r="E1180" s="325" t="s">
        <v>2045</v>
      </c>
      <c r="F1180" s="331"/>
    </row>
    <row r="1181" spans="1:6" ht="20.25" customHeight="1">
      <c r="A1181" s="324">
        <v>1179</v>
      </c>
      <c r="B1181" s="332" t="s">
        <v>4667</v>
      </c>
      <c r="C1181" s="333">
        <v>89.97</v>
      </c>
      <c r="D1181" s="325" t="s">
        <v>487</v>
      </c>
      <c r="E1181" s="325" t="s">
        <v>2041</v>
      </c>
      <c r="F1181" s="331"/>
    </row>
    <row r="1182" spans="1:6" ht="20.25" customHeight="1">
      <c r="A1182" s="324">
        <v>1180</v>
      </c>
      <c r="B1182" s="332" t="s">
        <v>4361</v>
      </c>
      <c r="C1182" s="333">
        <v>91.41</v>
      </c>
      <c r="D1182" s="325" t="s">
        <v>487</v>
      </c>
      <c r="E1182" s="325" t="s">
        <v>2045</v>
      </c>
      <c r="F1182" s="331"/>
    </row>
    <row r="1183" spans="1:6" ht="20.25" customHeight="1">
      <c r="A1183" s="324">
        <v>1181</v>
      </c>
      <c r="B1183" s="332" t="s">
        <v>4672</v>
      </c>
      <c r="C1183" s="333">
        <v>89.97</v>
      </c>
      <c r="D1183" s="325" t="s">
        <v>487</v>
      </c>
      <c r="E1183" s="325" t="s">
        <v>2041</v>
      </c>
      <c r="F1183" s="331"/>
    </row>
    <row r="1184" spans="1:6" ht="20.25" customHeight="1">
      <c r="A1184" s="324">
        <v>1182</v>
      </c>
      <c r="B1184" s="332" t="s">
        <v>4673</v>
      </c>
      <c r="C1184" s="333">
        <v>91.41</v>
      </c>
      <c r="D1184" s="325" t="s">
        <v>487</v>
      </c>
      <c r="E1184" s="325" t="s">
        <v>2045</v>
      </c>
      <c r="F1184" s="331"/>
    </row>
    <row r="1185" spans="1:6" ht="20.25" customHeight="1">
      <c r="A1185" s="324">
        <v>1183</v>
      </c>
      <c r="B1185" s="332" t="s">
        <v>4336</v>
      </c>
      <c r="C1185" s="333">
        <v>89.63</v>
      </c>
      <c r="D1185" s="325" t="s">
        <v>487</v>
      </c>
      <c r="E1185" s="325" t="s">
        <v>2041</v>
      </c>
      <c r="F1185" s="331"/>
    </row>
    <row r="1186" spans="1:6" ht="20.25" customHeight="1">
      <c r="A1186" s="324">
        <v>1184</v>
      </c>
      <c r="B1186" s="332" t="s">
        <v>4675</v>
      </c>
      <c r="C1186" s="333">
        <v>91.41</v>
      </c>
      <c r="D1186" s="325" t="s">
        <v>487</v>
      </c>
      <c r="E1186" s="325" t="s">
        <v>2045</v>
      </c>
      <c r="F1186" s="331"/>
    </row>
    <row r="1187" spans="1:6" ht="20.25" customHeight="1">
      <c r="A1187" s="324">
        <v>1185</v>
      </c>
      <c r="B1187" s="332" t="s">
        <v>5439</v>
      </c>
      <c r="C1187" s="333">
        <v>89.8</v>
      </c>
      <c r="D1187" s="325" t="s">
        <v>487</v>
      </c>
      <c r="E1187" s="325" t="s">
        <v>2041</v>
      </c>
      <c r="F1187" s="331"/>
    </row>
    <row r="1188" spans="1:6" ht="20.25" customHeight="1">
      <c r="A1188" s="324">
        <v>1186</v>
      </c>
      <c r="B1188" s="332" t="s">
        <v>5440</v>
      </c>
      <c r="C1188" s="333">
        <v>89.8</v>
      </c>
      <c r="D1188" s="325" t="s">
        <v>487</v>
      </c>
      <c r="E1188" s="325" t="s">
        <v>2041</v>
      </c>
      <c r="F1188" s="331"/>
    </row>
    <row r="1189" spans="1:6" ht="20.25" customHeight="1">
      <c r="A1189" s="324">
        <v>1187</v>
      </c>
      <c r="B1189" s="332" t="s">
        <v>5441</v>
      </c>
      <c r="C1189" s="333">
        <v>91.41</v>
      </c>
      <c r="D1189" s="325" t="s">
        <v>487</v>
      </c>
      <c r="E1189" s="325" t="s">
        <v>2045</v>
      </c>
      <c r="F1189" s="331"/>
    </row>
    <row r="1190" spans="1:6" ht="20.25" customHeight="1">
      <c r="A1190" s="324">
        <v>1188</v>
      </c>
      <c r="B1190" s="332" t="s">
        <v>2455</v>
      </c>
      <c r="C1190" s="333">
        <v>91.18</v>
      </c>
      <c r="D1190" s="325" t="s">
        <v>487</v>
      </c>
      <c r="E1190" s="325" t="s">
        <v>2045</v>
      </c>
      <c r="F1190" s="331"/>
    </row>
    <row r="1191" spans="1:6" ht="20.25" customHeight="1">
      <c r="A1191" s="324">
        <v>1189</v>
      </c>
      <c r="B1191" s="332" t="s">
        <v>2401</v>
      </c>
      <c r="C1191" s="333">
        <v>91.18</v>
      </c>
      <c r="D1191" s="325" t="s">
        <v>487</v>
      </c>
      <c r="E1191" s="325" t="s">
        <v>2045</v>
      </c>
      <c r="F1191" s="331"/>
    </row>
    <row r="1192" spans="1:6" ht="20.25" customHeight="1">
      <c r="A1192" s="324">
        <v>1190</v>
      </c>
      <c r="B1192" s="332" t="s">
        <v>2469</v>
      </c>
      <c r="C1192" s="333">
        <v>89.4</v>
      </c>
      <c r="D1192" s="325" t="s">
        <v>487</v>
      </c>
      <c r="E1192" s="325" t="s">
        <v>2041</v>
      </c>
      <c r="F1192" s="331"/>
    </row>
    <row r="1193" spans="1:6" ht="20.25" customHeight="1">
      <c r="A1193" s="324">
        <v>1191</v>
      </c>
      <c r="B1193" s="332" t="s">
        <v>2403</v>
      </c>
      <c r="C1193" s="333">
        <v>89.74</v>
      </c>
      <c r="D1193" s="325" t="s">
        <v>487</v>
      </c>
      <c r="E1193" s="325" t="s">
        <v>2041</v>
      </c>
      <c r="F1193" s="331"/>
    </row>
    <row r="1194" spans="1:6" ht="20.25" customHeight="1">
      <c r="A1194" s="324">
        <v>1192</v>
      </c>
      <c r="B1194" s="332" t="s">
        <v>2131</v>
      </c>
      <c r="C1194" s="333">
        <v>91.18</v>
      </c>
      <c r="D1194" s="325" t="s">
        <v>487</v>
      </c>
      <c r="E1194" s="325" t="s">
        <v>2045</v>
      </c>
      <c r="F1194" s="331"/>
    </row>
    <row r="1195" spans="1:6" ht="20.25" customHeight="1">
      <c r="A1195" s="324">
        <v>1193</v>
      </c>
      <c r="B1195" s="332" t="s">
        <v>752</v>
      </c>
      <c r="C1195" s="333">
        <v>89.43</v>
      </c>
      <c r="D1195" s="325" t="s">
        <v>487</v>
      </c>
      <c r="E1195" s="325" t="s">
        <v>2041</v>
      </c>
      <c r="F1195" s="331"/>
    </row>
    <row r="1196" spans="1:6" ht="20.25" customHeight="1">
      <c r="A1196" s="324">
        <v>1194</v>
      </c>
      <c r="B1196" s="332" t="s">
        <v>785</v>
      </c>
      <c r="C1196" s="333">
        <v>91.21</v>
      </c>
      <c r="D1196" s="325" t="s">
        <v>487</v>
      </c>
      <c r="E1196" s="325" t="s">
        <v>2045</v>
      </c>
      <c r="F1196" s="331"/>
    </row>
    <row r="1197" spans="1:6" ht="20.25" customHeight="1">
      <c r="A1197" s="324">
        <v>1195</v>
      </c>
      <c r="B1197" s="332" t="s">
        <v>4286</v>
      </c>
      <c r="C1197" s="333">
        <v>91.41</v>
      </c>
      <c r="D1197" s="325" t="s">
        <v>487</v>
      </c>
      <c r="E1197" s="325" t="s">
        <v>2045</v>
      </c>
      <c r="F1197" s="331"/>
    </row>
    <row r="1198" spans="1:6" ht="20.25" customHeight="1">
      <c r="A1198" s="324">
        <v>1196</v>
      </c>
      <c r="B1198" s="332" t="s">
        <v>4337</v>
      </c>
      <c r="C1198" s="333">
        <v>89.63</v>
      </c>
      <c r="D1198" s="325" t="s">
        <v>487</v>
      </c>
      <c r="E1198" s="325" t="s">
        <v>2041</v>
      </c>
      <c r="F1198" s="331"/>
    </row>
    <row r="1199" spans="1:6" ht="20.25" customHeight="1">
      <c r="A1199" s="324">
        <v>1197</v>
      </c>
      <c r="B1199" s="332" t="s">
        <v>4831</v>
      </c>
      <c r="C1199" s="333">
        <v>91.41</v>
      </c>
      <c r="D1199" s="325" t="s">
        <v>487</v>
      </c>
      <c r="E1199" s="325" t="s">
        <v>2045</v>
      </c>
      <c r="F1199" s="331"/>
    </row>
    <row r="1200" spans="1:6" ht="20.25" customHeight="1">
      <c r="A1200" s="324">
        <v>1198</v>
      </c>
      <c r="B1200" s="332" t="s">
        <v>3624</v>
      </c>
      <c r="C1200" s="333">
        <v>89.74</v>
      </c>
      <c r="D1200" s="325" t="s">
        <v>487</v>
      </c>
      <c r="E1200" s="325" t="s">
        <v>2041</v>
      </c>
      <c r="F1200" s="331"/>
    </row>
    <row r="1201" spans="1:6" ht="20.25" customHeight="1">
      <c r="A1201" s="324">
        <v>1199</v>
      </c>
      <c r="B1201" s="332" t="s">
        <v>3382</v>
      </c>
      <c r="C1201" s="333">
        <v>91.18</v>
      </c>
      <c r="D1201" s="325" t="s">
        <v>487</v>
      </c>
      <c r="E1201" s="325" t="s">
        <v>2045</v>
      </c>
      <c r="F1201" s="331"/>
    </row>
    <row r="1202" spans="1:6" ht="20.25" customHeight="1">
      <c r="A1202" s="324">
        <v>1200</v>
      </c>
      <c r="B1202" s="332" t="s">
        <v>3672</v>
      </c>
      <c r="C1202" s="333">
        <v>91.18</v>
      </c>
      <c r="D1202" s="325" t="s">
        <v>487</v>
      </c>
      <c r="E1202" s="325" t="s">
        <v>2045</v>
      </c>
      <c r="F1202" s="331"/>
    </row>
    <row r="1203" spans="1:6" ht="20.25" customHeight="1">
      <c r="A1203" s="324">
        <v>1201</v>
      </c>
      <c r="B1203" s="332" t="s">
        <v>1168</v>
      </c>
      <c r="C1203" s="333">
        <v>91.31</v>
      </c>
      <c r="D1203" s="325" t="s">
        <v>487</v>
      </c>
      <c r="E1203" s="325" t="s">
        <v>2045</v>
      </c>
      <c r="F1203" s="331"/>
    </row>
    <row r="1204" spans="1:6" ht="20.25" customHeight="1">
      <c r="A1204" s="324">
        <v>1202</v>
      </c>
      <c r="B1204" s="332" t="s">
        <v>3339</v>
      </c>
      <c r="C1204" s="333">
        <v>91.18</v>
      </c>
      <c r="D1204" s="325" t="s">
        <v>487</v>
      </c>
      <c r="E1204" s="325" t="s">
        <v>2045</v>
      </c>
      <c r="F1204" s="331"/>
    </row>
    <row r="1205" spans="1:6" ht="20.25" customHeight="1">
      <c r="A1205" s="324">
        <v>1203</v>
      </c>
      <c r="B1205" s="332" t="s">
        <v>4173</v>
      </c>
      <c r="C1205" s="333">
        <v>91.18</v>
      </c>
      <c r="D1205" s="325" t="s">
        <v>487</v>
      </c>
      <c r="E1205" s="325" t="s">
        <v>2045</v>
      </c>
      <c r="F1205" s="331"/>
    </row>
    <row r="1206" spans="1:6" ht="20.25" customHeight="1">
      <c r="A1206" s="324">
        <v>1204</v>
      </c>
      <c r="B1206" s="332" t="s">
        <v>4114</v>
      </c>
      <c r="C1206" s="333">
        <v>89.4</v>
      </c>
      <c r="D1206" s="325" t="s">
        <v>487</v>
      </c>
      <c r="E1206" s="325" t="s">
        <v>2041</v>
      </c>
      <c r="F1206" s="331"/>
    </row>
    <row r="1207" spans="1:6" ht="20.25" customHeight="1">
      <c r="A1207" s="324">
        <v>1205</v>
      </c>
      <c r="B1207" s="332" t="s">
        <v>5442</v>
      </c>
      <c r="C1207" s="333">
        <v>89.4</v>
      </c>
      <c r="D1207" s="325" t="s">
        <v>487</v>
      </c>
      <c r="E1207" s="325" t="s">
        <v>2041</v>
      </c>
      <c r="F1207" s="331"/>
    </row>
    <row r="1208" spans="1:6" ht="20.25" customHeight="1">
      <c r="A1208" s="324">
        <v>1206</v>
      </c>
      <c r="B1208" s="332" t="s">
        <v>5443</v>
      </c>
      <c r="C1208" s="333">
        <v>91.18</v>
      </c>
      <c r="D1208" s="325" t="s">
        <v>487</v>
      </c>
      <c r="E1208" s="325" t="s">
        <v>2045</v>
      </c>
      <c r="F1208" s="331"/>
    </row>
    <row r="1209" spans="1:6" ht="20.25" customHeight="1">
      <c r="A1209" s="324">
        <v>1207</v>
      </c>
      <c r="B1209" s="332" t="s">
        <v>5444</v>
      </c>
      <c r="C1209" s="333">
        <v>91.18</v>
      </c>
      <c r="D1209" s="325" t="s">
        <v>487</v>
      </c>
      <c r="E1209" s="325" t="s">
        <v>2045</v>
      </c>
      <c r="F1209" s="331"/>
    </row>
    <row r="1210" spans="1:6" ht="20.25" customHeight="1">
      <c r="A1210" s="324">
        <v>1208</v>
      </c>
      <c r="B1210" s="332" t="s">
        <v>5445</v>
      </c>
      <c r="C1210" s="333">
        <v>89.4</v>
      </c>
      <c r="D1210" s="325" t="s">
        <v>487</v>
      </c>
      <c r="E1210" s="325" t="s">
        <v>2041</v>
      </c>
      <c r="F1210" s="331"/>
    </row>
    <row r="1211" spans="1:6" ht="20.25" customHeight="1">
      <c r="A1211" s="324">
        <v>1209</v>
      </c>
      <c r="B1211" s="332" t="s">
        <v>5446</v>
      </c>
      <c r="C1211" s="333">
        <v>89.4</v>
      </c>
      <c r="D1211" s="325" t="s">
        <v>487</v>
      </c>
      <c r="E1211" s="325" t="s">
        <v>2041</v>
      </c>
      <c r="F1211" s="331"/>
    </row>
    <row r="1212" spans="1:6" ht="20.25" customHeight="1">
      <c r="A1212" s="324">
        <v>1210</v>
      </c>
      <c r="B1212" s="332" t="s">
        <v>5447</v>
      </c>
      <c r="C1212" s="333">
        <v>91.18</v>
      </c>
      <c r="D1212" s="325" t="s">
        <v>487</v>
      </c>
      <c r="E1212" s="325" t="s">
        <v>2045</v>
      </c>
      <c r="F1212" s="331"/>
    </row>
    <row r="1213" spans="1:6" ht="20.25" customHeight="1">
      <c r="A1213" s="324">
        <v>1211</v>
      </c>
      <c r="B1213" s="332" t="s">
        <v>5448</v>
      </c>
      <c r="C1213" s="333">
        <v>91.18</v>
      </c>
      <c r="D1213" s="325" t="s">
        <v>487</v>
      </c>
      <c r="E1213" s="325" t="s">
        <v>2045</v>
      </c>
      <c r="F1213" s="331"/>
    </row>
    <row r="1214" spans="1:6" ht="20.25" customHeight="1">
      <c r="A1214" s="324">
        <v>1212</v>
      </c>
      <c r="B1214" s="332" t="s">
        <v>5449</v>
      </c>
      <c r="C1214" s="333">
        <v>89.4</v>
      </c>
      <c r="D1214" s="325" t="s">
        <v>487</v>
      </c>
      <c r="E1214" s="325" t="s">
        <v>2041</v>
      </c>
      <c r="F1214" s="331"/>
    </row>
    <row r="1215" spans="1:6" ht="20.25" customHeight="1">
      <c r="A1215" s="324">
        <v>1213</v>
      </c>
      <c r="B1215" s="332" t="s">
        <v>5450</v>
      </c>
      <c r="C1215" s="333">
        <v>89.4</v>
      </c>
      <c r="D1215" s="325" t="s">
        <v>487</v>
      </c>
      <c r="E1215" s="325" t="s">
        <v>2041</v>
      </c>
      <c r="F1215" s="331"/>
    </row>
    <row r="1216" spans="1:6" ht="20.25" customHeight="1">
      <c r="A1216" s="324">
        <v>1214</v>
      </c>
      <c r="B1216" s="332" t="s">
        <v>5451</v>
      </c>
      <c r="C1216" s="333">
        <v>91.18</v>
      </c>
      <c r="D1216" s="325" t="s">
        <v>487</v>
      </c>
      <c r="E1216" s="325" t="s">
        <v>2045</v>
      </c>
      <c r="F1216" s="331"/>
    </row>
    <row r="1217" spans="1:6" ht="20.25" customHeight="1">
      <c r="A1217" s="324">
        <v>1215</v>
      </c>
      <c r="B1217" s="332" t="s">
        <v>5452</v>
      </c>
      <c r="C1217" s="333">
        <v>91.18</v>
      </c>
      <c r="D1217" s="325" t="s">
        <v>487</v>
      </c>
      <c r="E1217" s="325" t="s">
        <v>2045</v>
      </c>
      <c r="F1217" s="331"/>
    </row>
    <row r="1218" spans="1:6" ht="20.25" customHeight="1">
      <c r="A1218" s="324">
        <v>1216</v>
      </c>
      <c r="B1218" s="332" t="s">
        <v>5453</v>
      </c>
      <c r="C1218" s="333">
        <v>89.4</v>
      </c>
      <c r="D1218" s="325" t="s">
        <v>487</v>
      </c>
      <c r="E1218" s="325" t="s">
        <v>2041</v>
      </c>
      <c r="F1218" s="331"/>
    </row>
    <row r="1219" spans="1:6" ht="20.25" customHeight="1">
      <c r="A1219" s="324">
        <v>1217</v>
      </c>
      <c r="B1219" s="332" t="s">
        <v>5454</v>
      </c>
      <c r="C1219" s="333">
        <v>89.4</v>
      </c>
      <c r="D1219" s="325" t="s">
        <v>487</v>
      </c>
      <c r="E1219" s="325" t="s">
        <v>2041</v>
      </c>
      <c r="F1219" s="331"/>
    </row>
    <row r="1220" spans="1:6" ht="20.25" customHeight="1">
      <c r="A1220" s="324">
        <v>1218</v>
      </c>
      <c r="B1220" s="332" t="s">
        <v>5455</v>
      </c>
      <c r="C1220" s="333">
        <v>91.18</v>
      </c>
      <c r="D1220" s="325" t="s">
        <v>487</v>
      </c>
      <c r="E1220" s="325" t="s">
        <v>2045</v>
      </c>
      <c r="F1220" s="331"/>
    </row>
    <row r="1221" spans="1:6" ht="20.25" customHeight="1">
      <c r="A1221" s="324">
        <v>1219</v>
      </c>
      <c r="B1221" s="332" t="s">
        <v>5456</v>
      </c>
      <c r="C1221" s="333">
        <v>91.18</v>
      </c>
      <c r="D1221" s="325" t="s">
        <v>487</v>
      </c>
      <c r="E1221" s="325" t="s">
        <v>2045</v>
      </c>
      <c r="F1221" s="331"/>
    </row>
    <row r="1222" spans="1:6" ht="20.25" customHeight="1">
      <c r="A1222" s="324">
        <v>1220</v>
      </c>
      <c r="B1222" s="332" t="s">
        <v>5457</v>
      </c>
      <c r="C1222" s="333">
        <v>89.4</v>
      </c>
      <c r="D1222" s="325" t="s">
        <v>487</v>
      </c>
      <c r="E1222" s="325" t="s">
        <v>2041</v>
      </c>
      <c r="F1222" s="331"/>
    </row>
    <row r="1223" spans="1:6" ht="20.25" customHeight="1">
      <c r="A1223" s="324">
        <v>1221</v>
      </c>
      <c r="B1223" s="332" t="s">
        <v>3240</v>
      </c>
      <c r="C1223" s="333">
        <v>91.41</v>
      </c>
      <c r="D1223" s="325" t="s">
        <v>487</v>
      </c>
      <c r="E1223" s="325" t="s">
        <v>2045</v>
      </c>
      <c r="F1223" s="331"/>
    </row>
    <row r="1224" spans="1:6" ht="20.25" customHeight="1">
      <c r="A1224" s="324">
        <v>1222</v>
      </c>
      <c r="B1224" s="332" t="s">
        <v>4321</v>
      </c>
      <c r="C1224" s="333">
        <v>89.63</v>
      </c>
      <c r="D1224" s="325" t="s">
        <v>487</v>
      </c>
      <c r="E1224" s="325" t="s">
        <v>2041</v>
      </c>
      <c r="F1224" s="331"/>
    </row>
    <row r="1225" spans="1:6" ht="20.25" customHeight="1">
      <c r="A1225" s="324">
        <v>1223</v>
      </c>
      <c r="B1225" s="332" t="s">
        <v>3781</v>
      </c>
      <c r="C1225" s="333">
        <v>89.68</v>
      </c>
      <c r="D1225" s="325" t="s">
        <v>487</v>
      </c>
      <c r="E1225" s="325" t="s">
        <v>2041</v>
      </c>
      <c r="F1225" s="331"/>
    </row>
    <row r="1226" spans="1:6" ht="20.25" customHeight="1">
      <c r="A1226" s="324">
        <v>1224</v>
      </c>
      <c r="B1226" s="332" t="s">
        <v>4080</v>
      </c>
      <c r="C1226" s="333">
        <v>90.02</v>
      </c>
      <c r="D1226" s="325" t="s">
        <v>487</v>
      </c>
      <c r="E1226" s="325" t="s">
        <v>2041</v>
      </c>
      <c r="F1226" s="331"/>
    </row>
    <row r="1227" spans="1:6" ht="20.25" customHeight="1">
      <c r="A1227" s="324">
        <v>1225</v>
      </c>
      <c r="B1227" s="332" t="s">
        <v>5458</v>
      </c>
      <c r="C1227" s="333">
        <v>89.57</v>
      </c>
      <c r="D1227" s="325" t="s">
        <v>487</v>
      </c>
      <c r="E1227" s="325" t="s">
        <v>2041</v>
      </c>
      <c r="F1227" s="331"/>
    </row>
    <row r="1228" spans="1:6" ht="20.25" customHeight="1">
      <c r="A1228" s="324">
        <v>1226</v>
      </c>
      <c r="B1228" s="332" t="s">
        <v>5459</v>
      </c>
      <c r="C1228" s="333">
        <v>91.31</v>
      </c>
      <c r="D1228" s="325" t="s">
        <v>487</v>
      </c>
      <c r="E1228" s="325" t="s">
        <v>2045</v>
      </c>
      <c r="F1228" s="331"/>
    </row>
    <row r="1229" spans="1:6" ht="20.25" customHeight="1">
      <c r="A1229" s="324">
        <v>1227</v>
      </c>
      <c r="B1229" s="332" t="s">
        <v>5460</v>
      </c>
      <c r="C1229" s="333">
        <v>91.31</v>
      </c>
      <c r="D1229" s="325" t="s">
        <v>487</v>
      </c>
      <c r="E1229" s="325" t="s">
        <v>2045</v>
      </c>
      <c r="F1229" s="331"/>
    </row>
    <row r="1230" spans="1:6" ht="20.25" customHeight="1">
      <c r="A1230" s="324">
        <v>1228</v>
      </c>
      <c r="B1230" s="332" t="s">
        <v>2919</v>
      </c>
      <c r="C1230" s="333">
        <v>89.57</v>
      </c>
      <c r="D1230" s="325" t="s">
        <v>487</v>
      </c>
      <c r="E1230" s="325" t="s">
        <v>2041</v>
      </c>
      <c r="F1230" s="331"/>
    </row>
    <row r="1231" spans="1:6" ht="20.25" customHeight="1">
      <c r="A1231" s="324">
        <v>1229</v>
      </c>
      <c r="B1231" s="332" t="s">
        <v>5461</v>
      </c>
      <c r="C1231" s="333">
        <v>91.31</v>
      </c>
      <c r="D1231" s="325" t="s">
        <v>487</v>
      </c>
      <c r="E1231" s="325" t="s">
        <v>2045</v>
      </c>
      <c r="F1231" s="331"/>
    </row>
    <row r="1232" spans="1:6" ht="20.25" customHeight="1">
      <c r="A1232" s="324">
        <v>1230</v>
      </c>
      <c r="B1232" s="332" t="s">
        <v>2920</v>
      </c>
      <c r="C1232" s="333">
        <v>91.31</v>
      </c>
      <c r="D1232" s="325" t="s">
        <v>487</v>
      </c>
      <c r="E1232" s="325" t="s">
        <v>2045</v>
      </c>
      <c r="F1232" s="331"/>
    </row>
    <row r="1233" spans="1:6" ht="20.25" customHeight="1">
      <c r="A1233" s="324">
        <v>1231</v>
      </c>
      <c r="B1233" s="332" t="s">
        <v>5462</v>
      </c>
      <c r="C1233" s="333">
        <v>89.83</v>
      </c>
      <c r="D1233" s="325" t="s">
        <v>487</v>
      </c>
      <c r="E1233" s="325" t="s">
        <v>2041</v>
      </c>
      <c r="F1233" s="331"/>
    </row>
    <row r="1234" spans="1:6" ht="20.25" customHeight="1">
      <c r="A1234" s="324">
        <v>1232</v>
      </c>
      <c r="B1234" s="332" t="s">
        <v>5463</v>
      </c>
      <c r="C1234" s="333">
        <v>89.57</v>
      </c>
      <c r="D1234" s="325" t="s">
        <v>487</v>
      </c>
      <c r="E1234" s="325" t="s">
        <v>2041</v>
      </c>
      <c r="F1234" s="331"/>
    </row>
    <row r="1235" spans="1:6" ht="20.25" customHeight="1">
      <c r="A1235" s="324">
        <v>1233</v>
      </c>
      <c r="B1235" s="332" t="s">
        <v>5464</v>
      </c>
      <c r="C1235" s="333">
        <v>91.31</v>
      </c>
      <c r="D1235" s="325" t="s">
        <v>487</v>
      </c>
      <c r="E1235" s="325" t="s">
        <v>2045</v>
      </c>
      <c r="F1235" s="331"/>
    </row>
    <row r="1236" spans="1:6" ht="20.25" customHeight="1">
      <c r="A1236" s="324">
        <v>1234</v>
      </c>
      <c r="B1236" s="332" t="s">
        <v>5465</v>
      </c>
      <c r="C1236" s="333">
        <v>91.31</v>
      </c>
      <c r="D1236" s="325" t="s">
        <v>487</v>
      </c>
      <c r="E1236" s="325" t="s">
        <v>2045</v>
      </c>
      <c r="F1236" s="331"/>
    </row>
    <row r="1237" spans="1:6" ht="20.25" customHeight="1">
      <c r="A1237" s="324">
        <v>1235</v>
      </c>
      <c r="B1237" s="332" t="s">
        <v>5466</v>
      </c>
      <c r="C1237" s="333">
        <v>89.83</v>
      </c>
      <c r="D1237" s="325" t="s">
        <v>487</v>
      </c>
      <c r="E1237" s="325" t="s">
        <v>2041</v>
      </c>
      <c r="F1237" s="331"/>
    </row>
    <row r="1238" spans="1:6" ht="20.25" customHeight="1">
      <c r="A1238" s="324">
        <v>1236</v>
      </c>
      <c r="B1238" s="332" t="s">
        <v>3260</v>
      </c>
      <c r="C1238" s="333">
        <v>89.57</v>
      </c>
      <c r="D1238" s="325" t="s">
        <v>487</v>
      </c>
      <c r="E1238" s="325" t="s">
        <v>2041</v>
      </c>
      <c r="F1238" s="331"/>
    </row>
    <row r="1239" spans="1:6" ht="20.25" customHeight="1">
      <c r="A1239" s="324">
        <v>1237</v>
      </c>
      <c r="B1239" s="332" t="s">
        <v>3261</v>
      </c>
      <c r="C1239" s="333">
        <v>91.31</v>
      </c>
      <c r="D1239" s="325" t="s">
        <v>487</v>
      </c>
      <c r="E1239" s="325" t="s">
        <v>2045</v>
      </c>
      <c r="F1239" s="331"/>
    </row>
    <row r="1240" spans="1:6" ht="20.25" customHeight="1">
      <c r="A1240" s="324">
        <v>1238</v>
      </c>
      <c r="B1240" s="332" t="s">
        <v>3263</v>
      </c>
      <c r="C1240" s="333">
        <v>91.31</v>
      </c>
      <c r="D1240" s="325" t="s">
        <v>487</v>
      </c>
      <c r="E1240" s="325" t="s">
        <v>2045</v>
      </c>
      <c r="F1240" s="331"/>
    </row>
    <row r="1241" spans="1:6" ht="20.25" customHeight="1">
      <c r="A1241" s="324">
        <v>1239</v>
      </c>
      <c r="B1241" s="332" t="s">
        <v>3265</v>
      </c>
      <c r="C1241" s="333">
        <v>89.83</v>
      </c>
      <c r="D1241" s="325" t="s">
        <v>487</v>
      </c>
      <c r="E1241" s="325" t="s">
        <v>2041</v>
      </c>
      <c r="F1241" s="331"/>
    </row>
    <row r="1242" spans="1:6" ht="20.25" customHeight="1">
      <c r="A1242" s="324">
        <v>1240</v>
      </c>
      <c r="B1242" s="332" t="s">
        <v>4704</v>
      </c>
      <c r="C1242" s="333">
        <v>89.57</v>
      </c>
      <c r="D1242" s="325" t="s">
        <v>487</v>
      </c>
      <c r="E1242" s="325" t="s">
        <v>2041</v>
      </c>
      <c r="F1242" s="331"/>
    </row>
    <row r="1243" spans="1:6" ht="20.25" customHeight="1">
      <c r="A1243" s="324">
        <v>1241</v>
      </c>
      <c r="B1243" s="332" t="s">
        <v>4223</v>
      </c>
      <c r="C1243" s="333">
        <v>91.31</v>
      </c>
      <c r="D1243" s="325" t="s">
        <v>487</v>
      </c>
      <c r="E1243" s="325" t="s">
        <v>2045</v>
      </c>
      <c r="F1243" s="331"/>
    </row>
    <row r="1244" spans="1:6" ht="20.25" customHeight="1">
      <c r="A1244" s="324">
        <v>1242</v>
      </c>
      <c r="B1244" s="332" t="s">
        <v>4224</v>
      </c>
      <c r="C1244" s="333">
        <v>91.31</v>
      </c>
      <c r="D1244" s="325" t="s">
        <v>487</v>
      </c>
      <c r="E1244" s="325" t="s">
        <v>2045</v>
      </c>
      <c r="F1244" s="331"/>
    </row>
    <row r="1245" spans="1:6" ht="20.25" customHeight="1">
      <c r="A1245" s="324">
        <v>1243</v>
      </c>
      <c r="B1245" s="332" t="s">
        <v>4323</v>
      </c>
      <c r="C1245" s="333">
        <v>89.83</v>
      </c>
      <c r="D1245" s="325" t="s">
        <v>487</v>
      </c>
      <c r="E1245" s="325" t="s">
        <v>2041</v>
      </c>
      <c r="F1245" s="331"/>
    </row>
    <row r="1246" spans="1:6" ht="20.25" customHeight="1">
      <c r="A1246" s="324">
        <v>1244</v>
      </c>
      <c r="B1246" s="332" t="s">
        <v>3542</v>
      </c>
      <c r="C1246" s="333">
        <v>89.66</v>
      </c>
      <c r="D1246" s="325" t="s">
        <v>487</v>
      </c>
      <c r="E1246" s="325" t="s">
        <v>2041</v>
      </c>
      <c r="F1246" s="331"/>
    </row>
    <row r="1247" spans="1:6" ht="20.25" customHeight="1">
      <c r="A1247" s="324">
        <v>1245</v>
      </c>
      <c r="B1247" s="332" t="s">
        <v>5467</v>
      </c>
      <c r="C1247" s="333">
        <v>89.43</v>
      </c>
      <c r="D1247" s="325" t="s">
        <v>487</v>
      </c>
      <c r="E1247" s="325" t="s">
        <v>2041</v>
      </c>
      <c r="F1247" s="331"/>
    </row>
    <row r="1248" spans="1:6" ht="20.25" customHeight="1">
      <c r="A1248" s="324">
        <v>1246</v>
      </c>
      <c r="B1248" s="332" t="s">
        <v>5468</v>
      </c>
      <c r="C1248" s="333">
        <v>91.21</v>
      </c>
      <c r="D1248" s="325" t="s">
        <v>487</v>
      </c>
      <c r="E1248" s="325" t="s">
        <v>2045</v>
      </c>
      <c r="F1248" s="331"/>
    </row>
    <row r="1249" spans="1:6" ht="20.25" customHeight="1">
      <c r="A1249" s="324">
        <v>1247</v>
      </c>
      <c r="B1249" s="332" t="s">
        <v>5469</v>
      </c>
      <c r="C1249" s="333">
        <v>91.21</v>
      </c>
      <c r="D1249" s="325" t="s">
        <v>487</v>
      </c>
      <c r="E1249" s="325" t="s">
        <v>2045</v>
      </c>
      <c r="F1249" s="331"/>
    </row>
    <row r="1250" spans="1:6" ht="20.25" customHeight="1">
      <c r="A1250" s="324">
        <v>1248</v>
      </c>
      <c r="B1250" s="332" t="s">
        <v>2876</v>
      </c>
      <c r="C1250" s="333">
        <v>91.19</v>
      </c>
      <c r="D1250" s="325" t="s">
        <v>487</v>
      </c>
      <c r="E1250" s="325" t="s">
        <v>2045</v>
      </c>
      <c r="F1250" s="331"/>
    </row>
    <row r="1251" spans="1:6" ht="20.25" customHeight="1">
      <c r="A1251" s="324">
        <v>1249</v>
      </c>
      <c r="B1251" s="332" t="s">
        <v>5470</v>
      </c>
      <c r="C1251" s="333">
        <v>89.74</v>
      </c>
      <c r="D1251" s="325" t="s">
        <v>487</v>
      </c>
      <c r="E1251" s="325" t="s">
        <v>2041</v>
      </c>
      <c r="F1251" s="331"/>
    </row>
    <row r="1252" spans="1:6" ht="20.25" customHeight="1">
      <c r="A1252" s="324">
        <v>1250</v>
      </c>
      <c r="B1252" s="332" t="s">
        <v>5471</v>
      </c>
      <c r="C1252" s="333">
        <v>91.18</v>
      </c>
      <c r="D1252" s="325" t="s">
        <v>487</v>
      </c>
      <c r="E1252" s="325" t="s">
        <v>2045</v>
      </c>
      <c r="F1252" s="331"/>
    </row>
    <row r="1253" spans="1:6" ht="20.25" customHeight="1">
      <c r="A1253" s="324">
        <v>1251</v>
      </c>
      <c r="B1253" s="332" t="s">
        <v>5472</v>
      </c>
      <c r="C1253" s="333">
        <v>91.18</v>
      </c>
      <c r="D1253" s="325" t="s">
        <v>487</v>
      </c>
      <c r="E1253" s="325" t="s">
        <v>2045</v>
      </c>
      <c r="F1253" s="331"/>
    </row>
    <row r="1254" spans="1:6" ht="20.25" customHeight="1">
      <c r="A1254" s="324">
        <v>1252</v>
      </c>
      <c r="B1254" s="332" t="s">
        <v>5473</v>
      </c>
      <c r="C1254" s="333">
        <v>89.4</v>
      </c>
      <c r="D1254" s="325" t="s">
        <v>487</v>
      </c>
      <c r="E1254" s="325" t="s">
        <v>2041</v>
      </c>
      <c r="F1254" s="331"/>
    </row>
    <row r="1255" spans="1:6" ht="20.25" customHeight="1">
      <c r="A1255" s="324">
        <v>1253</v>
      </c>
      <c r="B1255" s="332" t="s">
        <v>5474</v>
      </c>
      <c r="C1255" s="333">
        <v>89.74</v>
      </c>
      <c r="D1255" s="325" t="s">
        <v>487</v>
      </c>
      <c r="E1255" s="325" t="s">
        <v>2041</v>
      </c>
      <c r="F1255" s="331"/>
    </row>
    <row r="1256" spans="1:6" ht="20.25" customHeight="1">
      <c r="A1256" s="324">
        <v>1254</v>
      </c>
      <c r="B1256" s="332" t="s">
        <v>5475</v>
      </c>
      <c r="C1256" s="333">
        <v>91.18</v>
      </c>
      <c r="D1256" s="325" t="s">
        <v>487</v>
      </c>
      <c r="E1256" s="325" t="s">
        <v>2045</v>
      </c>
      <c r="F1256" s="331"/>
    </row>
    <row r="1257" spans="1:6" ht="20.25" customHeight="1">
      <c r="A1257" s="324">
        <v>1255</v>
      </c>
      <c r="B1257" s="332" t="s">
        <v>5476</v>
      </c>
      <c r="C1257" s="333">
        <v>91.18</v>
      </c>
      <c r="D1257" s="325" t="s">
        <v>487</v>
      </c>
      <c r="E1257" s="325" t="s">
        <v>2045</v>
      </c>
      <c r="F1257" s="331"/>
    </row>
    <row r="1258" spans="1:6" ht="20.25" customHeight="1">
      <c r="A1258" s="324">
        <v>1256</v>
      </c>
      <c r="B1258" s="332" t="s">
        <v>5477</v>
      </c>
      <c r="C1258" s="333">
        <v>89.4</v>
      </c>
      <c r="D1258" s="325" t="s">
        <v>487</v>
      </c>
      <c r="E1258" s="325" t="s">
        <v>2041</v>
      </c>
      <c r="F1258" s="331"/>
    </row>
    <row r="1259" spans="1:6" ht="20.25" customHeight="1">
      <c r="A1259" s="324">
        <v>1257</v>
      </c>
      <c r="B1259" s="332" t="s">
        <v>5478</v>
      </c>
      <c r="C1259" s="333">
        <v>91.57</v>
      </c>
      <c r="D1259" s="325" t="s">
        <v>487</v>
      </c>
      <c r="E1259" s="325" t="s">
        <v>2041</v>
      </c>
      <c r="F1259" s="331"/>
    </row>
    <row r="1260" spans="1:6" ht="20.25" customHeight="1">
      <c r="A1260" s="324">
        <v>1258</v>
      </c>
      <c r="B1260" s="332" t="s">
        <v>5479</v>
      </c>
      <c r="C1260" s="333">
        <v>89.4</v>
      </c>
      <c r="D1260" s="325" t="s">
        <v>487</v>
      </c>
      <c r="E1260" s="325" t="s">
        <v>2045</v>
      </c>
      <c r="F1260" s="331"/>
    </row>
    <row r="1261" spans="1:6" ht="20.25" customHeight="1">
      <c r="A1261" s="324">
        <v>1259</v>
      </c>
      <c r="B1261" s="332" t="s">
        <v>5480</v>
      </c>
      <c r="C1261" s="333">
        <v>91.21</v>
      </c>
      <c r="D1261" s="325" t="s">
        <v>487</v>
      </c>
      <c r="E1261" s="325" t="s">
        <v>2045</v>
      </c>
      <c r="F1261" s="331"/>
    </row>
    <row r="1262" spans="1:6" ht="20.25" customHeight="1">
      <c r="A1262" s="324">
        <v>1260</v>
      </c>
      <c r="B1262" s="332" t="s">
        <v>5481</v>
      </c>
      <c r="C1262" s="333">
        <v>91.21</v>
      </c>
      <c r="D1262" s="325" t="s">
        <v>487</v>
      </c>
      <c r="E1262" s="325" t="s">
        <v>2045</v>
      </c>
      <c r="F1262" s="331"/>
    </row>
    <row r="1263" spans="1:6" ht="20.25" customHeight="1">
      <c r="A1263" s="324">
        <v>1261</v>
      </c>
      <c r="B1263" s="332" t="s">
        <v>5482</v>
      </c>
      <c r="C1263" s="333">
        <v>89.43</v>
      </c>
      <c r="D1263" s="325" t="s">
        <v>487</v>
      </c>
      <c r="E1263" s="325" t="s">
        <v>2041</v>
      </c>
      <c r="F1263" s="331"/>
    </row>
    <row r="1264" spans="1:6" ht="20.25" customHeight="1">
      <c r="A1264" s="324">
        <v>1262</v>
      </c>
      <c r="B1264" s="332" t="s">
        <v>1644</v>
      </c>
      <c r="C1264" s="333">
        <v>89.68</v>
      </c>
      <c r="D1264" s="325" t="s">
        <v>487</v>
      </c>
      <c r="E1264" s="325" t="s">
        <v>2041</v>
      </c>
      <c r="F1264" s="331"/>
    </row>
    <row r="1265" spans="1:6" ht="20.25" customHeight="1">
      <c r="A1265" s="324">
        <v>1263</v>
      </c>
      <c r="B1265" s="332" t="s">
        <v>1659</v>
      </c>
      <c r="C1265" s="333">
        <v>90.02</v>
      </c>
      <c r="D1265" s="325" t="s">
        <v>487</v>
      </c>
      <c r="E1265" s="325" t="s">
        <v>2041</v>
      </c>
      <c r="F1265" s="331"/>
    </row>
    <row r="1266" spans="1:6" ht="20.25" customHeight="1">
      <c r="A1266" s="324">
        <v>1264</v>
      </c>
      <c r="B1266" s="332" t="s">
        <v>1660</v>
      </c>
      <c r="C1266" s="333">
        <v>91.49</v>
      </c>
      <c r="D1266" s="325" t="s">
        <v>487</v>
      </c>
      <c r="E1266" s="325" t="s">
        <v>2045</v>
      </c>
      <c r="F1266" s="331"/>
    </row>
    <row r="1267" spans="1:6" ht="20.25" customHeight="1">
      <c r="A1267" s="324">
        <v>1265</v>
      </c>
      <c r="B1267" s="332" t="s">
        <v>1661</v>
      </c>
      <c r="C1267" s="333">
        <v>91.49</v>
      </c>
      <c r="D1267" s="325" t="s">
        <v>487</v>
      </c>
      <c r="E1267" s="325" t="s">
        <v>2045</v>
      </c>
      <c r="F1267" s="331"/>
    </row>
    <row r="1268" spans="1:6" ht="20.25" customHeight="1">
      <c r="A1268" s="324">
        <v>1266</v>
      </c>
      <c r="B1268" s="332" t="s">
        <v>1663</v>
      </c>
      <c r="C1268" s="333">
        <v>89.68</v>
      </c>
      <c r="D1268" s="325" t="s">
        <v>487</v>
      </c>
      <c r="E1268" s="325" t="s">
        <v>2041</v>
      </c>
      <c r="F1268" s="331"/>
    </row>
    <row r="1269" spans="1:6" ht="20.25" customHeight="1">
      <c r="A1269" s="324">
        <v>1267</v>
      </c>
      <c r="B1269" s="332" t="s">
        <v>1678</v>
      </c>
      <c r="C1269" s="333">
        <v>90.02</v>
      </c>
      <c r="D1269" s="325" t="s">
        <v>487</v>
      </c>
      <c r="E1269" s="325" t="s">
        <v>2041</v>
      </c>
      <c r="F1269" s="331"/>
    </row>
    <row r="1270" spans="1:6" ht="20.25" customHeight="1">
      <c r="A1270" s="324">
        <v>1268</v>
      </c>
      <c r="B1270" s="332" t="s">
        <v>1679</v>
      </c>
      <c r="C1270" s="333">
        <v>91.49</v>
      </c>
      <c r="D1270" s="325" t="s">
        <v>487</v>
      </c>
      <c r="E1270" s="325" t="s">
        <v>2045</v>
      </c>
      <c r="F1270" s="331"/>
    </row>
    <row r="1271" spans="1:6" ht="20.25" customHeight="1">
      <c r="A1271" s="324">
        <v>1269</v>
      </c>
      <c r="B1271" s="332" t="s">
        <v>1680</v>
      </c>
      <c r="C1271" s="333">
        <v>91.49</v>
      </c>
      <c r="D1271" s="325" t="s">
        <v>487</v>
      </c>
      <c r="E1271" s="325" t="s">
        <v>2045</v>
      </c>
      <c r="F1271" s="331"/>
    </row>
    <row r="1272" spans="1:6" ht="20.25" customHeight="1">
      <c r="A1272" s="324">
        <v>1270</v>
      </c>
      <c r="B1272" s="332" t="s">
        <v>1682</v>
      </c>
      <c r="C1272" s="333">
        <v>89.68</v>
      </c>
      <c r="D1272" s="325" t="s">
        <v>487</v>
      </c>
      <c r="E1272" s="325" t="s">
        <v>2041</v>
      </c>
      <c r="F1272" s="331"/>
    </row>
    <row r="1273" spans="1:6" ht="20.25" customHeight="1">
      <c r="A1273" s="324">
        <v>1271</v>
      </c>
      <c r="B1273" s="332" t="s">
        <v>569</v>
      </c>
      <c r="C1273" s="333">
        <v>91.04</v>
      </c>
      <c r="D1273" s="325" t="s">
        <v>487</v>
      </c>
      <c r="E1273" s="325" t="s">
        <v>2045</v>
      </c>
      <c r="F1273" s="331"/>
    </row>
    <row r="1274" spans="1:6" ht="20.25" customHeight="1">
      <c r="A1274" s="324">
        <v>1272</v>
      </c>
      <c r="B1274" s="332" t="s">
        <v>606</v>
      </c>
      <c r="C1274" s="333">
        <v>91.04</v>
      </c>
      <c r="D1274" s="325" t="s">
        <v>487</v>
      </c>
      <c r="E1274" s="325" t="s">
        <v>2045</v>
      </c>
      <c r="F1274" s="331"/>
    </row>
    <row r="1275" spans="1:6" ht="20.25" customHeight="1">
      <c r="A1275" s="324">
        <v>1273</v>
      </c>
      <c r="B1275" s="332" t="s">
        <v>588</v>
      </c>
      <c r="C1275" s="333">
        <v>91.04</v>
      </c>
      <c r="D1275" s="325" t="s">
        <v>487</v>
      </c>
      <c r="E1275" s="325" t="s">
        <v>2045</v>
      </c>
      <c r="F1275" s="331"/>
    </row>
    <row r="1276" spans="1:6" ht="20.25" customHeight="1">
      <c r="A1276" s="324">
        <v>1274</v>
      </c>
      <c r="B1276" s="332" t="s">
        <v>605</v>
      </c>
      <c r="C1276" s="333">
        <v>91.04</v>
      </c>
      <c r="D1276" s="325" t="s">
        <v>487</v>
      </c>
      <c r="E1276" s="325" t="s">
        <v>2045</v>
      </c>
      <c r="F1276" s="331"/>
    </row>
    <row r="1277" spans="1:6" ht="20.25" customHeight="1">
      <c r="A1277" s="324">
        <v>1275</v>
      </c>
      <c r="B1277" s="332" t="s">
        <v>568</v>
      </c>
      <c r="C1277" s="333">
        <v>89.6</v>
      </c>
      <c r="D1277" s="325" t="s">
        <v>487</v>
      </c>
      <c r="E1277" s="325" t="s">
        <v>2041</v>
      </c>
      <c r="F1277" s="331"/>
    </row>
    <row r="1278" spans="1:6" ht="20.25" customHeight="1">
      <c r="A1278" s="324">
        <v>1276</v>
      </c>
      <c r="B1278" s="332" t="s">
        <v>570</v>
      </c>
      <c r="C1278" s="333">
        <v>91.04</v>
      </c>
      <c r="D1278" s="325" t="s">
        <v>487</v>
      </c>
      <c r="E1278" s="325" t="s">
        <v>2045</v>
      </c>
      <c r="F1278" s="331"/>
    </row>
    <row r="1279" spans="1:6" ht="20.25" customHeight="1">
      <c r="A1279" s="324">
        <v>1277</v>
      </c>
      <c r="B1279" s="332" t="s">
        <v>572</v>
      </c>
      <c r="C1279" s="333">
        <v>89.34</v>
      </c>
      <c r="D1279" s="325" t="s">
        <v>487</v>
      </c>
      <c r="E1279" s="325" t="s">
        <v>2041</v>
      </c>
      <c r="F1279" s="331"/>
    </row>
    <row r="1280" spans="1:6" ht="20.25" customHeight="1">
      <c r="A1280" s="324">
        <v>1278</v>
      </c>
      <c r="B1280" s="332" t="s">
        <v>586</v>
      </c>
      <c r="C1280" s="333">
        <v>89.6</v>
      </c>
      <c r="D1280" s="325" t="s">
        <v>487</v>
      </c>
      <c r="E1280" s="325" t="s">
        <v>2041</v>
      </c>
      <c r="F1280" s="331"/>
    </row>
    <row r="1281" spans="1:6" ht="20.25" customHeight="1">
      <c r="A1281" s="324">
        <v>1279</v>
      </c>
      <c r="B1281" s="332" t="s">
        <v>590</v>
      </c>
      <c r="C1281" s="333">
        <v>89.34</v>
      </c>
      <c r="D1281" s="325" t="s">
        <v>487</v>
      </c>
      <c r="E1281" s="325" t="s">
        <v>2041</v>
      </c>
      <c r="F1281" s="331"/>
    </row>
    <row r="1282" spans="1:6" ht="20.25" customHeight="1">
      <c r="A1282" s="324">
        <v>1280</v>
      </c>
      <c r="B1282" s="332" t="s">
        <v>604</v>
      </c>
      <c r="C1282" s="333">
        <v>89.6</v>
      </c>
      <c r="D1282" s="325" t="s">
        <v>487</v>
      </c>
      <c r="E1282" s="325" t="s">
        <v>2041</v>
      </c>
      <c r="F1282" s="331"/>
    </row>
    <row r="1283" spans="1:6" ht="20.25" customHeight="1">
      <c r="A1283" s="324">
        <v>1281</v>
      </c>
      <c r="B1283" s="332" t="s">
        <v>2023</v>
      </c>
      <c r="C1283" s="333">
        <v>89.63</v>
      </c>
      <c r="D1283" s="325" t="s">
        <v>487</v>
      </c>
      <c r="E1283" s="325" t="s">
        <v>2041</v>
      </c>
      <c r="F1283" s="331"/>
    </row>
    <row r="1284" spans="1:6" ht="20.25" customHeight="1">
      <c r="A1284" s="324">
        <v>1282</v>
      </c>
      <c r="B1284" s="332" t="s">
        <v>4367</v>
      </c>
      <c r="C1284" s="333">
        <v>91.41</v>
      </c>
      <c r="D1284" s="325" t="s">
        <v>487</v>
      </c>
      <c r="E1284" s="325" t="s">
        <v>2045</v>
      </c>
      <c r="F1284" s="331"/>
    </row>
    <row r="1285" spans="1:6" ht="20.25" customHeight="1">
      <c r="A1285" s="324">
        <v>1283</v>
      </c>
      <c r="B1285" s="332" t="s">
        <v>4339</v>
      </c>
      <c r="C1285" s="333">
        <v>89.63</v>
      </c>
      <c r="D1285" s="325" t="s">
        <v>487</v>
      </c>
      <c r="E1285" s="325" t="s">
        <v>2041</v>
      </c>
      <c r="F1285" s="331"/>
    </row>
    <row r="1286" spans="1:6" ht="20.25" customHeight="1">
      <c r="A1286" s="324">
        <v>1284</v>
      </c>
      <c r="B1286" s="332" t="s">
        <v>5483</v>
      </c>
      <c r="C1286" s="333">
        <v>91.25</v>
      </c>
      <c r="D1286" s="325" t="s">
        <v>487</v>
      </c>
      <c r="E1286" s="325" t="s">
        <v>2045</v>
      </c>
      <c r="F1286" s="331"/>
    </row>
    <row r="1287" spans="1:6" ht="20.25" customHeight="1">
      <c r="A1287" s="324">
        <v>1285</v>
      </c>
      <c r="B1287" s="332" t="s">
        <v>5484</v>
      </c>
      <c r="C1287" s="333">
        <v>89.97</v>
      </c>
      <c r="D1287" s="325" t="s">
        <v>487</v>
      </c>
      <c r="E1287" s="325" t="s">
        <v>2041</v>
      </c>
      <c r="F1287" s="331"/>
    </row>
    <row r="1288" spans="1:6" ht="20.25" customHeight="1">
      <c r="A1288" s="324">
        <v>1286</v>
      </c>
      <c r="B1288" s="332" t="s">
        <v>5485</v>
      </c>
      <c r="C1288" s="333">
        <v>91.41</v>
      </c>
      <c r="D1288" s="325" t="s">
        <v>487</v>
      </c>
      <c r="E1288" s="325" t="s">
        <v>2045</v>
      </c>
      <c r="F1288" s="331"/>
    </row>
    <row r="1289" spans="1:6" ht="20.25" customHeight="1">
      <c r="A1289" s="324">
        <v>1287</v>
      </c>
      <c r="B1289" s="332" t="s">
        <v>5486</v>
      </c>
      <c r="C1289" s="333">
        <v>91.41</v>
      </c>
      <c r="D1289" s="325" t="s">
        <v>487</v>
      </c>
      <c r="E1289" s="325" t="s">
        <v>2045</v>
      </c>
      <c r="F1289" s="331"/>
    </row>
    <row r="1290" spans="1:6" ht="20.25" customHeight="1">
      <c r="A1290" s="324">
        <v>1288</v>
      </c>
      <c r="B1290" s="332" t="s">
        <v>4676</v>
      </c>
      <c r="C1290" s="333">
        <v>89.97</v>
      </c>
      <c r="D1290" s="325" t="s">
        <v>487</v>
      </c>
      <c r="E1290" s="325" t="s">
        <v>2041</v>
      </c>
      <c r="F1290" s="331"/>
    </row>
    <row r="1291" spans="1:6" ht="20.25" customHeight="1">
      <c r="A1291" s="324">
        <v>1289</v>
      </c>
      <c r="B1291" s="332" t="s">
        <v>4333</v>
      </c>
      <c r="C1291" s="333">
        <v>89.63</v>
      </c>
      <c r="D1291" s="325" t="s">
        <v>487</v>
      </c>
      <c r="E1291" s="325" t="s">
        <v>2041</v>
      </c>
      <c r="F1291" s="331"/>
    </row>
    <row r="1292" spans="1:6" ht="20.25" customHeight="1">
      <c r="A1292" s="324">
        <v>1290</v>
      </c>
      <c r="B1292" s="332" t="s">
        <v>4335</v>
      </c>
      <c r="C1292" s="333">
        <v>89.63</v>
      </c>
      <c r="D1292" s="325" t="s">
        <v>487</v>
      </c>
      <c r="E1292" s="325" t="s">
        <v>2041</v>
      </c>
      <c r="F1292" s="331"/>
    </row>
    <row r="1293" spans="1:6" ht="20.25" customHeight="1">
      <c r="A1293" s="324">
        <v>1291</v>
      </c>
      <c r="B1293" s="332" t="s">
        <v>3241</v>
      </c>
      <c r="C1293" s="333">
        <v>89.63</v>
      </c>
      <c r="D1293" s="325" t="s">
        <v>487</v>
      </c>
      <c r="E1293" s="325" t="s">
        <v>2041</v>
      </c>
      <c r="F1293" s="331"/>
    </row>
    <row r="1294" spans="1:6" ht="20.25" customHeight="1">
      <c r="A1294" s="324">
        <v>1292</v>
      </c>
      <c r="B1294" s="332" t="s">
        <v>4670</v>
      </c>
      <c r="C1294" s="333">
        <v>91.41</v>
      </c>
      <c r="D1294" s="325" t="s">
        <v>487</v>
      </c>
      <c r="E1294" s="325" t="s">
        <v>2045</v>
      </c>
      <c r="F1294" s="331"/>
    </row>
    <row r="1295" spans="1:6" ht="20.25" customHeight="1">
      <c r="A1295" s="324">
        <v>1293</v>
      </c>
      <c r="B1295" s="332" t="s">
        <v>4674</v>
      </c>
      <c r="C1295" s="333">
        <v>89.97</v>
      </c>
      <c r="D1295" s="325" t="s">
        <v>487</v>
      </c>
      <c r="E1295" s="325" t="s">
        <v>2041</v>
      </c>
      <c r="F1295" s="331"/>
    </row>
    <row r="1296" spans="1:6" ht="20.25" customHeight="1">
      <c r="A1296" s="324">
        <v>1294</v>
      </c>
      <c r="B1296" s="332" t="s">
        <v>5487</v>
      </c>
      <c r="C1296" s="333">
        <v>91.41</v>
      </c>
      <c r="D1296" s="325" t="s">
        <v>487</v>
      </c>
      <c r="E1296" s="325" t="s">
        <v>2045</v>
      </c>
      <c r="F1296" s="331"/>
    </row>
    <row r="1297" spans="1:6" ht="20.25" customHeight="1">
      <c r="A1297" s="324">
        <v>1295</v>
      </c>
      <c r="B1297" s="332" t="s">
        <v>5488</v>
      </c>
      <c r="C1297" s="333">
        <v>89.63</v>
      </c>
      <c r="D1297" s="325" t="s">
        <v>487</v>
      </c>
      <c r="E1297" s="325" t="s">
        <v>2045</v>
      </c>
      <c r="F1297" s="331"/>
    </row>
    <row r="1298" spans="1:6" ht="20.25" customHeight="1">
      <c r="A1298" s="324">
        <v>1296</v>
      </c>
      <c r="B1298" s="332" t="s">
        <v>5489</v>
      </c>
      <c r="C1298" s="333">
        <v>91.41</v>
      </c>
      <c r="D1298" s="325" t="s">
        <v>487</v>
      </c>
      <c r="E1298" s="325" t="s">
        <v>2045</v>
      </c>
      <c r="F1298" s="331"/>
    </row>
    <row r="1299" spans="1:6" ht="20.25" customHeight="1">
      <c r="A1299" s="324">
        <v>1297</v>
      </c>
      <c r="B1299" s="332" t="s">
        <v>5490</v>
      </c>
      <c r="C1299" s="333">
        <v>89.97</v>
      </c>
      <c r="D1299" s="325" t="s">
        <v>487</v>
      </c>
      <c r="E1299" s="325" t="s">
        <v>2041</v>
      </c>
      <c r="F1299" s="331"/>
    </row>
    <row r="1300" spans="1:6" ht="20.25" customHeight="1">
      <c r="A1300" s="324">
        <v>1298</v>
      </c>
      <c r="B1300" s="332" t="s">
        <v>3157</v>
      </c>
      <c r="C1300" s="333">
        <v>91.25</v>
      </c>
      <c r="D1300" s="325" t="s">
        <v>487</v>
      </c>
      <c r="E1300" s="325" t="s">
        <v>2045</v>
      </c>
      <c r="F1300" s="331"/>
    </row>
    <row r="1301" spans="1:6" ht="20.25" customHeight="1">
      <c r="A1301" s="324">
        <v>1299</v>
      </c>
      <c r="B1301" s="332" t="s">
        <v>5491</v>
      </c>
      <c r="C1301" s="333">
        <v>89.97</v>
      </c>
      <c r="D1301" s="325" t="s">
        <v>487</v>
      </c>
      <c r="E1301" s="325" t="s">
        <v>2041</v>
      </c>
      <c r="F1301" s="331"/>
    </row>
    <row r="1302" spans="1:6" ht="20.25" customHeight="1">
      <c r="A1302" s="324">
        <v>1300</v>
      </c>
      <c r="B1302" s="332" t="s">
        <v>5492</v>
      </c>
      <c r="C1302" s="333">
        <v>91.41</v>
      </c>
      <c r="D1302" s="325" t="s">
        <v>487</v>
      </c>
      <c r="E1302" s="325" t="s">
        <v>2045</v>
      </c>
      <c r="F1302" s="331"/>
    </row>
    <row r="1303" spans="1:6" ht="20.25" customHeight="1">
      <c r="A1303" s="324">
        <v>1301</v>
      </c>
      <c r="B1303" s="332" t="s">
        <v>5493</v>
      </c>
      <c r="C1303" s="333">
        <v>89.97</v>
      </c>
      <c r="D1303" s="325" t="s">
        <v>487</v>
      </c>
      <c r="E1303" s="325" t="s">
        <v>2041</v>
      </c>
      <c r="F1303" s="331"/>
    </row>
    <row r="1304" spans="1:6" ht="20.25" customHeight="1">
      <c r="A1304" s="324">
        <v>1302</v>
      </c>
      <c r="B1304" s="332" t="s">
        <v>5494</v>
      </c>
      <c r="C1304" s="333">
        <v>89.63</v>
      </c>
      <c r="D1304" s="325" t="s">
        <v>487</v>
      </c>
      <c r="E1304" s="325" t="s">
        <v>2041</v>
      </c>
      <c r="F1304" s="331"/>
    </row>
    <row r="1305" spans="1:6" ht="20.25" customHeight="1">
      <c r="A1305" s="324">
        <v>1303</v>
      </c>
      <c r="B1305" s="332" t="s">
        <v>3154</v>
      </c>
      <c r="C1305" s="333">
        <v>91.41</v>
      </c>
      <c r="D1305" s="325" t="s">
        <v>487</v>
      </c>
      <c r="E1305" s="325" t="s">
        <v>2045</v>
      </c>
      <c r="F1305" s="331"/>
    </row>
    <row r="1306" spans="1:6" ht="20.25" customHeight="1">
      <c r="A1306" s="324">
        <v>1304</v>
      </c>
      <c r="B1306" s="332" t="s">
        <v>3155</v>
      </c>
      <c r="C1306" s="333">
        <v>91.41</v>
      </c>
      <c r="D1306" s="325" t="s">
        <v>487</v>
      </c>
      <c r="E1306" s="325" t="s">
        <v>2045</v>
      </c>
      <c r="F1306" s="331"/>
    </row>
    <row r="1307" spans="1:6" ht="20.25" customHeight="1">
      <c r="A1307" s="324">
        <v>1305</v>
      </c>
      <c r="B1307" s="332" t="s">
        <v>5495</v>
      </c>
      <c r="C1307" s="333">
        <v>89.97</v>
      </c>
      <c r="D1307" s="325" t="s">
        <v>487</v>
      </c>
      <c r="E1307" s="325" t="s">
        <v>2041</v>
      </c>
      <c r="F1307" s="331"/>
    </row>
    <row r="1308" spans="1:6" ht="20.25" customHeight="1">
      <c r="A1308" s="324">
        <v>1306</v>
      </c>
      <c r="B1308" s="332" t="s">
        <v>5496</v>
      </c>
      <c r="C1308" s="333">
        <v>90.02</v>
      </c>
      <c r="D1308" s="325" t="s">
        <v>487</v>
      </c>
      <c r="E1308" s="325" t="s">
        <v>2041</v>
      </c>
      <c r="F1308" s="331"/>
    </row>
    <row r="1309" spans="1:6" ht="20.25" customHeight="1">
      <c r="A1309" s="324">
        <v>1307</v>
      </c>
      <c r="B1309" s="332" t="s">
        <v>730</v>
      </c>
      <c r="C1309" s="333">
        <v>89.77</v>
      </c>
      <c r="D1309" s="325" t="s">
        <v>487</v>
      </c>
      <c r="E1309" s="325" t="s">
        <v>2041</v>
      </c>
      <c r="F1309" s="331"/>
    </row>
    <row r="1310" spans="1:6" ht="20.25" customHeight="1">
      <c r="A1310" s="324">
        <v>1308</v>
      </c>
      <c r="B1310" s="332" t="s">
        <v>5497</v>
      </c>
      <c r="C1310" s="333">
        <v>91.41</v>
      </c>
      <c r="D1310" s="325" t="s">
        <v>487</v>
      </c>
      <c r="E1310" s="325" t="s">
        <v>2045</v>
      </c>
      <c r="F1310" s="331"/>
    </row>
    <row r="1311" spans="1:6" ht="20.25" customHeight="1">
      <c r="A1311" s="324">
        <v>1309</v>
      </c>
      <c r="B1311" s="332" t="s">
        <v>5498</v>
      </c>
      <c r="C1311" s="333">
        <v>89.63</v>
      </c>
      <c r="D1311" s="325" t="s">
        <v>487</v>
      </c>
      <c r="E1311" s="325" t="s">
        <v>2041</v>
      </c>
      <c r="F1311" s="331"/>
    </row>
    <row r="1312" spans="1:6" ht="20.25" customHeight="1">
      <c r="A1312" s="324">
        <v>1310</v>
      </c>
      <c r="B1312" s="332" t="s">
        <v>1167</v>
      </c>
      <c r="C1312" s="333">
        <v>91.31</v>
      </c>
      <c r="D1312" s="325" t="s">
        <v>487</v>
      </c>
      <c r="E1312" s="325" t="s">
        <v>2045</v>
      </c>
      <c r="F1312" s="331"/>
    </row>
    <row r="1313" spans="1:6" ht="20.25" customHeight="1">
      <c r="A1313" s="324">
        <v>1311</v>
      </c>
      <c r="B1313" s="332" t="s">
        <v>5499</v>
      </c>
      <c r="C1313" s="333">
        <v>91.01</v>
      </c>
      <c r="D1313" s="325" t="s">
        <v>487</v>
      </c>
      <c r="E1313" s="325" t="s">
        <v>2045</v>
      </c>
      <c r="F1313" s="331"/>
    </row>
    <row r="1314" spans="1:6" ht="20.25" customHeight="1">
      <c r="A1314" s="324">
        <v>1312</v>
      </c>
      <c r="B1314" s="332" t="s">
        <v>5500</v>
      </c>
      <c r="C1314" s="333">
        <v>91.01</v>
      </c>
      <c r="D1314" s="325" t="s">
        <v>487</v>
      </c>
      <c r="E1314" s="325" t="s">
        <v>2045</v>
      </c>
      <c r="F1314" s="331"/>
    </row>
    <row r="1315" spans="1:6" ht="20.25" customHeight="1">
      <c r="A1315" s="324">
        <v>1313</v>
      </c>
      <c r="B1315" s="332" t="s">
        <v>5501</v>
      </c>
      <c r="C1315" s="333">
        <v>89.57</v>
      </c>
      <c r="D1315" s="325" t="s">
        <v>487</v>
      </c>
      <c r="E1315" s="325" t="s">
        <v>2041</v>
      </c>
      <c r="F1315" s="331"/>
    </row>
    <row r="1316" spans="1:6" ht="20.25" customHeight="1">
      <c r="A1316" s="324">
        <v>1314</v>
      </c>
      <c r="B1316" s="332" t="s">
        <v>5502</v>
      </c>
      <c r="C1316" s="333">
        <v>89.31</v>
      </c>
      <c r="D1316" s="325" t="s">
        <v>487</v>
      </c>
      <c r="E1316" s="325" t="s">
        <v>2041</v>
      </c>
      <c r="F1316" s="331"/>
    </row>
    <row r="1317" spans="1:6" ht="20.25" customHeight="1">
      <c r="A1317" s="324">
        <v>1315</v>
      </c>
      <c r="B1317" s="332" t="s">
        <v>5503</v>
      </c>
      <c r="C1317" s="333">
        <v>91.01</v>
      </c>
      <c r="D1317" s="325" t="s">
        <v>487</v>
      </c>
      <c r="E1317" s="325" t="s">
        <v>2045</v>
      </c>
      <c r="F1317" s="331"/>
    </row>
    <row r="1318" spans="1:6" ht="20.25" customHeight="1">
      <c r="A1318" s="324">
        <v>1316</v>
      </c>
      <c r="B1318" s="332" t="s">
        <v>5504</v>
      </c>
      <c r="C1318" s="333">
        <v>91.01</v>
      </c>
      <c r="D1318" s="325" t="s">
        <v>487</v>
      </c>
      <c r="E1318" s="325" t="s">
        <v>2045</v>
      </c>
      <c r="F1318" s="331"/>
    </row>
    <row r="1319" spans="1:6" ht="20.25" customHeight="1">
      <c r="A1319" s="324">
        <v>1317</v>
      </c>
      <c r="B1319" s="332" t="s">
        <v>5505</v>
      </c>
      <c r="C1319" s="333">
        <v>89.57</v>
      </c>
      <c r="D1319" s="325" t="s">
        <v>487</v>
      </c>
      <c r="E1319" s="325" t="s">
        <v>2041</v>
      </c>
      <c r="F1319" s="331"/>
    </row>
    <row r="1320" spans="1:6" ht="20.25" customHeight="1">
      <c r="A1320" s="324">
        <v>1318</v>
      </c>
      <c r="B1320" s="332" t="s">
        <v>5506</v>
      </c>
      <c r="C1320" s="333">
        <v>89.31</v>
      </c>
      <c r="D1320" s="325" t="s">
        <v>487</v>
      </c>
      <c r="E1320" s="325" t="s">
        <v>2041</v>
      </c>
      <c r="F1320" s="331"/>
    </row>
    <row r="1321" spans="1:6" ht="20.25" customHeight="1">
      <c r="A1321" s="324">
        <v>1319</v>
      </c>
      <c r="B1321" s="332" t="s">
        <v>5507</v>
      </c>
      <c r="C1321" s="333">
        <v>91.01</v>
      </c>
      <c r="D1321" s="325" t="s">
        <v>487</v>
      </c>
      <c r="E1321" s="325" t="s">
        <v>2045</v>
      </c>
      <c r="F1321" s="331"/>
    </row>
    <row r="1322" spans="1:6" ht="20.25" customHeight="1">
      <c r="A1322" s="324">
        <v>1320</v>
      </c>
      <c r="B1322" s="332" t="s">
        <v>5508</v>
      </c>
      <c r="C1322" s="333">
        <v>91.01</v>
      </c>
      <c r="D1322" s="325" t="s">
        <v>487</v>
      </c>
      <c r="E1322" s="325" t="s">
        <v>2045</v>
      </c>
      <c r="F1322" s="331"/>
    </row>
    <row r="1323" spans="1:6" ht="20.25" customHeight="1">
      <c r="A1323" s="324">
        <v>1321</v>
      </c>
      <c r="B1323" s="332" t="s">
        <v>5509</v>
      </c>
      <c r="C1323" s="333">
        <v>89.57</v>
      </c>
      <c r="D1323" s="325" t="s">
        <v>487</v>
      </c>
      <c r="E1323" s="325" t="s">
        <v>2041</v>
      </c>
      <c r="F1323" s="331"/>
    </row>
    <row r="1324" spans="1:6" ht="20.25" customHeight="1">
      <c r="A1324" s="324">
        <v>1322</v>
      </c>
      <c r="B1324" s="332" t="s">
        <v>5510</v>
      </c>
      <c r="C1324" s="333">
        <v>89.31</v>
      </c>
      <c r="D1324" s="325" t="s">
        <v>487</v>
      </c>
      <c r="E1324" s="325" t="s">
        <v>2041</v>
      </c>
      <c r="F1324" s="331"/>
    </row>
    <row r="1325" spans="1:6" ht="20.25" customHeight="1">
      <c r="A1325" s="324">
        <v>1323</v>
      </c>
      <c r="B1325" s="332" t="s">
        <v>5511</v>
      </c>
      <c r="C1325" s="333">
        <v>91.01</v>
      </c>
      <c r="D1325" s="325" t="s">
        <v>487</v>
      </c>
      <c r="E1325" s="325" t="s">
        <v>2045</v>
      </c>
      <c r="F1325" s="331"/>
    </row>
    <row r="1326" spans="1:6" ht="20.25" customHeight="1">
      <c r="A1326" s="324">
        <v>1324</v>
      </c>
      <c r="B1326" s="332" t="s">
        <v>5512</v>
      </c>
      <c r="C1326" s="333">
        <v>91.01</v>
      </c>
      <c r="D1326" s="325" t="s">
        <v>487</v>
      </c>
      <c r="E1326" s="325" t="s">
        <v>2045</v>
      </c>
      <c r="F1326" s="331"/>
    </row>
    <row r="1327" spans="1:6" ht="20.25" customHeight="1">
      <c r="A1327" s="324">
        <v>1325</v>
      </c>
      <c r="B1327" s="332" t="s">
        <v>5513</v>
      </c>
      <c r="C1327" s="333">
        <v>89.57</v>
      </c>
      <c r="D1327" s="325" t="s">
        <v>487</v>
      </c>
      <c r="E1327" s="325" t="s">
        <v>2041</v>
      </c>
      <c r="F1327" s="331"/>
    </row>
    <row r="1328" spans="1:6" ht="20.25" customHeight="1">
      <c r="A1328" s="324">
        <v>1326</v>
      </c>
      <c r="B1328" s="332" t="s">
        <v>5514</v>
      </c>
      <c r="C1328" s="333">
        <v>89.4</v>
      </c>
      <c r="D1328" s="325" t="s">
        <v>487</v>
      </c>
      <c r="E1328" s="325" t="s">
        <v>2041</v>
      </c>
      <c r="F1328" s="331"/>
    </row>
    <row r="1329" spans="1:6" ht="20.25" customHeight="1">
      <c r="A1329" s="324">
        <v>1327</v>
      </c>
      <c r="B1329" s="332" t="s">
        <v>5515</v>
      </c>
      <c r="C1329" s="333">
        <v>91.18</v>
      </c>
      <c r="D1329" s="325" t="s">
        <v>487</v>
      </c>
      <c r="E1329" s="325" t="s">
        <v>2045</v>
      </c>
      <c r="F1329" s="331"/>
    </row>
    <row r="1330" spans="1:6" ht="20.25" customHeight="1">
      <c r="A1330" s="324">
        <v>1328</v>
      </c>
      <c r="B1330" s="332" t="s">
        <v>5516</v>
      </c>
      <c r="C1330" s="333">
        <v>91.18</v>
      </c>
      <c r="D1330" s="325" t="s">
        <v>487</v>
      </c>
      <c r="E1330" s="325" t="s">
        <v>2045</v>
      </c>
      <c r="F1330" s="331"/>
    </row>
    <row r="1331" spans="1:6" ht="20.25" customHeight="1">
      <c r="A1331" s="324">
        <v>1329</v>
      </c>
      <c r="B1331" s="332" t="s">
        <v>5517</v>
      </c>
      <c r="C1331" s="333">
        <v>89.74</v>
      </c>
      <c r="D1331" s="325" t="s">
        <v>487</v>
      </c>
      <c r="E1331" s="325" t="s">
        <v>2041</v>
      </c>
      <c r="F1331" s="331"/>
    </row>
    <row r="1332" spans="1:6" ht="20.25" customHeight="1">
      <c r="A1332" s="324">
        <v>1330</v>
      </c>
      <c r="B1332" s="332" t="s">
        <v>5518</v>
      </c>
      <c r="C1332" s="333">
        <v>89.4</v>
      </c>
      <c r="D1332" s="325" t="s">
        <v>487</v>
      </c>
      <c r="E1332" s="325" t="s">
        <v>2041</v>
      </c>
      <c r="F1332" s="331"/>
    </row>
    <row r="1333" spans="1:6" ht="20.25" customHeight="1">
      <c r="A1333" s="324">
        <v>1331</v>
      </c>
      <c r="B1333" s="332" t="s">
        <v>5519</v>
      </c>
      <c r="C1333" s="333">
        <v>91.18</v>
      </c>
      <c r="D1333" s="325" t="s">
        <v>487</v>
      </c>
      <c r="E1333" s="325" t="s">
        <v>2045</v>
      </c>
      <c r="F1333" s="331"/>
    </row>
    <row r="1334" spans="1:6" ht="20.25" customHeight="1">
      <c r="A1334" s="324">
        <v>1332</v>
      </c>
      <c r="B1334" s="332" t="s">
        <v>5520</v>
      </c>
      <c r="C1334" s="333">
        <v>91.18</v>
      </c>
      <c r="D1334" s="325" t="s">
        <v>487</v>
      </c>
      <c r="E1334" s="325" t="s">
        <v>2045</v>
      </c>
      <c r="F1334" s="331"/>
    </row>
    <row r="1335" spans="1:6" ht="20.25" customHeight="1">
      <c r="A1335" s="324">
        <v>1333</v>
      </c>
      <c r="B1335" s="332" t="s">
        <v>5521</v>
      </c>
      <c r="C1335" s="333">
        <v>89.74</v>
      </c>
      <c r="D1335" s="325" t="s">
        <v>487</v>
      </c>
      <c r="E1335" s="325" t="s">
        <v>2041</v>
      </c>
      <c r="F1335" s="331"/>
    </row>
    <row r="1336" spans="1:6" ht="20.25" customHeight="1">
      <c r="A1336" s="324">
        <v>1334</v>
      </c>
      <c r="B1336" s="332" t="s">
        <v>5522</v>
      </c>
      <c r="C1336" s="333">
        <v>89.4</v>
      </c>
      <c r="D1336" s="325" t="s">
        <v>487</v>
      </c>
      <c r="E1336" s="325" t="s">
        <v>2041</v>
      </c>
      <c r="F1336" s="331"/>
    </row>
    <row r="1337" spans="1:6" ht="20.25" customHeight="1">
      <c r="A1337" s="324">
        <v>1335</v>
      </c>
      <c r="B1337" s="332" t="s">
        <v>5523</v>
      </c>
      <c r="C1337" s="333">
        <v>91.18</v>
      </c>
      <c r="D1337" s="325" t="s">
        <v>487</v>
      </c>
      <c r="E1337" s="325" t="s">
        <v>2045</v>
      </c>
      <c r="F1337" s="331"/>
    </row>
    <row r="1338" spans="1:6" ht="20.25" customHeight="1">
      <c r="A1338" s="324">
        <v>1336</v>
      </c>
      <c r="B1338" s="332" t="s">
        <v>5524</v>
      </c>
      <c r="C1338" s="333">
        <v>91.18</v>
      </c>
      <c r="D1338" s="325" t="s">
        <v>487</v>
      </c>
      <c r="E1338" s="325" t="s">
        <v>2045</v>
      </c>
      <c r="F1338" s="331"/>
    </row>
    <row r="1339" spans="1:6" ht="20.25" customHeight="1">
      <c r="A1339" s="324">
        <v>1337</v>
      </c>
      <c r="B1339" s="332" t="s">
        <v>5525</v>
      </c>
      <c r="C1339" s="333">
        <v>89.74</v>
      </c>
      <c r="D1339" s="325" t="s">
        <v>487</v>
      </c>
      <c r="E1339" s="325" t="s">
        <v>2041</v>
      </c>
      <c r="F1339" s="331"/>
    </row>
    <row r="1340" spans="1:6" ht="20.25" customHeight="1">
      <c r="A1340" s="324">
        <v>1338</v>
      </c>
      <c r="B1340" s="332" t="s">
        <v>5526</v>
      </c>
      <c r="C1340" s="333">
        <v>89.4</v>
      </c>
      <c r="D1340" s="325" t="s">
        <v>487</v>
      </c>
      <c r="E1340" s="325" t="s">
        <v>2041</v>
      </c>
      <c r="F1340" s="331"/>
    </row>
    <row r="1341" spans="1:6" ht="20.25" customHeight="1">
      <c r="A1341" s="324">
        <v>1339</v>
      </c>
      <c r="B1341" s="332" t="s">
        <v>5527</v>
      </c>
      <c r="C1341" s="333">
        <v>91.18</v>
      </c>
      <c r="D1341" s="325" t="s">
        <v>487</v>
      </c>
      <c r="E1341" s="325" t="s">
        <v>2045</v>
      </c>
      <c r="F1341" s="331"/>
    </row>
    <row r="1342" spans="1:6" ht="20.25" customHeight="1">
      <c r="A1342" s="324">
        <v>1340</v>
      </c>
      <c r="B1342" s="332" t="s">
        <v>3819</v>
      </c>
      <c r="C1342" s="333">
        <v>89.68</v>
      </c>
      <c r="D1342" s="325" t="s">
        <v>487</v>
      </c>
      <c r="E1342" s="325" t="s">
        <v>2041</v>
      </c>
      <c r="F1342" s="331"/>
    </row>
    <row r="1343" spans="1:6" ht="20.25" customHeight="1">
      <c r="A1343" s="324">
        <v>1341</v>
      </c>
      <c r="B1343" s="332" t="s">
        <v>4070</v>
      </c>
      <c r="C1343" s="333">
        <v>91.49</v>
      </c>
      <c r="D1343" s="325" t="s">
        <v>487</v>
      </c>
      <c r="E1343" s="325" t="s">
        <v>2045</v>
      </c>
      <c r="F1343" s="331"/>
    </row>
    <row r="1344" spans="1:6" ht="20.25" customHeight="1">
      <c r="A1344" s="324">
        <v>1342</v>
      </c>
      <c r="B1344" s="332" t="s">
        <v>3748</v>
      </c>
      <c r="C1344" s="333">
        <v>91.49</v>
      </c>
      <c r="D1344" s="325" t="s">
        <v>487</v>
      </c>
      <c r="E1344" s="325" t="s">
        <v>2045</v>
      </c>
      <c r="F1344" s="331"/>
    </row>
    <row r="1345" spans="1:6" ht="20.25" customHeight="1">
      <c r="A1345" s="324">
        <v>1343</v>
      </c>
      <c r="B1345" s="332" t="s">
        <v>4334</v>
      </c>
      <c r="C1345" s="333">
        <v>89.63</v>
      </c>
      <c r="D1345" s="325" t="s">
        <v>487</v>
      </c>
      <c r="E1345" s="325" t="s">
        <v>2041</v>
      </c>
      <c r="F1345" s="331"/>
    </row>
    <row r="1346" spans="1:6" ht="20.25" customHeight="1">
      <c r="A1346" s="324">
        <v>1344</v>
      </c>
      <c r="B1346" s="332" t="s">
        <v>2020</v>
      </c>
      <c r="C1346" s="333">
        <v>91.41</v>
      </c>
      <c r="D1346" s="325" t="s">
        <v>487</v>
      </c>
      <c r="E1346" s="325" t="s">
        <v>2045</v>
      </c>
      <c r="F1346" s="331"/>
    </row>
    <row r="1347" spans="1:6" ht="20.25" customHeight="1">
      <c r="A1347" s="324">
        <v>1345</v>
      </c>
      <c r="B1347" s="332" t="s">
        <v>4685</v>
      </c>
      <c r="C1347" s="333">
        <v>89.97</v>
      </c>
      <c r="D1347" s="325" t="s">
        <v>487</v>
      </c>
      <c r="E1347" s="325" t="s">
        <v>2041</v>
      </c>
      <c r="F1347" s="331"/>
    </row>
    <row r="1348" spans="1:6" ht="20.25" customHeight="1">
      <c r="A1348" s="324">
        <v>1346</v>
      </c>
      <c r="B1348" s="332" t="s">
        <v>5528</v>
      </c>
      <c r="C1348" s="333">
        <v>89.54</v>
      </c>
      <c r="D1348" s="325" t="s">
        <v>487</v>
      </c>
      <c r="E1348" s="325" t="s">
        <v>2041</v>
      </c>
      <c r="F1348" s="331"/>
    </row>
    <row r="1349" spans="1:6" ht="20.25" customHeight="1">
      <c r="A1349" s="324">
        <v>1347</v>
      </c>
      <c r="B1349" s="332" t="s">
        <v>2002</v>
      </c>
      <c r="C1349" s="333">
        <v>91.41</v>
      </c>
      <c r="D1349" s="325" t="s">
        <v>487</v>
      </c>
      <c r="E1349" s="325" t="s">
        <v>2045</v>
      </c>
      <c r="F1349" s="331"/>
    </row>
    <row r="1350" spans="1:6" ht="20.25" customHeight="1">
      <c r="A1350" s="324">
        <v>1348</v>
      </c>
      <c r="B1350" s="332" t="s">
        <v>4332</v>
      </c>
      <c r="C1350" s="333">
        <v>91.41</v>
      </c>
      <c r="D1350" s="325" t="s">
        <v>487</v>
      </c>
      <c r="E1350" s="325" t="s">
        <v>2045</v>
      </c>
      <c r="F1350" s="331"/>
    </row>
    <row r="1351" spans="1:6" ht="20.25" customHeight="1">
      <c r="A1351" s="324">
        <v>1349</v>
      </c>
      <c r="B1351" s="332" t="s">
        <v>5529</v>
      </c>
      <c r="C1351" s="333">
        <v>91.41</v>
      </c>
      <c r="D1351" s="325" t="s">
        <v>487</v>
      </c>
      <c r="E1351" s="325" t="s">
        <v>2045</v>
      </c>
      <c r="F1351" s="331"/>
    </row>
    <row r="1352" spans="1:6" ht="20.25" customHeight="1">
      <c r="A1352" s="324">
        <v>1350</v>
      </c>
      <c r="B1352" s="332" t="s">
        <v>5530</v>
      </c>
      <c r="C1352" s="333">
        <v>91.41</v>
      </c>
      <c r="D1352" s="325" t="s">
        <v>487</v>
      </c>
      <c r="E1352" s="325" t="s">
        <v>2045</v>
      </c>
      <c r="F1352" s="331"/>
    </row>
    <row r="1353" spans="1:6" ht="20.25" customHeight="1">
      <c r="A1353" s="324">
        <v>1351</v>
      </c>
      <c r="B1353" s="332" t="s">
        <v>5531</v>
      </c>
      <c r="C1353" s="333">
        <v>91.41</v>
      </c>
      <c r="D1353" s="325" t="s">
        <v>487</v>
      </c>
      <c r="E1353" s="325" t="s">
        <v>2045</v>
      </c>
      <c r="F1353" s="331"/>
    </row>
    <row r="1354" spans="1:6" ht="20.25" customHeight="1">
      <c r="A1354" s="324">
        <v>1352</v>
      </c>
      <c r="B1354" s="332" t="s">
        <v>5532</v>
      </c>
      <c r="C1354" s="333">
        <v>89.63</v>
      </c>
      <c r="D1354" s="325" t="s">
        <v>487</v>
      </c>
      <c r="E1354" s="325" t="s">
        <v>2041</v>
      </c>
      <c r="F1354" s="331"/>
    </row>
    <row r="1355" spans="1:6" ht="20.25" customHeight="1">
      <c r="A1355" s="324">
        <v>1353</v>
      </c>
      <c r="B1355" s="332" t="s">
        <v>5533</v>
      </c>
      <c r="C1355" s="333">
        <v>91.41</v>
      </c>
      <c r="D1355" s="325" t="s">
        <v>487</v>
      </c>
      <c r="E1355" s="325" t="s">
        <v>2045</v>
      </c>
      <c r="F1355" s="331"/>
    </row>
    <row r="1356" spans="1:6" ht="20.25" customHeight="1">
      <c r="A1356" s="324">
        <v>1354</v>
      </c>
      <c r="B1356" s="332" t="s">
        <v>5534</v>
      </c>
      <c r="C1356" s="333">
        <v>89.97</v>
      </c>
      <c r="D1356" s="325" t="s">
        <v>487</v>
      </c>
      <c r="E1356" s="325" t="s">
        <v>2041</v>
      </c>
      <c r="F1356" s="331"/>
    </row>
    <row r="1357" spans="1:6" ht="20.25" customHeight="1">
      <c r="A1357" s="324">
        <v>1355</v>
      </c>
      <c r="B1357" s="332" t="s">
        <v>4668</v>
      </c>
      <c r="C1357" s="333">
        <v>91.41</v>
      </c>
      <c r="D1357" s="325" t="s">
        <v>487</v>
      </c>
      <c r="E1357" s="325" t="s">
        <v>2045</v>
      </c>
      <c r="F1357" s="331"/>
    </row>
    <row r="1358" spans="1:6" ht="20.25" customHeight="1">
      <c r="A1358" s="324">
        <v>1356</v>
      </c>
      <c r="B1358" s="332" t="s">
        <v>2496</v>
      </c>
      <c r="C1358" s="333">
        <v>91.18</v>
      </c>
      <c r="D1358" s="325" t="s">
        <v>487</v>
      </c>
      <c r="E1358" s="325" t="s">
        <v>2045</v>
      </c>
      <c r="F1358" s="331"/>
    </row>
    <row r="1359" spans="1:6" ht="20.25" customHeight="1">
      <c r="A1359" s="324">
        <v>1357</v>
      </c>
      <c r="B1359" s="332" t="s">
        <v>2494</v>
      </c>
      <c r="C1359" s="333">
        <v>89.4</v>
      </c>
      <c r="D1359" s="325" t="s">
        <v>487</v>
      </c>
      <c r="E1359" s="325" t="s">
        <v>2041</v>
      </c>
      <c r="F1359" s="331"/>
    </row>
    <row r="1360" spans="1:6" ht="20.25" customHeight="1">
      <c r="A1360" s="324">
        <v>1358</v>
      </c>
      <c r="B1360" s="332" t="s">
        <v>2406</v>
      </c>
      <c r="C1360" s="333">
        <v>89.74</v>
      </c>
      <c r="D1360" s="325" t="s">
        <v>487</v>
      </c>
      <c r="E1360" s="325" t="s">
        <v>2041</v>
      </c>
      <c r="F1360" s="331"/>
    </row>
    <row r="1361" spans="1:6" ht="20.25" customHeight="1">
      <c r="A1361" s="324">
        <v>1359</v>
      </c>
      <c r="B1361" s="332" t="s">
        <v>2520</v>
      </c>
      <c r="C1361" s="333">
        <v>91.18</v>
      </c>
      <c r="D1361" s="325" t="s">
        <v>487</v>
      </c>
      <c r="E1361" s="325" t="s">
        <v>2045</v>
      </c>
      <c r="F1361" s="331"/>
    </row>
    <row r="1362" spans="1:6" ht="20.25" customHeight="1">
      <c r="A1362" s="324">
        <v>1360</v>
      </c>
      <c r="B1362" s="332" t="s">
        <v>2657</v>
      </c>
      <c r="C1362" s="333">
        <v>91.18</v>
      </c>
      <c r="D1362" s="325" t="s">
        <v>487</v>
      </c>
      <c r="E1362" s="325" t="s">
        <v>2045</v>
      </c>
      <c r="F1362" s="331"/>
    </row>
    <row r="1363" spans="1:6" ht="20.25" customHeight="1">
      <c r="A1363" s="324">
        <v>1361</v>
      </c>
      <c r="B1363" s="332" t="s">
        <v>5535</v>
      </c>
      <c r="C1363" s="333">
        <v>89.35</v>
      </c>
      <c r="D1363" s="325" t="s">
        <v>487</v>
      </c>
      <c r="E1363" s="325" t="s">
        <v>2041</v>
      </c>
      <c r="F1363" s="331"/>
    </row>
    <row r="1364" spans="1:6" ht="20.25" customHeight="1">
      <c r="A1364" s="324">
        <v>1362</v>
      </c>
      <c r="B1364" s="332" t="s">
        <v>5536</v>
      </c>
      <c r="C1364" s="333">
        <v>89.35</v>
      </c>
      <c r="D1364" s="325" t="s">
        <v>487</v>
      </c>
      <c r="E1364" s="325" t="s">
        <v>2041</v>
      </c>
      <c r="F1364" s="331"/>
    </row>
    <row r="1365" spans="1:6" ht="20.25" customHeight="1">
      <c r="A1365" s="324">
        <v>1363</v>
      </c>
      <c r="B1365" s="332" t="s">
        <v>5537</v>
      </c>
      <c r="C1365" s="333">
        <v>91.21</v>
      </c>
      <c r="D1365" s="325" t="s">
        <v>487</v>
      </c>
      <c r="E1365" s="325" t="s">
        <v>2045</v>
      </c>
      <c r="F1365" s="331"/>
    </row>
    <row r="1366" spans="1:6" ht="20.25" customHeight="1">
      <c r="A1366" s="324">
        <v>1364</v>
      </c>
      <c r="B1366" s="332" t="s">
        <v>5538</v>
      </c>
      <c r="C1366" s="333">
        <v>91.21</v>
      </c>
      <c r="D1366" s="325" t="s">
        <v>487</v>
      </c>
      <c r="E1366" s="325" t="s">
        <v>2045</v>
      </c>
      <c r="F1366" s="331"/>
    </row>
    <row r="1367" spans="1:6" ht="20.25" customHeight="1">
      <c r="A1367" s="324">
        <v>1365</v>
      </c>
      <c r="B1367" s="332" t="s">
        <v>5539</v>
      </c>
      <c r="C1367" s="333">
        <v>89.43</v>
      </c>
      <c r="D1367" s="325" t="s">
        <v>487</v>
      </c>
      <c r="E1367" s="325" t="s">
        <v>2041</v>
      </c>
      <c r="F1367" s="331"/>
    </row>
    <row r="1368" spans="1:6" ht="20.25" customHeight="1">
      <c r="A1368" s="324">
        <v>1366</v>
      </c>
      <c r="B1368" s="332" t="s">
        <v>2877</v>
      </c>
      <c r="C1368" s="333">
        <v>91.19</v>
      </c>
      <c r="D1368" s="325" t="s">
        <v>487</v>
      </c>
      <c r="E1368" s="325" t="s">
        <v>2045</v>
      </c>
      <c r="F1368" s="331"/>
    </row>
    <row r="1369" spans="1:6" ht="20.25" customHeight="1">
      <c r="A1369" s="324">
        <v>1367</v>
      </c>
      <c r="B1369" s="332" t="s">
        <v>5540</v>
      </c>
      <c r="C1369" s="333">
        <v>91.21</v>
      </c>
      <c r="D1369" s="325" t="s">
        <v>487</v>
      </c>
      <c r="E1369" s="325" t="s">
        <v>2045</v>
      </c>
      <c r="F1369" s="331"/>
    </row>
    <row r="1370" spans="1:6" ht="20.25" customHeight="1">
      <c r="A1370" s="324">
        <v>1368</v>
      </c>
      <c r="B1370" s="332" t="s">
        <v>5541</v>
      </c>
      <c r="C1370" s="333">
        <v>89.35</v>
      </c>
      <c r="D1370" s="325" t="s">
        <v>487</v>
      </c>
      <c r="E1370" s="325" t="s">
        <v>2041</v>
      </c>
      <c r="F1370" s="331"/>
    </row>
    <row r="1371" spans="1:6" ht="20.25" customHeight="1">
      <c r="A1371" s="324">
        <v>1369</v>
      </c>
      <c r="B1371" s="332" t="s">
        <v>5542</v>
      </c>
      <c r="C1371" s="333">
        <v>91.21</v>
      </c>
      <c r="D1371" s="325" t="s">
        <v>487</v>
      </c>
      <c r="E1371" s="325" t="s">
        <v>2045</v>
      </c>
      <c r="F1371" s="331"/>
    </row>
    <row r="1372" spans="1:6" ht="20.25" customHeight="1">
      <c r="A1372" s="324">
        <v>1370</v>
      </c>
      <c r="B1372" s="332" t="s">
        <v>5543</v>
      </c>
      <c r="C1372" s="333">
        <v>91.21</v>
      </c>
      <c r="D1372" s="325" t="s">
        <v>487</v>
      </c>
      <c r="E1372" s="325" t="s">
        <v>2045</v>
      </c>
      <c r="F1372" s="331"/>
    </row>
    <row r="1373" spans="1:6" ht="20.25" customHeight="1">
      <c r="A1373" s="324">
        <v>1371</v>
      </c>
      <c r="B1373" s="332" t="s">
        <v>5544</v>
      </c>
      <c r="C1373" s="333">
        <v>89.43</v>
      </c>
      <c r="D1373" s="325" t="s">
        <v>487</v>
      </c>
      <c r="E1373" s="325" t="s">
        <v>2041</v>
      </c>
      <c r="F1373" s="331"/>
    </row>
    <row r="1374" spans="1:6" ht="20.25" customHeight="1">
      <c r="A1374" s="324">
        <v>1372</v>
      </c>
      <c r="B1374" s="332" t="s">
        <v>5545</v>
      </c>
      <c r="C1374" s="333">
        <v>89.35</v>
      </c>
      <c r="D1374" s="325" t="s">
        <v>487</v>
      </c>
      <c r="E1374" s="325" t="s">
        <v>2041</v>
      </c>
      <c r="F1374" s="331"/>
    </row>
    <row r="1375" spans="1:6" ht="20.25" customHeight="1">
      <c r="A1375" s="324">
        <v>1373</v>
      </c>
      <c r="B1375" s="332" t="s">
        <v>5546</v>
      </c>
      <c r="C1375" s="333">
        <v>91.21</v>
      </c>
      <c r="D1375" s="325" t="s">
        <v>487</v>
      </c>
      <c r="E1375" s="325" t="s">
        <v>2045</v>
      </c>
      <c r="F1375" s="331"/>
    </row>
    <row r="1376" spans="1:6" ht="20.25" customHeight="1">
      <c r="A1376" s="324">
        <v>1374</v>
      </c>
      <c r="B1376" s="332" t="s">
        <v>5547</v>
      </c>
      <c r="C1376" s="333">
        <v>91.21</v>
      </c>
      <c r="D1376" s="325" t="s">
        <v>487</v>
      </c>
      <c r="E1376" s="325" t="s">
        <v>2045</v>
      </c>
      <c r="F1376" s="331"/>
    </row>
    <row r="1377" spans="1:6" ht="20.25" customHeight="1">
      <c r="A1377" s="324">
        <v>1375</v>
      </c>
      <c r="B1377" s="332" t="s">
        <v>5548</v>
      </c>
      <c r="C1377" s="333">
        <v>91.25</v>
      </c>
      <c r="D1377" s="325" t="s">
        <v>487</v>
      </c>
      <c r="E1377" s="325" t="s">
        <v>2045</v>
      </c>
      <c r="F1377" s="331"/>
    </row>
    <row r="1378" spans="1:6" ht="20.25" customHeight="1">
      <c r="A1378" s="324">
        <v>1376</v>
      </c>
      <c r="B1378" s="332" t="s">
        <v>5549</v>
      </c>
      <c r="C1378" s="333">
        <v>91.25</v>
      </c>
      <c r="D1378" s="325" t="s">
        <v>487</v>
      </c>
      <c r="E1378" s="325" t="s">
        <v>2045</v>
      </c>
      <c r="F1378" s="331"/>
    </row>
    <row r="1379" spans="1:6" ht="20.25" customHeight="1">
      <c r="A1379" s="324">
        <v>1377</v>
      </c>
      <c r="B1379" s="332" t="s">
        <v>5550</v>
      </c>
      <c r="C1379" s="333">
        <v>89.97</v>
      </c>
      <c r="D1379" s="325" t="s">
        <v>487</v>
      </c>
      <c r="E1379" s="325" t="s">
        <v>2041</v>
      </c>
      <c r="F1379" s="331"/>
    </row>
    <row r="1380" spans="1:6" ht="20.25" customHeight="1">
      <c r="A1380" s="324">
        <v>1378</v>
      </c>
      <c r="B1380" s="332" t="s">
        <v>5551</v>
      </c>
      <c r="C1380" s="333">
        <v>89.35</v>
      </c>
      <c r="D1380" s="325" t="s">
        <v>487</v>
      </c>
      <c r="E1380" s="325" t="s">
        <v>2041</v>
      </c>
      <c r="F1380" s="331"/>
    </row>
    <row r="1381" spans="1:6" ht="20.25" customHeight="1">
      <c r="A1381" s="324">
        <v>1379</v>
      </c>
      <c r="B1381" s="332" t="s">
        <v>5552</v>
      </c>
      <c r="C1381" s="333">
        <v>89.43</v>
      </c>
      <c r="D1381" s="325" t="s">
        <v>487</v>
      </c>
      <c r="E1381" s="325" t="s">
        <v>2041</v>
      </c>
      <c r="F1381" s="331"/>
    </row>
    <row r="1382" spans="1:6" ht="20.25" customHeight="1">
      <c r="A1382" s="324">
        <v>1380</v>
      </c>
      <c r="B1382" s="332" t="s">
        <v>5553</v>
      </c>
      <c r="C1382" s="333">
        <v>89.35</v>
      </c>
      <c r="D1382" s="325" t="s">
        <v>487</v>
      </c>
      <c r="E1382" s="325" t="s">
        <v>2041</v>
      </c>
      <c r="F1382" s="331"/>
    </row>
    <row r="1383" spans="1:6" ht="20.25" customHeight="1">
      <c r="A1383" s="324">
        <v>1381</v>
      </c>
      <c r="B1383" s="332" t="s">
        <v>5554</v>
      </c>
      <c r="C1383" s="333">
        <v>89.43</v>
      </c>
      <c r="D1383" s="325" t="s">
        <v>487</v>
      </c>
      <c r="E1383" s="325" t="s">
        <v>2041</v>
      </c>
      <c r="F1383" s="331"/>
    </row>
    <row r="1384" spans="1:6" ht="20.25" customHeight="1">
      <c r="A1384" s="324">
        <v>1382</v>
      </c>
      <c r="B1384" s="332" t="s">
        <v>5555</v>
      </c>
      <c r="C1384" s="333">
        <v>91.21</v>
      </c>
      <c r="D1384" s="325" t="s">
        <v>487</v>
      </c>
      <c r="E1384" s="325" t="s">
        <v>2045</v>
      </c>
      <c r="F1384" s="331"/>
    </row>
    <row r="1385" spans="1:6" ht="20.25" customHeight="1">
      <c r="A1385" s="324">
        <v>1383</v>
      </c>
      <c r="B1385" s="332" t="s">
        <v>5556</v>
      </c>
      <c r="C1385" s="333">
        <v>89.26</v>
      </c>
      <c r="D1385" s="325" t="s">
        <v>487</v>
      </c>
      <c r="E1385" s="325" t="s">
        <v>2041</v>
      </c>
      <c r="F1385" s="331"/>
    </row>
    <row r="1386" spans="1:6" ht="20.25" customHeight="1">
      <c r="A1386" s="324">
        <v>1384</v>
      </c>
      <c r="B1386" s="332" t="s">
        <v>2873</v>
      </c>
      <c r="C1386" s="333">
        <v>91.19</v>
      </c>
      <c r="D1386" s="325" t="s">
        <v>487</v>
      </c>
      <c r="E1386" s="325" t="s">
        <v>2045</v>
      </c>
      <c r="F1386" s="331"/>
    </row>
    <row r="1387" spans="1:6" ht="20.25" customHeight="1">
      <c r="A1387" s="324">
        <v>1385</v>
      </c>
      <c r="B1387" s="332" t="s">
        <v>3276</v>
      </c>
      <c r="C1387" s="333">
        <v>90</v>
      </c>
      <c r="D1387" s="325" t="s">
        <v>487</v>
      </c>
      <c r="E1387" s="325" t="s">
        <v>2041</v>
      </c>
      <c r="F1387" s="331"/>
    </row>
    <row r="1388" spans="1:6" ht="20.25" customHeight="1">
      <c r="A1388" s="324">
        <v>1386</v>
      </c>
      <c r="B1388" s="332" t="s">
        <v>2321</v>
      </c>
      <c r="C1388" s="333">
        <v>91.12</v>
      </c>
      <c r="D1388" s="325" t="s">
        <v>487</v>
      </c>
      <c r="E1388" s="325" t="s">
        <v>2045</v>
      </c>
      <c r="F1388" s="331"/>
    </row>
    <row r="1389" spans="1:6" ht="20.25" customHeight="1">
      <c r="A1389" s="324">
        <v>1387</v>
      </c>
      <c r="B1389" s="332" t="s">
        <v>3765</v>
      </c>
      <c r="C1389" s="333">
        <v>89.65</v>
      </c>
      <c r="D1389" s="325" t="s">
        <v>487</v>
      </c>
      <c r="E1389" s="325" t="s">
        <v>2041</v>
      </c>
      <c r="F1389" s="331"/>
    </row>
    <row r="1390" spans="1:6" ht="20.25" customHeight="1">
      <c r="A1390" s="324">
        <v>1388</v>
      </c>
      <c r="B1390" s="332" t="s">
        <v>3799</v>
      </c>
      <c r="C1390" s="333">
        <v>89.39</v>
      </c>
      <c r="D1390" s="325" t="s">
        <v>487</v>
      </c>
      <c r="E1390" s="325" t="s">
        <v>2041</v>
      </c>
      <c r="F1390" s="331"/>
    </row>
    <row r="1391" spans="1:6" ht="20.25" customHeight="1">
      <c r="A1391" s="324">
        <v>1389</v>
      </c>
      <c r="B1391" s="332" t="s">
        <v>5557</v>
      </c>
      <c r="C1391" s="333">
        <v>89.81</v>
      </c>
      <c r="D1391" s="325" t="s">
        <v>487</v>
      </c>
      <c r="E1391" s="325" t="s">
        <v>2041</v>
      </c>
      <c r="F1391" s="331"/>
    </row>
    <row r="1392" spans="1:6" ht="20.25" customHeight="1">
      <c r="A1392" s="324">
        <v>1390</v>
      </c>
      <c r="B1392" s="332" t="s">
        <v>2542</v>
      </c>
      <c r="C1392" s="333">
        <v>90.64</v>
      </c>
      <c r="D1392" s="325" t="s">
        <v>487</v>
      </c>
      <c r="E1392" s="325" t="s">
        <v>2041</v>
      </c>
      <c r="F1392" s="331"/>
    </row>
    <row r="1393" spans="1:6" ht="20.25" customHeight="1">
      <c r="A1393" s="324">
        <v>1391</v>
      </c>
      <c r="B1393" s="332" t="s">
        <v>5558</v>
      </c>
      <c r="C1393" s="333">
        <v>91.21</v>
      </c>
      <c r="D1393" s="325" t="s">
        <v>487</v>
      </c>
      <c r="E1393" s="325" t="s">
        <v>2045</v>
      </c>
      <c r="F1393" s="331"/>
    </row>
    <row r="1394" spans="1:6" ht="20.25" customHeight="1">
      <c r="A1394" s="324">
        <v>1392</v>
      </c>
      <c r="B1394" s="332" t="s">
        <v>5559</v>
      </c>
      <c r="C1394" s="333">
        <v>91.21</v>
      </c>
      <c r="D1394" s="325" t="s">
        <v>487</v>
      </c>
      <c r="E1394" s="325" t="s">
        <v>2045</v>
      </c>
      <c r="F1394" s="331"/>
    </row>
    <row r="1395" spans="1:6" ht="20.25" customHeight="1">
      <c r="A1395" s="324">
        <v>1393</v>
      </c>
      <c r="B1395" s="332" t="s">
        <v>2389</v>
      </c>
      <c r="C1395" s="333">
        <v>89.74</v>
      </c>
      <c r="D1395" s="325" t="s">
        <v>487</v>
      </c>
      <c r="E1395" s="325" t="s">
        <v>2041</v>
      </c>
      <c r="F1395" s="331"/>
    </row>
    <row r="1396" spans="1:6" ht="20.25" customHeight="1">
      <c r="A1396" s="324">
        <v>1394</v>
      </c>
      <c r="B1396" s="332" t="s">
        <v>2359</v>
      </c>
      <c r="C1396" s="333">
        <v>91.18</v>
      </c>
      <c r="D1396" s="325" t="s">
        <v>487</v>
      </c>
      <c r="E1396" s="325" t="s">
        <v>2045</v>
      </c>
      <c r="F1396" s="331"/>
    </row>
    <row r="1397" spans="1:6" ht="20.25" customHeight="1">
      <c r="A1397" s="324">
        <v>1395</v>
      </c>
      <c r="B1397" s="332" t="s">
        <v>2360</v>
      </c>
      <c r="C1397" s="333">
        <v>91.18</v>
      </c>
      <c r="D1397" s="325" t="s">
        <v>487</v>
      </c>
      <c r="E1397" s="325" t="s">
        <v>2045</v>
      </c>
      <c r="F1397" s="331"/>
    </row>
    <row r="1398" spans="1:6" ht="20.25" customHeight="1">
      <c r="A1398" s="324">
        <v>1396</v>
      </c>
      <c r="B1398" s="332" t="s">
        <v>2134</v>
      </c>
      <c r="C1398" s="333">
        <v>89.4</v>
      </c>
      <c r="D1398" s="325" t="s">
        <v>487</v>
      </c>
      <c r="E1398" s="325" t="s">
        <v>2041</v>
      </c>
      <c r="F1398" s="331"/>
    </row>
    <row r="1399" spans="1:6" ht="20.25" customHeight="1">
      <c r="A1399" s="324">
        <v>1397</v>
      </c>
      <c r="B1399" s="332" t="s">
        <v>2095</v>
      </c>
      <c r="C1399" s="333">
        <v>89.74</v>
      </c>
      <c r="D1399" s="325" t="s">
        <v>487</v>
      </c>
      <c r="E1399" s="325" t="s">
        <v>2041</v>
      </c>
      <c r="F1399" s="331"/>
    </row>
    <row r="1400" spans="1:6" ht="20.25" customHeight="1">
      <c r="A1400" s="324">
        <v>1398</v>
      </c>
      <c r="B1400" s="332" t="s">
        <v>2452</v>
      </c>
      <c r="C1400" s="333">
        <v>91.18</v>
      </c>
      <c r="D1400" s="325" t="s">
        <v>487</v>
      </c>
      <c r="E1400" s="325" t="s">
        <v>2045</v>
      </c>
      <c r="F1400" s="331"/>
    </row>
    <row r="1401" spans="1:6" ht="20.25" customHeight="1">
      <c r="A1401" s="324">
        <v>1399</v>
      </c>
      <c r="B1401" s="332" t="s">
        <v>2391</v>
      </c>
      <c r="C1401" s="333">
        <v>91.18</v>
      </c>
      <c r="D1401" s="325" t="s">
        <v>487</v>
      </c>
      <c r="E1401" s="325" t="s">
        <v>2045</v>
      </c>
      <c r="F1401" s="331"/>
    </row>
    <row r="1402" spans="1:6" ht="20.25" customHeight="1">
      <c r="A1402" s="324">
        <v>1400</v>
      </c>
      <c r="B1402" s="332" t="s">
        <v>2459</v>
      </c>
      <c r="C1402" s="333">
        <v>89.4</v>
      </c>
      <c r="D1402" s="325" t="s">
        <v>487</v>
      </c>
      <c r="E1402" s="325" t="s">
        <v>2041</v>
      </c>
      <c r="F1402" s="331"/>
    </row>
    <row r="1403" spans="1:6" ht="20.25" customHeight="1">
      <c r="A1403" s="324">
        <v>1401</v>
      </c>
      <c r="B1403" s="332" t="s">
        <v>2381</v>
      </c>
      <c r="C1403" s="333">
        <v>91.18</v>
      </c>
      <c r="D1403" s="325" t="s">
        <v>487</v>
      </c>
      <c r="E1403" s="325" t="s">
        <v>2045</v>
      </c>
      <c r="F1403" s="331"/>
    </row>
    <row r="1404" spans="1:6" ht="20.25" customHeight="1">
      <c r="A1404" s="324">
        <v>1402</v>
      </c>
      <c r="B1404" s="332" t="s">
        <v>2138</v>
      </c>
      <c r="C1404" s="333">
        <v>89.4</v>
      </c>
      <c r="D1404" s="325" t="s">
        <v>487</v>
      </c>
      <c r="E1404" s="325" t="s">
        <v>2041</v>
      </c>
      <c r="F1404" s="331"/>
    </row>
    <row r="1405" spans="1:6" ht="20.25" customHeight="1">
      <c r="A1405" s="324">
        <v>1403</v>
      </c>
      <c r="B1405" s="332" t="s">
        <v>5560</v>
      </c>
      <c r="C1405" s="333">
        <v>89.97</v>
      </c>
      <c r="D1405" s="325" t="s">
        <v>487</v>
      </c>
      <c r="E1405" s="325" t="s">
        <v>2041</v>
      </c>
      <c r="F1405" s="331"/>
    </row>
    <row r="1406" spans="1:6" ht="20.25" customHeight="1">
      <c r="A1406" s="324">
        <v>1404</v>
      </c>
      <c r="B1406" s="332" t="s">
        <v>1141</v>
      </c>
      <c r="C1406" s="333">
        <v>89.83</v>
      </c>
      <c r="D1406" s="325" t="s">
        <v>487</v>
      </c>
      <c r="E1406" s="325" t="s">
        <v>2041</v>
      </c>
      <c r="F1406" s="331"/>
    </row>
    <row r="1407" spans="1:6" ht="20.25" customHeight="1">
      <c r="A1407" s="324">
        <v>1405</v>
      </c>
      <c r="B1407" s="332" t="s">
        <v>1143</v>
      </c>
      <c r="C1407" s="333">
        <v>91.31</v>
      </c>
      <c r="D1407" s="325" t="s">
        <v>487</v>
      </c>
      <c r="E1407" s="325" t="s">
        <v>2045</v>
      </c>
      <c r="F1407" s="331"/>
    </row>
    <row r="1408" spans="1:6" ht="20.25" customHeight="1">
      <c r="A1408" s="324">
        <v>1406</v>
      </c>
      <c r="B1408" s="332" t="s">
        <v>1145</v>
      </c>
      <c r="C1408" s="333">
        <v>89.57</v>
      </c>
      <c r="D1408" s="325" t="s">
        <v>487</v>
      </c>
      <c r="E1408" s="325" t="s">
        <v>2041</v>
      </c>
      <c r="F1408" s="331"/>
    </row>
    <row r="1409" spans="1:6" ht="20.25" customHeight="1">
      <c r="A1409" s="324">
        <v>1407</v>
      </c>
      <c r="B1409" s="332" t="s">
        <v>1147</v>
      </c>
      <c r="C1409" s="333">
        <v>89.83</v>
      </c>
      <c r="D1409" s="325" t="s">
        <v>487</v>
      </c>
      <c r="E1409" s="325" t="s">
        <v>2041</v>
      </c>
      <c r="F1409" s="331"/>
    </row>
    <row r="1410" spans="1:6" ht="20.25" customHeight="1">
      <c r="A1410" s="324">
        <v>1408</v>
      </c>
      <c r="B1410" s="332" t="s">
        <v>1148</v>
      </c>
      <c r="C1410" s="333">
        <v>91.31</v>
      </c>
      <c r="D1410" s="325" t="s">
        <v>487</v>
      </c>
      <c r="E1410" s="325" t="s">
        <v>2045</v>
      </c>
      <c r="F1410" s="331"/>
    </row>
    <row r="1411" spans="1:6" ht="20.25" customHeight="1">
      <c r="A1411" s="324">
        <v>1409</v>
      </c>
      <c r="B1411" s="332" t="s">
        <v>1149</v>
      </c>
      <c r="C1411" s="333">
        <v>91.31</v>
      </c>
      <c r="D1411" s="325" t="s">
        <v>487</v>
      </c>
      <c r="E1411" s="325" t="s">
        <v>2045</v>
      </c>
      <c r="F1411" s="331"/>
    </row>
    <row r="1412" spans="1:6" ht="20.25" customHeight="1">
      <c r="A1412" s="324">
        <v>1410</v>
      </c>
      <c r="B1412" s="332" t="s">
        <v>1151</v>
      </c>
      <c r="C1412" s="333">
        <v>89.57</v>
      </c>
      <c r="D1412" s="325" t="s">
        <v>487</v>
      </c>
      <c r="E1412" s="325" t="s">
        <v>2041</v>
      </c>
      <c r="F1412" s="331"/>
    </row>
    <row r="1413" spans="1:6" ht="20.25" customHeight="1">
      <c r="A1413" s="324">
        <v>1411</v>
      </c>
      <c r="B1413" s="332" t="s">
        <v>3543</v>
      </c>
      <c r="C1413" s="333">
        <v>91.48</v>
      </c>
      <c r="D1413" s="325" t="s">
        <v>487</v>
      </c>
      <c r="E1413" s="325" t="s">
        <v>2045</v>
      </c>
      <c r="F1413" s="331"/>
    </row>
    <row r="1414" spans="1:6" ht="20.25" customHeight="1">
      <c r="A1414" s="324">
        <v>1412</v>
      </c>
      <c r="B1414" s="332" t="s">
        <v>4204</v>
      </c>
      <c r="C1414" s="333">
        <v>91.48</v>
      </c>
      <c r="D1414" s="325" t="s">
        <v>487</v>
      </c>
      <c r="E1414" s="325" t="s">
        <v>2045</v>
      </c>
      <c r="F1414" s="331"/>
    </row>
    <row r="1415" spans="1:6" ht="20.25" customHeight="1">
      <c r="A1415" s="324">
        <v>1413</v>
      </c>
      <c r="B1415" s="332" t="s">
        <v>3559</v>
      </c>
      <c r="C1415" s="333">
        <v>90</v>
      </c>
      <c r="D1415" s="325" t="s">
        <v>487</v>
      </c>
      <c r="E1415" s="325" t="s">
        <v>2041</v>
      </c>
      <c r="F1415" s="331"/>
    </row>
    <row r="1416" spans="1:6" ht="20.25" customHeight="1">
      <c r="A1416" s="324">
        <v>1414</v>
      </c>
      <c r="B1416" s="332" t="s">
        <v>2916</v>
      </c>
      <c r="C1416" s="333">
        <v>89.66</v>
      </c>
      <c r="D1416" s="325" t="s">
        <v>487</v>
      </c>
      <c r="E1416" s="325" t="s">
        <v>2041</v>
      </c>
      <c r="F1416" s="331"/>
    </row>
    <row r="1417" spans="1:6" ht="20.25" customHeight="1">
      <c r="A1417" s="324">
        <v>1415</v>
      </c>
      <c r="B1417" s="332" t="s">
        <v>2917</v>
      </c>
      <c r="C1417" s="333">
        <v>91.48</v>
      </c>
      <c r="D1417" s="325" t="s">
        <v>487</v>
      </c>
      <c r="E1417" s="325" t="s">
        <v>2045</v>
      </c>
      <c r="F1417" s="331"/>
    </row>
    <row r="1418" spans="1:6" ht="20.25" customHeight="1">
      <c r="A1418" s="324">
        <v>1416</v>
      </c>
      <c r="B1418" s="332" t="s">
        <v>2918</v>
      </c>
      <c r="C1418" s="333">
        <v>91.48</v>
      </c>
      <c r="D1418" s="325" t="s">
        <v>487</v>
      </c>
      <c r="E1418" s="325" t="s">
        <v>2045</v>
      </c>
      <c r="F1418" s="331"/>
    </row>
    <row r="1419" spans="1:6" ht="20.25" customHeight="1">
      <c r="A1419" s="324">
        <v>1417</v>
      </c>
      <c r="B1419" s="332" t="s">
        <v>3650</v>
      </c>
      <c r="C1419" s="333">
        <v>90</v>
      </c>
      <c r="D1419" s="325" t="s">
        <v>487</v>
      </c>
      <c r="E1419" s="325" t="s">
        <v>2041</v>
      </c>
      <c r="F1419" s="331"/>
    </row>
    <row r="1420" spans="1:6" ht="20.25" customHeight="1">
      <c r="A1420" s="324">
        <v>1418</v>
      </c>
      <c r="B1420" s="332" t="s">
        <v>3560</v>
      </c>
      <c r="C1420" s="333">
        <v>89.66</v>
      </c>
      <c r="D1420" s="325" t="s">
        <v>487</v>
      </c>
      <c r="E1420" s="325" t="s">
        <v>2041</v>
      </c>
      <c r="F1420" s="331"/>
    </row>
    <row r="1421" spans="1:6" ht="20.25" customHeight="1">
      <c r="A1421" s="324">
        <v>1419</v>
      </c>
      <c r="B1421" s="332" t="s">
        <v>3561</v>
      </c>
      <c r="C1421" s="333">
        <v>91.48</v>
      </c>
      <c r="D1421" s="325" t="s">
        <v>487</v>
      </c>
      <c r="E1421" s="325" t="s">
        <v>2045</v>
      </c>
      <c r="F1421" s="331"/>
    </row>
    <row r="1422" spans="1:6" ht="20.25" customHeight="1">
      <c r="A1422" s="324">
        <v>1420</v>
      </c>
      <c r="B1422" s="332" t="s">
        <v>3608</v>
      </c>
      <c r="C1422" s="333">
        <v>91.48</v>
      </c>
      <c r="D1422" s="325" t="s">
        <v>487</v>
      </c>
      <c r="E1422" s="325" t="s">
        <v>2045</v>
      </c>
      <c r="F1422" s="331"/>
    </row>
    <row r="1423" spans="1:6" ht="20.25" customHeight="1">
      <c r="A1423" s="324">
        <v>1421</v>
      </c>
      <c r="B1423" s="332" t="s">
        <v>3651</v>
      </c>
      <c r="C1423" s="333">
        <v>90</v>
      </c>
      <c r="D1423" s="325" t="s">
        <v>487</v>
      </c>
      <c r="E1423" s="325" t="s">
        <v>2041</v>
      </c>
      <c r="F1423" s="331"/>
    </row>
    <row r="1424" spans="1:6" ht="20.25" customHeight="1">
      <c r="A1424" s="324">
        <v>1422</v>
      </c>
      <c r="B1424" s="332" t="s">
        <v>3652</v>
      </c>
      <c r="C1424" s="333">
        <v>89.66</v>
      </c>
      <c r="D1424" s="325" t="s">
        <v>487</v>
      </c>
      <c r="E1424" s="325" t="s">
        <v>2041</v>
      </c>
      <c r="F1424" s="331"/>
    </row>
    <row r="1425" spans="1:6" ht="20.25" customHeight="1">
      <c r="A1425" s="324">
        <v>1423</v>
      </c>
      <c r="B1425" s="332" t="s">
        <v>4210</v>
      </c>
      <c r="C1425" s="333">
        <v>91.48</v>
      </c>
      <c r="D1425" s="325" t="s">
        <v>487</v>
      </c>
      <c r="E1425" s="325" t="s">
        <v>2045</v>
      </c>
      <c r="F1425" s="331"/>
    </row>
    <row r="1426" spans="1:6" ht="20.25" customHeight="1">
      <c r="A1426" s="324">
        <v>1424</v>
      </c>
      <c r="B1426" s="332" t="s">
        <v>3378</v>
      </c>
      <c r="C1426" s="333">
        <v>91.48</v>
      </c>
      <c r="D1426" s="325" t="s">
        <v>487</v>
      </c>
      <c r="E1426" s="325" t="s">
        <v>2045</v>
      </c>
      <c r="F1426" s="331"/>
    </row>
    <row r="1427" spans="1:6" ht="20.25" customHeight="1">
      <c r="A1427" s="324">
        <v>1425</v>
      </c>
      <c r="B1427" s="332" t="s">
        <v>3562</v>
      </c>
      <c r="C1427" s="333">
        <v>90</v>
      </c>
      <c r="D1427" s="325" t="s">
        <v>487</v>
      </c>
      <c r="E1427" s="325" t="s">
        <v>2041</v>
      </c>
      <c r="F1427" s="331"/>
    </row>
    <row r="1428" spans="1:6" ht="20.25" customHeight="1">
      <c r="A1428" s="324">
        <v>1426</v>
      </c>
      <c r="B1428" s="332" t="s">
        <v>3527</v>
      </c>
      <c r="C1428" s="333">
        <v>89.66</v>
      </c>
      <c r="D1428" s="325" t="s">
        <v>487</v>
      </c>
      <c r="E1428" s="325" t="s">
        <v>2041</v>
      </c>
      <c r="F1428" s="331"/>
    </row>
    <row r="1429" spans="1:6" ht="20.25" customHeight="1">
      <c r="A1429" s="324">
        <v>1427</v>
      </c>
      <c r="B1429" s="332" t="s">
        <v>3653</v>
      </c>
      <c r="C1429" s="333">
        <v>91.48</v>
      </c>
      <c r="D1429" s="325" t="s">
        <v>487</v>
      </c>
      <c r="E1429" s="325" t="s">
        <v>2045</v>
      </c>
      <c r="F1429" s="331"/>
    </row>
    <row r="1430" spans="1:6" ht="20.25" customHeight="1">
      <c r="A1430" s="324">
        <v>1428</v>
      </c>
      <c r="B1430" s="332" t="s">
        <v>4324</v>
      </c>
      <c r="C1430" s="333">
        <v>91.48</v>
      </c>
      <c r="D1430" s="325" t="s">
        <v>487</v>
      </c>
      <c r="E1430" s="325" t="s">
        <v>2045</v>
      </c>
      <c r="F1430" s="331"/>
    </row>
    <row r="1431" spans="1:6" ht="20.25" customHeight="1">
      <c r="A1431" s="324">
        <v>1429</v>
      </c>
      <c r="B1431" s="332" t="s">
        <v>3654</v>
      </c>
      <c r="C1431" s="333">
        <v>90</v>
      </c>
      <c r="D1431" s="325" t="s">
        <v>487</v>
      </c>
      <c r="E1431" s="325" t="s">
        <v>2041</v>
      </c>
      <c r="F1431" s="331"/>
    </row>
    <row r="1432" spans="1:6" ht="20.25" customHeight="1">
      <c r="A1432" s="324">
        <v>1430</v>
      </c>
      <c r="B1432" s="332" t="s">
        <v>3655</v>
      </c>
      <c r="C1432" s="333">
        <v>89.66</v>
      </c>
      <c r="D1432" s="325" t="s">
        <v>487</v>
      </c>
      <c r="E1432" s="325" t="s">
        <v>2041</v>
      </c>
      <c r="F1432" s="331"/>
    </row>
    <row r="1433" spans="1:6" ht="20.25" customHeight="1">
      <c r="A1433" s="324">
        <v>1431</v>
      </c>
      <c r="B1433" s="332" t="s">
        <v>3528</v>
      </c>
      <c r="C1433" s="333">
        <v>91.48</v>
      </c>
      <c r="D1433" s="325" t="s">
        <v>487</v>
      </c>
      <c r="E1433" s="325" t="s">
        <v>2045</v>
      </c>
      <c r="F1433" s="331"/>
    </row>
    <row r="1434" spans="1:6" ht="20.25" customHeight="1">
      <c r="A1434" s="324">
        <v>1432</v>
      </c>
      <c r="B1434" s="332" t="s">
        <v>3529</v>
      </c>
      <c r="C1434" s="333">
        <v>91.48</v>
      </c>
      <c r="D1434" s="325" t="s">
        <v>487</v>
      </c>
      <c r="E1434" s="325" t="s">
        <v>2045</v>
      </c>
      <c r="F1434" s="331"/>
    </row>
    <row r="1435" spans="1:6" ht="20.25" customHeight="1">
      <c r="A1435" s="324">
        <v>1433</v>
      </c>
      <c r="B1435" s="332" t="s">
        <v>3656</v>
      </c>
      <c r="C1435" s="333">
        <v>90</v>
      </c>
      <c r="D1435" s="325" t="s">
        <v>487</v>
      </c>
      <c r="E1435" s="325" t="s">
        <v>2041</v>
      </c>
      <c r="F1435" s="331"/>
    </row>
    <row r="1436" spans="1:6" ht="20.25" customHeight="1">
      <c r="A1436" s="324">
        <v>1434</v>
      </c>
      <c r="B1436" s="332" t="s">
        <v>3609</v>
      </c>
      <c r="C1436" s="333">
        <v>89.66</v>
      </c>
      <c r="D1436" s="325" t="s">
        <v>487</v>
      </c>
      <c r="E1436" s="325" t="s">
        <v>2041</v>
      </c>
      <c r="F1436" s="331"/>
    </row>
    <row r="1437" spans="1:6" ht="20.25" customHeight="1">
      <c r="A1437" s="324">
        <v>1435</v>
      </c>
      <c r="B1437" s="332" t="s">
        <v>3563</v>
      </c>
      <c r="C1437" s="333">
        <v>91.48</v>
      </c>
      <c r="D1437" s="325" t="s">
        <v>487</v>
      </c>
      <c r="E1437" s="325" t="s">
        <v>2045</v>
      </c>
      <c r="F1437" s="331"/>
    </row>
    <row r="1438" spans="1:6" ht="20.25" customHeight="1">
      <c r="A1438" s="324">
        <v>1436</v>
      </c>
      <c r="B1438" s="332" t="s">
        <v>4325</v>
      </c>
      <c r="C1438" s="333">
        <v>91.48</v>
      </c>
      <c r="D1438" s="325" t="s">
        <v>487</v>
      </c>
      <c r="E1438" s="325" t="s">
        <v>2045</v>
      </c>
      <c r="F1438" s="331"/>
    </row>
    <row r="1439" spans="1:6" ht="20.25" customHeight="1">
      <c r="A1439" s="324">
        <v>1437</v>
      </c>
      <c r="B1439" s="332" t="s">
        <v>3564</v>
      </c>
      <c r="C1439" s="333">
        <v>90</v>
      </c>
      <c r="D1439" s="325" t="s">
        <v>487</v>
      </c>
      <c r="E1439" s="325" t="s">
        <v>2041</v>
      </c>
      <c r="F1439" s="331"/>
    </row>
    <row r="1440" spans="1:6" ht="20.25" customHeight="1">
      <c r="A1440" s="324">
        <v>1438</v>
      </c>
      <c r="B1440" s="332" t="s">
        <v>3657</v>
      </c>
      <c r="C1440" s="333">
        <v>89.66</v>
      </c>
      <c r="D1440" s="325" t="s">
        <v>487</v>
      </c>
      <c r="E1440" s="325" t="s">
        <v>2041</v>
      </c>
      <c r="F1440" s="331"/>
    </row>
    <row r="1441" spans="1:6" ht="20.25" customHeight="1">
      <c r="A1441" s="324">
        <v>1439</v>
      </c>
      <c r="B1441" s="332" t="s">
        <v>3658</v>
      </c>
      <c r="C1441" s="333">
        <v>91.48</v>
      </c>
      <c r="D1441" s="325" t="s">
        <v>487</v>
      </c>
      <c r="E1441" s="325" t="s">
        <v>2045</v>
      </c>
      <c r="F1441" s="331"/>
    </row>
    <row r="1442" spans="1:6" ht="20.25" customHeight="1">
      <c r="A1442" s="324">
        <v>1440</v>
      </c>
      <c r="B1442" s="332" t="s">
        <v>5561</v>
      </c>
      <c r="C1442" s="333">
        <v>91.93</v>
      </c>
      <c r="D1442" s="325" t="s">
        <v>487</v>
      </c>
      <c r="E1442" s="325" t="s">
        <v>2045</v>
      </c>
      <c r="F1442" s="331"/>
    </row>
    <row r="1443" spans="1:6" ht="20.25" customHeight="1">
      <c r="A1443" s="324">
        <v>1441</v>
      </c>
      <c r="B1443" s="332" t="s">
        <v>3501</v>
      </c>
      <c r="C1443" s="333">
        <v>91.49</v>
      </c>
      <c r="D1443" s="325" t="s">
        <v>487</v>
      </c>
      <c r="E1443" s="325" t="s">
        <v>2045</v>
      </c>
      <c r="F1443" s="331"/>
    </row>
    <row r="1444" spans="1:6" ht="20.25" customHeight="1">
      <c r="A1444" s="324">
        <v>1442</v>
      </c>
      <c r="B1444" s="332" t="s">
        <v>3723</v>
      </c>
      <c r="C1444" s="333">
        <v>91.49</v>
      </c>
      <c r="D1444" s="325" t="s">
        <v>487</v>
      </c>
      <c r="E1444" s="325" t="s">
        <v>2045</v>
      </c>
      <c r="F1444" s="331"/>
    </row>
    <row r="1445" spans="1:6" ht="20.25" customHeight="1">
      <c r="A1445" s="324">
        <v>1443</v>
      </c>
      <c r="B1445" s="332" t="s">
        <v>3386</v>
      </c>
      <c r="C1445" s="333">
        <v>89.68</v>
      </c>
      <c r="D1445" s="325" t="s">
        <v>487</v>
      </c>
      <c r="E1445" s="325" t="s">
        <v>2041</v>
      </c>
      <c r="F1445" s="331"/>
    </row>
    <row r="1446" spans="1:6" ht="20.25" customHeight="1">
      <c r="A1446" s="324">
        <v>1444</v>
      </c>
      <c r="B1446" s="332" t="s">
        <v>3493</v>
      </c>
      <c r="C1446" s="333">
        <v>91.49</v>
      </c>
      <c r="D1446" s="325" t="s">
        <v>487</v>
      </c>
      <c r="E1446" s="325" t="s">
        <v>2045</v>
      </c>
      <c r="F1446" s="331"/>
    </row>
    <row r="1447" spans="1:6" ht="20.25" customHeight="1">
      <c r="A1447" s="324">
        <v>1445</v>
      </c>
      <c r="B1447" s="332" t="s">
        <v>3499</v>
      </c>
      <c r="C1447" s="333">
        <v>91.49</v>
      </c>
      <c r="D1447" s="325" t="s">
        <v>487</v>
      </c>
      <c r="E1447" s="325" t="s">
        <v>2045</v>
      </c>
      <c r="F1447" s="331"/>
    </row>
    <row r="1448" spans="1:6" ht="20.25" customHeight="1">
      <c r="A1448" s="324">
        <v>1446</v>
      </c>
      <c r="B1448" s="332" t="s">
        <v>3871</v>
      </c>
      <c r="C1448" s="333">
        <v>90.02</v>
      </c>
      <c r="D1448" s="325" t="s">
        <v>487</v>
      </c>
      <c r="E1448" s="325" t="s">
        <v>2041</v>
      </c>
      <c r="F1448" s="331"/>
    </row>
    <row r="1449" spans="1:6" ht="20.25" customHeight="1">
      <c r="A1449" s="324">
        <v>1447</v>
      </c>
      <c r="B1449" s="332" t="s">
        <v>3283</v>
      </c>
      <c r="C1449" s="333">
        <v>89.31</v>
      </c>
      <c r="D1449" s="325" t="s">
        <v>487</v>
      </c>
      <c r="E1449" s="325" t="s">
        <v>2041</v>
      </c>
      <c r="F1449" s="331"/>
    </row>
    <row r="1450" spans="1:6" ht="20.25" customHeight="1">
      <c r="A1450" s="324">
        <v>1448</v>
      </c>
      <c r="B1450" s="332" t="s">
        <v>3625</v>
      </c>
      <c r="C1450" s="333">
        <v>91.01</v>
      </c>
      <c r="D1450" s="325" t="s">
        <v>487</v>
      </c>
      <c r="E1450" s="325" t="s">
        <v>2045</v>
      </c>
      <c r="F1450" s="331"/>
    </row>
    <row r="1451" spans="1:6" ht="20.25" customHeight="1">
      <c r="A1451" s="324">
        <v>1449</v>
      </c>
      <c r="B1451" s="332" t="s">
        <v>4113</v>
      </c>
      <c r="C1451" s="333">
        <v>91.01</v>
      </c>
      <c r="D1451" s="325" t="s">
        <v>487</v>
      </c>
      <c r="E1451" s="325" t="s">
        <v>2045</v>
      </c>
      <c r="F1451" s="331"/>
    </row>
    <row r="1452" spans="1:6" ht="20.25" customHeight="1">
      <c r="A1452" s="324">
        <v>1450</v>
      </c>
      <c r="B1452" s="332" t="s">
        <v>3243</v>
      </c>
      <c r="C1452" s="333">
        <v>89.31</v>
      </c>
      <c r="D1452" s="325" t="s">
        <v>487</v>
      </c>
      <c r="E1452" s="325" t="s">
        <v>2041</v>
      </c>
      <c r="F1452" s="331"/>
    </row>
    <row r="1453" spans="1:6" ht="20.25" customHeight="1">
      <c r="A1453" s="324">
        <v>1451</v>
      </c>
      <c r="B1453" s="332" t="s">
        <v>3631</v>
      </c>
      <c r="C1453" s="333">
        <v>89.4</v>
      </c>
      <c r="D1453" s="325" t="s">
        <v>487</v>
      </c>
      <c r="E1453" s="325" t="s">
        <v>2041</v>
      </c>
      <c r="F1453" s="331"/>
    </row>
    <row r="1454" spans="1:6" ht="20.25" customHeight="1">
      <c r="A1454" s="324">
        <v>1452</v>
      </c>
      <c r="B1454" s="332" t="s">
        <v>3632</v>
      </c>
      <c r="C1454" s="333">
        <v>91.18</v>
      </c>
      <c r="D1454" s="325" t="s">
        <v>487</v>
      </c>
      <c r="E1454" s="325" t="s">
        <v>2045</v>
      </c>
      <c r="F1454" s="331"/>
    </row>
    <row r="1455" spans="1:6" ht="20.25" customHeight="1">
      <c r="A1455" s="324">
        <v>1453</v>
      </c>
      <c r="B1455" s="332" t="s">
        <v>4183</v>
      </c>
      <c r="C1455" s="333">
        <v>91.18</v>
      </c>
      <c r="D1455" s="325" t="s">
        <v>487</v>
      </c>
      <c r="E1455" s="325" t="s">
        <v>2045</v>
      </c>
      <c r="F1455" s="331"/>
    </row>
    <row r="1456" spans="1:6" ht="20.25" customHeight="1">
      <c r="A1456" s="324">
        <v>1454</v>
      </c>
      <c r="B1456" s="332" t="s">
        <v>3692</v>
      </c>
      <c r="C1456" s="333">
        <v>89.4</v>
      </c>
      <c r="D1456" s="325" t="s">
        <v>487</v>
      </c>
      <c r="E1456" s="325" t="s">
        <v>2041</v>
      </c>
      <c r="F1456" s="331"/>
    </row>
    <row r="1457" spans="1:6" ht="20.25" customHeight="1">
      <c r="A1457" s="324">
        <v>1455</v>
      </c>
      <c r="B1457" s="332" t="s">
        <v>3697</v>
      </c>
      <c r="C1457" s="333">
        <v>89.4</v>
      </c>
      <c r="D1457" s="325" t="s">
        <v>487</v>
      </c>
      <c r="E1457" s="325" t="s">
        <v>2041</v>
      </c>
      <c r="F1457" s="331"/>
    </row>
    <row r="1458" spans="1:6" ht="20.25" customHeight="1">
      <c r="A1458" s="324">
        <v>1456</v>
      </c>
      <c r="B1458" s="332" t="s">
        <v>4185</v>
      </c>
      <c r="C1458" s="333">
        <v>91.18</v>
      </c>
      <c r="D1458" s="325" t="s">
        <v>487</v>
      </c>
      <c r="E1458" s="325" t="s">
        <v>2045</v>
      </c>
      <c r="F1458" s="331"/>
    </row>
    <row r="1459" spans="1:6" ht="20.25" customHeight="1">
      <c r="A1459" s="324">
        <v>1457</v>
      </c>
      <c r="B1459" s="332" t="s">
        <v>3698</v>
      </c>
      <c r="C1459" s="333">
        <v>91.18</v>
      </c>
      <c r="D1459" s="325" t="s">
        <v>487</v>
      </c>
      <c r="E1459" s="325" t="s">
        <v>2045</v>
      </c>
      <c r="F1459" s="331"/>
    </row>
    <row r="1460" spans="1:6" ht="20.25" customHeight="1">
      <c r="A1460" s="324">
        <v>1458</v>
      </c>
      <c r="B1460" s="332" t="s">
        <v>3699</v>
      </c>
      <c r="C1460" s="333">
        <v>89.4</v>
      </c>
      <c r="D1460" s="325" t="s">
        <v>487</v>
      </c>
      <c r="E1460" s="325" t="s">
        <v>2041</v>
      </c>
      <c r="F1460" s="331"/>
    </row>
    <row r="1461" spans="1:6" ht="20.25" customHeight="1">
      <c r="A1461" s="324">
        <v>1459</v>
      </c>
      <c r="B1461" s="332" t="s">
        <v>4838</v>
      </c>
      <c r="C1461" s="333">
        <v>89.4</v>
      </c>
      <c r="D1461" s="325" t="s">
        <v>487</v>
      </c>
      <c r="E1461" s="325" t="s">
        <v>2041</v>
      </c>
      <c r="F1461" s="331"/>
    </row>
    <row r="1462" spans="1:6" ht="20.25" customHeight="1">
      <c r="A1462" s="324">
        <v>1460</v>
      </c>
      <c r="B1462" s="332" t="s">
        <v>3700</v>
      </c>
      <c r="C1462" s="333">
        <v>91.18</v>
      </c>
      <c r="D1462" s="325" t="s">
        <v>487</v>
      </c>
      <c r="E1462" s="325" t="s">
        <v>2045</v>
      </c>
      <c r="F1462" s="331"/>
    </row>
    <row r="1463" spans="1:6" ht="20.25" customHeight="1">
      <c r="A1463" s="324">
        <v>1461</v>
      </c>
      <c r="B1463" s="332" t="s">
        <v>3257</v>
      </c>
      <c r="C1463" s="333">
        <v>91.18</v>
      </c>
      <c r="D1463" s="325" t="s">
        <v>487</v>
      </c>
      <c r="E1463" s="325" t="s">
        <v>2045</v>
      </c>
      <c r="F1463" s="331"/>
    </row>
    <row r="1464" spans="1:6" ht="20.25" customHeight="1">
      <c r="A1464" s="324">
        <v>1462</v>
      </c>
      <c r="B1464" s="332" t="s">
        <v>3708</v>
      </c>
      <c r="C1464" s="333">
        <v>89.4</v>
      </c>
      <c r="D1464" s="325" t="s">
        <v>487</v>
      </c>
      <c r="E1464" s="325" t="s">
        <v>2041</v>
      </c>
      <c r="F1464" s="331"/>
    </row>
    <row r="1465" spans="1:6" ht="20.25" customHeight="1">
      <c r="A1465" s="324">
        <v>1463</v>
      </c>
      <c r="B1465" s="332" t="s">
        <v>3539</v>
      </c>
      <c r="C1465" s="333">
        <v>89.4</v>
      </c>
      <c r="D1465" s="325" t="s">
        <v>487</v>
      </c>
      <c r="E1465" s="325" t="s">
        <v>2041</v>
      </c>
      <c r="F1465" s="331"/>
    </row>
    <row r="1466" spans="1:6" ht="20.25" customHeight="1">
      <c r="A1466" s="324">
        <v>1464</v>
      </c>
      <c r="B1466" s="332" t="s">
        <v>3540</v>
      </c>
      <c r="C1466" s="333">
        <v>91.18</v>
      </c>
      <c r="D1466" s="325" t="s">
        <v>487</v>
      </c>
      <c r="E1466" s="325" t="s">
        <v>2045</v>
      </c>
      <c r="F1466" s="331"/>
    </row>
    <row r="1467" spans="1:6" ht="20.25" customHeight="1">
      <c r="A1467" s="324">
        <v>1465</v>
      </c>
      <c r="B1467" s="332" t="s">
        <v>3709</v>
      </c>
      <c r="C1467" s="333">
        <v>91.18</v>
      </c>
      <c r="D1467" s="325" t="s">
        <v>487</v>
      </c>
      <c r="E1467" s="325" t="s">
        <v>2045</v>
      </c>
      <c r="F1467" s="331"/>
    </row>
    <row r="1468" spans="1:6" ht="20.25" customHeight="1">
      <c r="A1468" s="324">
        <v>1466</v>
      </c>
      <c r="B1468" s="332" t="s">
        <v>4809</v>
      </c>
      <c r="C1468" s="333">
        <v>89.4</v>
      </c>
      <c r="D1468" s="325" t="s">
        <v>487</v>
      </c>
      <c r="E1468" s="325" t="s">
        <v>2041</v>
      </c>
      <c r="F1468" s="331"/>
    </row>
    <row r="1469" spans="1:6" ht="20.25" customHeight="1">
      <c r="A1469" s="324">
        <v>1467</v>
      </c>
      <c r="B1469" s="332" t="s">
        <v>3701</v>
      </c>
      <c r="C1469" s="333">
        <v>89.4</v>
      </c>
      <c r="D1469" s="325" t="s">
        <v>487</v>
      </c>
      <c r="E1469" s="325" t="s">
        <v>2041</v>
      </c>
      <c r="F1469" s="331"/>
    </row>
    <row r="1470" spans="1:6" ht="20.25" customHeight="1">
      <c r="A1470" s="324">
        <v>1468</v>
      </c>
      <c r="B1470" s="332" t="s">
        <v>1166</v>
      </c>
      <c r="C1470" s="333">
        <v>89.83</v>
      </c>
      <c r="D1470" s="325" t="s">
        <v>487</v>
      </c>
      <c r="E1470" s="325" t="s">
        <v>2041</v>
      </c>
      <c r="F1470" s="331"/>
    </row>
    <row r="1471" spans="1:6" ht="20.25" customHeight="1">
      <c r="A1471" s="324">
        <v>1469</v>
      </c>
      <c r="B1471" s="332" t="s">
        <v>1189</v>
      </c>
      <c r="C1471" s="333">
        <v>89.57</v>
      </c>
      <c r="D1471" s="325" t="s">
        <v>487</v>
      </c>
      <c r="E1471" s="325" t="s">
        <v>2041</v>
      </c>
      <c r="F1471" s="331"/>
    </row>
    <row r="1472" spans="1:6" ht="20.25" customHeight="1">
      <c r="A1472" s="324">
        <v>1470</v>
      </c>
      <c r="B1472" s="332" t="s">
        <v>3806</v>
      </c>
      <c r="C1472" s="333">
        <v>89.68</v>
      </c>
      <c r="D1472" s="325" t="s">
        <v>487</v>
      </c>
      <c r="E1472" s="325" t="s">
        <v>2041</v>
      </c>
      <c r="F1472" s="331"/>
    </row>
    <row r="1473" spans="1:6" ht="20.25" customHeight="1">
      <c r="A1473" s="324">
        <v>1471</v>
      </c>
      <c r="B1473" s="332" t="s">
        <v>4847</v>
      </c>
      <c r="C1473" s="333">
        <v>91.49</v>
      </c>
      <c r="D1473" s="325" t="s">
        <v>487</v>
      </c>
      <c r="E1473" s="325" t="s">
        <v>2045</v>
      </c>
      <c r="F1473" s="331"/>
    </row>
    <row r="1474" spans="1:6" ht="20.25" customHeight="1">
      <c r="A1474" s="324">
        <v>1472</v>
      </c>
      <c r="B1474" s="332" t="s">
        <v>3406</v>
      </c>
      <c r="C1474" s="333">
        <v>91.49</v>
      </c>
      <c r="D1474" s="325" t="s">
        <v>487</v>
      </c>
      <c r="E1474" s="325" t="s">
        <v>2045</v>
      </c>
      <c r="F1474" s="331"/>
    </row>
    <row r="1475" spans="1:6" ht="20.25" customHeight="1">
      <c r="A1475" s="324">
        <v>1473</v>
      </c>
      <c r="B1475" s="332" t="s">
        <v>4216</v>
      </c>
      <c r="C1475" s="333">
        <v>91.49</v>
      </c>
      <c r="D1475" s="325" t="s">
        <v>487</v>
      </c>
      <c r="E1475" s="325" t="s">
        <v>2045</v>
      </c>
      <c r="F1475" s="331"/>
    </row>
    <row r="1476" spans="1:6" ht="20.25" customHeight="1">
      <c r="A1476" s="324">
        <v>1474</v>
      </c>
      <c r="B1476" s="332" t="s">
        <v>5562</v>
      </c>
      <c r="C1476" s="333">
        <v>91.04</v>
      </c>
      <c r="D1476" s="325" t="s">
        <v>487</v>
      </c>
      <c r="E1476" s="325" t="s">
        <v>2045</v>
      </c>
      <c r="F1476" s="331"/>
    </row>
    <row r="1477" spans="1:6" ht="20.25" customHeight="1">
      <c r="A1477" s="324">
        <v>1475</v>
      </c>
      <c r="B1477" s="332" t="s">
        <v>5563</v>
      </c>
      <c r="C1477" s="333">
        <v>91.04</v>
      </c>
      <c r="D1477" s="325" t="s">
        <v>487</v>
      </c>
      <c r="E1477" s="325" t="s">
        <v>2045</v>
      </c>
      <c r="F1477" s="331"/>
    </row>
    <row r="1478" spans="1:6" ht="20.25" customHeight="1">
      <c r="A1478" s="324">
        <v>1476</v>
      </c>
      <c r="B1478" s="332" t="s">
        <v>5564</v>
      </c>
      <c r="C1478" s="333">
        <v>91.04</v>
      </c>
      <c r="D1478" s="325" t="s">
        <v>487</v>
      </c>
      <c r="E1478" s="325" t="s">
        <v>2045</v>
      </c>
      <c r="F1478" s="331"/>
    </row>
    <row r="1479" spans="1:6" ht="20.25" customHeight="1">
      <c r="A1479" s="324">
        <v>1477</v>
      </c>
      <c r="B1479" s="332" t="s">
        <v>5565</v>
      </c>
      <c r="C1479" s="333">
        <v>91.04</v>
      </c>
      <c r="D1479" s="325" t="s">
        <v>487</v>
      </c>
      <c r="E1479" s="325" t="s">
        <v>2045</v>
      </c>
      <c r="F1479" s="331"/>
    </row>
    <row r="1480" spans="1:6" ht="20.25" customHeight="1">
      <c r="A1480" s="324">
        <v>1478</v>
      </c>
      <c r="B1480" s="332" t="s">
        <v>5566</v>
      </c>
      <c r="C1480" s="333">
        <v>91.21</v>
      </c>
      <c r="D1480" s="325" t="s">
        <v>487</v>
      </c>
      <c r="E1480" s="325" t="s">
        <v>2045</v>
      </c>
      <c r="F1480" s="331"/>
    </row>
    <row r="1481" spans="1:6" ht="20.25" customHeight="1">
      <c r="A1481" s="324">
        <v>1479</v>
      </c>
      <c r="B1481" s="332" t="s">
        <v>1185</v>
      </c>
      <c r="C1481" s="333">
        <v>89.83</v>
      </c>
      <c r="D1481" s="325" t="s">
        <v>487</v>
      </c>
      <c r="E1481" s="325" t="s">
        <v>2041</v>
      </c>
      <c r="F1481" s="331"/>
    </row>
    <row r="1482" spans="1:6" ht="20.25" customHeight="1">
      <c r="A1482" s="324">
        <v>1480</v>
      </c>
      <c r="B1482" s="332" t="s">
        <v>5567</v>
      </c>
      <c r="C1482" s="333">
        <v>91.49</v>
      </c>
      <c r="D1482" s="325" t="s">
        <v>487</v>
      </c>
      <c r="E1482" s="325" t="s">
        <v>2045</v>
      </c>
      <c r="F1482" s="331"/>
    </row>
    <row r="1483" spans="1:6" ht="20.25" customHeight="1">
      <c r="A1483" s="324">
        <v>1481</v>
      </c>
      <c r="B1483" s="332" t="s">
        <v>5568</v>
      </c>
      <c r="C1483" s="333">
        <v>89.68</v>
      </c>
      <c r="D1483" s="325" t="s">
        <v>487</v>
      </c>
      <c r="E1483" s="325" t="s">
        <v>2041</v>
      </c>
      <c r="F1483" s="331"/>
    </row>
    <row r="1484" spans="1:6" ht="20.25" customHeight="1">
      <c r="A1484" s="324">
        <v>1482</v>
      </c>
      <c r="B1484" s="332" t="s">
        <v>5569</v>
      </c>
      <c r="C1484" s="333">
        <v>89.63</v>
      </c>
      <c r="D1484" s="325" t="s">
        <v>487</v>
      </c>
      <c r="E1484" s="325" t="s">
        <v>2041</v>
      </c>
      <c r="F1484" s="331"/>
    </row>
    <row r="1485" spans="1:6" ht="20.25" customHeight="1">
      <c r="A1485" s="324">
        <v>1483</v>
      </c>
      <c r="B1485" s="332" t="s">
        <v>5570</v>
      </c>
      <c r="C1485" s="333">
        <v>89.63</v>
      </c>
      <c r="D1485" s="325" t="s">
        <v>487</v>
      </c>
      <c r="E1485" s="325" t="s">
        <v>2041</v>
      </c>
      <c r="F1485" s="331"/>
    </row>
    <row r="1486" spans="1:6" ht="20.25" customHeight="1">
      <c r="A1486" s="324">
        <v>1484</v>
      </c>
      <c r="B1486" s="332" t="s">
        <v>5571</v>
      </c>
      <c r="C1486" s="333">
        <v>89.97</v>
      </c>
      <c r="D1486" s="325" t="s">
        <v>487</v>
      </c>
      <c r="E1486" s="325" t="s">
        <v>2041</v>
      </c>
      <c r="F1486" s="331"/>
    </row>
    <row r="1487" spans="1:6" ht="20.25" customHeight="1">
      <c r="A1487" s="324">
        <v>1485</v>
      </c>
      <c r="B1487" s="332" t="s">
        <v>2393</v>
      </c>
      <c r="C1487" s="333">
        <v>89.74</v>
      </c>
      <c r="D1487" s="325" t="s">
        <v>487</v>
      </c>
      <c r="E1487" s="325" t="s">
        <v>2041</v>
      </c>
      <c r="F1487" s="331"/>
    </row>
    <row r="1488" spans="1:6" ht="20.25" customHeight="1">
      <c r="A1488" s="324">
        <v>1486</v>
      </c>
      <c r="B1488" s="332" t="s">
        <v>2384</v>
      </c>
      <c r="C1488" s="333">
        <v>91.18</v>
      </c>
      <c r="D1488" s="325" t="s">
        <v>487</v>
      </c>
      <c r="E1488" s="325" t="s">
        <v>2045</v>
      </c>
      <c r="F1488" s="331"/>
    </row>
    <row r="1489" spans="1:6" ht="20.25" customHeight="1">
      <c r="A1489" s="324">
        <v>1487</v>
      </c>
      <c r="B1489" s="332" t="s">
        <v>2437</v>
      </c>
      <c r="C1489" s="333">
        <v>91.18</v>
      </c>
      <c r="D1489" s="325" t="s">
        <v>487</v>
      </c>
      <c r="E1489" s="325" t="s">
        <v>2045</v>
      </c>
      <c r="F1489" s="331"/>
    </row>
    <row r="1490" spans="1:6" ht="20.25" customHeight="1">
      <c r="A1490" s="324">
        <v>1488</v>
      </c>
      <c r="B1490" s="332" t="s">
        <v>2461</v>
      </c>
      <c r="C1490" s="333">
        <v>89.4</v>
      </c>
      <c r="D1490" s="325" t="s">
        <v>487</v>
      </c>
      <c r="E1490" s="325" t="s">
        <v>2041</v>
      </c>
      <c r="F1490" s="331"/>
    </row>
    <row r="1491" spans="1:6" ht="20.25" customHeight="1">
      <c r="A1491" s="324">
        <v>1489</v>
      </c>
      <c r="B1491" s="332" t="s">
        <v>2395</v>
      </c>
      <c r="C1491" s="333">
        <v>89.74</v>
      </c>
      <c r="D1491" s="325" t="s">
        <v>487</v>
      </c>
      <c r="E1491" s="325" t="s">
        <v>2041</v>
      </c>
      <c r="F1491" s="331"/>
    </row>
    <row r="1492" spans="1:6" ht="20.25" customHeight="1">
      <c r="A1492" s="324">
        <v>1490</v>
      </c>
      <c r="B1492" s="332" t="s">
        <v>2127</v>
      </c>
      <c r="C1492" s="333">
        <v>91.18</v>
      </c>
      <c r="D1492" s="325" t="s">
        <v>487</v>
      </c>
      <c r="E1492" s="325" t="s">
        <v>2045</v>
      </c>
      <c r="F1492" s="331"/>
    </row>
    <row r="1493" spans="1:6" ht="20.25" customHeight="1">
      <c r="A1493" s="324">
        <v>1491</v>
      </c>
      <c r="B1493" s="332" t="s">
        <v>2439</v>
      </c>
      <c r="C1493" s="333">
        <v>91.18</v>
      </c>
      <c r="D1493" s="325" t="s">
        <v>487</v>
      </c>
      <c r="E1493" s="325" t="s">
        <v>2045</v>
      </c>
      <c r="F1493" s="331"/>
    </row>
    <row r="1494" spans="1:6" ht="20.25" customHeight="1">
      <c r="A1494" s="324">
        <v>1492</v>
      </c>
      <c r="B1494" s="332" t="s">
        <v>2463</v>
      </c>
      <c r="C1494" s="333">
        <v>89.4</v>
      </c>
      <c r="D1494" s="325" t="s">
        <v>487</v>
      </c>
      <c r="E1494" s="325" t="s">
        <v>2041</v>
      </c>
      <c r="F1494" s="331"/>
    </row>
    <row r="1495" spans="1:6" ht="20.25" customHeight="1">
      <c r="A1495" s="324">
        <v>1493</v>
      </c>
      <c r="B1495" s="332" t="s">
        <v>2397</v>
      </c>
      <c r="C1495" s="333">
        <v>89.74</v>
      </c>
      <c r="D1495" s="325" t="s">
        <v>487</v>
      </c>
      <c r="E1495" s="325" t="s">
        <v>2041</v>
      </c>
      <c r="F1495" s="331"/>
    </row>
    <row r="1496" spans="1:6" ht="20.25" customHeight="1">
      <c r="A1496" s="324">
        <v>1494</v>
      </c>
      <c r="B1496" s="332" t="s">
        <v>5572</v>
      </c>
      <c r="C1496" s="333">
        <v>89.41</v>
      </c>
      <c r="D1496" s="325" t="s">
        <v>487</v>
      </c>
      <c r="E1496" s="325" t="s">
        <v>2041</v>
      </c>
      <c r="F1496" s="331"/>
    </row>
    <row r="1497" spans="1:6" ht="20.25" customHeight="1">
      <c r="A1497" s="324">
        <v>1495</v>
      </c>
      <c r="B1497" s="332" t="s">
        <v>5573</v>
      </c>
      <c r="C1497" s="333">
        <v>91.19</v>
      </c>
      <c r="D1497" s="325" t="s">
        <v>487</v>
      </c>
      <c r="E1497" s="325" t="s">
        <v>2045</v>
      </c>
      <c r="F1497" s="331"/>
    </row>
    <row r="1498" spans="1:6" ht="20.25" customHeight="1">
      <c r="A1498" s="324">
        <v>1496</v>
      </c>
      <c r="B1498" s="332" t="s">
        <v>1697</v>
      </c>
      <c r="C1498" s="333">
        <v>90.02</v>
      </c>
      <c r="D1498" s="325" t="s">
        <v>487</v>
      </c>
      <c r="E1498" s="325" t="s">
        <v>2041</v>
      </c>
      <c r="F1498" s="331"/>
    </row>
    <row r="1499" spans="1:6" ht="20.25" customHeight="1">
      <c r="A1499" s="324">
        <v>1497</v>
      </c>
      <c r="B1499" s="332" t="s">
        <v>1698</v>
      </c>
      <c r="C1499" s="333">
        <v>91.49</v>
      </c>
      <c r="D1499" s="325" t="s">
        <v>487</v>
      </c>
      <c r="E1499" s="325" t="s">
        <v>2045</v>
      </c>
      <c r="F1499" s="331"/>
    </row>
    <row r="1500" spans="1:6" ht="20.25" customHeight="1">
      <c r="A1500" s="324">
        <v>1498</v>
      </c>
      <c r="B1500" s="332" t="s">
        <v>1699</v>
      </c>
      <c r="C1500" s="333">
        <v>91.49</v>
      </c>
      <c r="D1500" s="325" t="s">
        <v>487</v>
      </c>
      <c r="E1500" s="325" t="s">
        <v>2045</v>
      </c>
      <c r="F1500" s="331"/>
    </row>
    <row r="1501" spans="1:6" ht="20.25" customHeight="1">
      <c r="A1501" s="324">
        <v>1499</v>
      </c>
      <c r="B1501" s="332" t="s">
        <v>1701</v>
      </c>
      <c r="C1501" s="333">
        <v>89.68</v>
      </c>
      <c r="D1501" s="325" t="s">
        <v>487</v>
      </c>
      <c r="E1501" s="325" t="s">
        <v>2041</v>
      </c>
      <c r="F1501" s="331"/>
    </row>
    <row r="1502" spans="1:6" ht="20.25" customHeight="1">
      <c r="A1502" s="324">
        <v>1500</v>
      </c>
      <c r="B1502" s="332" t="s">
        <v>4663</v>
      </c>
      <c r="C1502" s="333">
        <v>89.97</v>
      </c>
      <c r="D1502" s="325" t="s">
        <v>487</v>
      </c>
      <c r="E1502" s="325" t="s">
        <v>2041</v>
      </c>
      <c r="F1502" s="331"/>
    </row>
    <row r="1503" spans="1:6" ht="20.25" customHeight="1">
      <c r="A1503" s="324">
        <v>1501</v>
      </c>
      <c r="B1503" s="332" t="s">
        <v>5574</v>
      </c>
      <c r="C1503" s="333">
        <v>89.41</v>
      </c>
      <c r="D1503" s="325" t="s">
        <v>487</v>
      </c>
      <c r="E1503" s="325" t="s">
        <v>2041</v>
      </c>
      <c r="F1503" s="331"/>
    </row>
    <row r="1504" spans="1:6" ht="20.25" customHeight="1">
      <c r="A1504" s="324">
        <v>1502</v>
      </c>
      <c r="B1504" s="332" t="s">
        <v>5575</v>
      </c>
      <c r="C1504" s="333">
        <v>91.19</v>
      </c>
      <c r="D1504" s="325" t="s">
        <v>487</v>
      </c>
      <c r="E1504" s="325" t="s">
        <v>2045</v>
      </c>
      <c r="F1504" s="331"/>
    </row>
    <row r="1505" spans="1:6" ht="20.25" customHeight="1">
      <c r="A1505" s="324">
        <v>1503</v>
      </c>
      <c r="B1505" s="332" t="s">
        <v>5576</v>
      </c>
      <c r="C1505" s="333">
        <v>89.41</v>
      </c>
      <c r="D1505" s="325" t="s">
        <v>487</v>
      </c>
      <c r="E1505" s="325" t="s">
        <v>2041</v>
      </c>
      <c r="F1505" s="331"/>
    </row>
    <row r="1506" spans="1:6" ht="20.25" customHeight="1">
      <c r="A1506" s="324">
        <v>1504</v>
      </c>
      <c r="B1506" s="332" t="s">
        <v>5577</v>
      </c>
      <c r="C1506" s="333">
        <v>91.19</v>
      </c>
      <c r="D1506" s="325" t="s">
        <v>487</v>
      </c>
      <c r="E1506" s="325" t="s">
        <v>2045</v>
      </c>
      <c r="F1506" s="331"/>
    </row>
    <row r="1507" spans="1:6" ht="20.25" customHeight="1">
      <c r="A1507" s="324">
        <v>1505</v>
      </c>
      <c r="B1507" s="332" t="s">
        <v>5578</v>
      </c>
      <c r="C1507" s="333">
        <v>89.41</v>
      </c>
      <c r="D1507" s="325" t="s">
        <v>487</v>
      </c>
      <c r="E1507" s="325" t="s">
        <v>2041</v>
      </c>
      <c r="F1507" s="331"/>
    </row>
    <row r="1508" spans="1:6" ht="20.25" customHeight="1">
      <c r="A1508" s="324">
        <v>1506</v>
      </c>
      <c r="B1508" s="332" t="s">
        <v>5579</v>
      </c>
      <c r="C1508" s="333">
        <v>91.19</v>
      </c>
      <c r="D1508" s="325" t="s">
        <v>487</v>
      </c>
      <c r="E1508" s="325" t="s">
        <v>2045</v>
      </c>
      <c r="F1508" s="331"/>
    </row>
    <row r="1509" spans="1:6" ht="20.25" customHeight="1">
      <c r="A1509" s="324">
        <v>1507</v>
      </c>
      <c r="B1509" s="332" t="s">
        <v>3725</v>
      </c>
      <c r="C1509" s="333">
        <v>90.02</v>
      </c>
      <c r="D1509" s="325" t="s">
        <v>487</v>
      </c>
      <c r="E1509" s="325" t="s">
        <v>2041</v>
      </c>
      <c r="F1509" s="331"/>
    </row>
    <row r="1510" spans="1:6" ht="20.25" customHeight="1">
      <c r="A1510" s="324">
        <v>1508</v>
      </c>
      <c r="B1510" s="332" t="s">
        <v>3713</v>
      </c>
      <c r="C1510" s="333">
        <v>89.68</v>
      </c>
      <c r="D1510" s="325" t="s">
        <v>487</v>
      </c>
      <c r="E1510" s="325" t="s">
        <v>2041</v>
      </c>
      <c r="F1510" s="331"/>
    </row>
    <row r="1511" spans="1:6" ht="20.25" customHeight="1">
      <c r="A1511" s="324">
        <v>1509</v>
      </c>
      <c r="B1511" s="332" t="s">
        <v>3491</v>
      </c>
      <c r="C1511" s="333">
        <v>91.49</v>
      </c>
      <c r="D1511" s="325" t="s">
        <v>487</v>
      </c>
      <c r="E1511" s="325" t="s">
        <v>2045</v>
      </c>
      <c r="F1511" s="331"/>
    </row>
    <row r="1512" spans="1:6" ht="20.25" customHeight="1">
      <c r="A1512" s="324">
        <v>1510</v>
      </c>
      <c r="B1512" s="332" t="s">
        <v>4664</v>
      </c>
      <c r="C1512" s="333">
        <v>91.41</v>
      </c>
      <c r="D1512" s="325" t="s">
        <v>487</v>
      </c>
      <c r="E1512" s="325" t="s">
        <v>2045</v>
      </c>
      <c r="F1512" s="331"/>
    </row>
    <row r="1513" spans="1:6" ht="20.25" customHeight="1">
      <c r="A1513" s="324">
        <v>1511</v>
      </c>
      <c r="B1513" s="332" t="s">
        <v>4081</v>
      </c>
      <c r="C1513" s="333">
        <v>89.68</v>
      </c>
      <c r="D1513" s="325" t="s">
        <v>487</v>
      </c>
      <c r="E1513" s="325" t="s">
        <v>2041</v>
      </c>
      <c r="F1513" s="331"/>
    </row>
    <row r="1514" spans="1:6" ht="20.25" customHeight="1">
      <c r="A1514" s="324">
        <v>1512</v>
      </c>
      <c r="B1514" s="332" t="s">
        <v>3736</v>
      </c>
      <c r="C1514" s="333">
        <v>91.49</v>
      </c>
      <c r="D1514" s="325" t="s">
        <v>487</v>
      </c>
      <c r="E1514" s="325" t="s">
        <v>2045</v>
      </c>
      <c r="F1514" s="331"/>
    </row>
    <row r="1515" spans="1:6" ht="20.25" customHeight="1">
      <c r="A1515" s="324">
        <v>1513</v>
      </c>
      <c r="B1515" s="332" t="s">
        <v>4215</v>
      </c>
      <c r="C1515" s="333">
        <v>91.49</v>
      </c>
      <c r="D1515" s="325" t="s">
        <v>487</v>
      </c>
      <c r="E1515" s="325" t="s">
        <v>2045</v>
      </c>
      <c r="F1515" s="331"/>
    </row>
    <row r="1516" spans="1:6" ht="20.25" customHeight="1">
      <c r="A1516" s="324">
        <v>1514</v>
      </c>
      <c r="B1516" s="332" t="s">
        <v>5580</v>
      </c>
      <c r="C1516" s="333">
        <v>89.97</v>
      </c>
      <c r="D1516" s="325" t="s">
        <v>487</v>
      </c>
      <c r="E1516" s="325" t="s">
        <v>2041</v>
      </c>
      <c r="F1516" s="331"/>
    </row>
    <row r="1517" spans="1:6" ht="20.25" customHeight="1">
      <c r="A1517" s="324">
        <v>1515</v>
      </c>
      <c r="B1517" s="332" t="s">
        <v>2004</v>
      </c>
      <c r="C1517" s="333">
        <v>89.63</v>
      </c>
      <c r="D1517" s="325" t="s">
        <v>487</v>
      </c>
      <c r="E1517" s="325" t="s">
        <v>2041</v>
      </c>
      <c r="F1517" s="331"/>
    </row>
    <row r="1518" spans="1:6" ht="20.25" customHeight="1">
      <c r="A1518" s="324">
        <v>1516</v>
      </c>
      <c r="B1518" s="332" t="s">
        <v>4331</v>
      </c>
      <c r="C1518" s="333">
        <v>89.63</v>
      </c>
      <c r="D1518" s="325" t="s">
        <v>487</v>
      </c>
      <c r="E1518" s="325" t="s">
        <v>2041</v>
      </c>
      <c r="F1518" s="331"/>
    </row>
    <row r="1519" spans="1:6" ht="20.25" customHeight="1">
      <c r="A1519" s="324">
        <v>1517</v>
      </c>
      <c r="B1519" s="332" t="s">
        <v>770</v>
      </c>
      <c r="C1519" s="333">
        <v>89.43</v>
      </c>
      <c r="D1519" s="325" t="s">
        <v>487</v>
      </c>
      <c r="E1519" s="325" t="s">
        <v>2041</v>
      </c>
      <c r="F1519" s="331"/>
    </row>
    <row r="1520" spans="1:6" ht="20.25" customHeight="1">
      <c r="A1520" s="324">
        <v>1518</v>
      </c>
      <c r="B1520" s="332" t="s">
        <v>1985</v>
      </c>
      <c r="C1520" s="333">
        <v>89.63</v>
      </c>
      <c r="D1520" s="325" t="s">
        <v>487</v>
      </c>
      <c r="E1520" s="325" t="s">
        <v>2041</v>
      </c>
      <c r="F1520" s="331"/>
    </row>
    <row r="1521" spans="1:6" ht="20.25" customHeight="1">
      <c r="A1521" s="324">
        <v>1519</v>
      </c>
      <c r="B1521" s="332" t="s">
        <v>2000</v>
      </c>
      <c r="C1521" s="333">
        <v>89.97</v>
      </c>
      <c r="D1521" s="325" t="s">
        <v>487</v>
      </c>
      <c r="E1521" s="325" t="s">
        <v>2041</v>
      </c>
      <c r="F1521" s="331"/>
    </row>
    <row r="1522" spans="1:6" ht="20.25" customHeight="1">
      <c r="A1522" s="324">
        <v>1520</v>
      </c>
      <c r="B1522" s="332" t="s">
        <v>2001</v>
      </c>
      <c r="C1522" s="333">
        <v>91.41</v>
      </c>
      <c r="D1522" s="325" t="s">
        <v>487</v>
      </c>
      <c r="E1522" s="325" t="s">
        <v>2045</v>
      </c>
      <c r="F1522" s="331"/>
    </row>
    <row r="1523" spans="1:6" ht="20.25" customHeight="1">
      <c r="A1523" s="324">
        <v>1521</v>
      </c>
      <c r="B1523" s="332" t="s">
        <v>4655</v>
      </c>
      <c r="C1523" s="333">
        <v>89.97</v>
      </c>
      <c r="D1523" s="325" t="s">
        <v>487</v>
      </c>
      <c r="E1523" s="325" t="s">
        <v>2041</v>
      </c>
      <c r="F1523" s="331"/>
    </row>
    <row r="1524" spans="1:6" ht="20.25" customHeight="1">
      <c r="A1524" s="324">
        <v>1522</v>
      </c>
      <c r="B1524" s="332" t="s">
        <v>4660</v>
      </c>
      <c r="C1524" s="333">
        <v>89.97</v>
      </c>
      <c r="D1524" s="325" t="s">
        <v>487</v>
      </c>
      <c r="E1524" s="325" t="s">
        <v>2041</v>
      </c>
      <c r="F1524" s="331"/>
    </row>
    <row r="1525" spans="1:6" ht="20.25" customHeight="1">
      <c r="A1525" s="324">
        <v>1523</v>
      </c>
      <c r="B1525" s="332" t="s">
        <v>4246</v>
      </c>
      <c r="C1525" s="333">
        <v>89.97</v>
      </c>
      <c r="D1525" s="325" t="s">
        <v>487</v>
      </c>
      <c r="E1525" s="325" t="s">
        <v>2041</v>
      </c>
      <c r="F1525" s="331"/>
    </row>
    <row r="1526" spans="1:6" ht="20.25" customHeight="1">
      <c r="A1526" s="324">
        <v>1524</v>
      </c>
      <c r="B1526" s="332" t="s">
        <v>4283</v>
      </c>
      <c r="C1526" s="333">
        <v>91.41</v>
      </c>
      <c r="D1526" s="325" t="s">
        <v>487</v>
      </c>
      <c r="E1526" s="325" t="s">
        <v>2045</v>
      </c>
      <c r="F1526" s="331"/>
    </row>
    <row r="1527" spans="1:6" ht="20.25" customHeight="1">
      <c r="A1527" s="324">
        <v>1525</v>
      </c>
      <c r="B1527" s="332" t="s">
        <v>5581</v>
      </c>
      <c r="C1527" s="333">
        <v>91.81</v>
      </c>
      <c r="D1527" s="325" t="s">
        <v>487</v>
      </c>
      <c r="E1527" s="325" t="s">
        <v>2041</v>
      </c>
      <c r="F1527" s="331"/>
    </row>
    <row r="1528" spans="1:6" ht="20.25" customHeight="1">
      <c r="A1528" s="324">
        <v>1526</v>
      </c>
      <c r="B1528" s="332" t="s">
        <v>5582</v>
      </c>
      <c r="C1528" s="333">
        <v>89.63</v>
      </c>
      <c r="D1528" s="325" t="s">
        <v>487</v>
      </c>
      <c r="E1528" s="325" t="s">
        <v>2041</v>
      </c>
      <c r="F1528" s="331"/>
    </row>
    <row r="1529" spans="1:6" ht="20.25" customHeight="1">
      <c r="A1529" s="324">
        <v>1527</v>
      </c>
      <c r="B1529" s="332" t="s">
        <v>5583</v>
      </c>
      <c r="C1529" s="333">
        <v>91.41</v>
      </c>
      <c r="D1529" s="325" t="s">
        <v>487</v>
      </c>
      <c r="E1529" s="325" t="s">
        <v>2045</v>
      </c>
      <c r="F1529" s="331"/>
    </row>
    <row r="1530" spans="1:6" ht="20.25" customHeight="1">
      <c r="A1530" s="324">
        <v>1528</v>
      </c>
      <c r="B1530" s="332" t="s">
        <v>5584</v>
      </c>
      <c r="C1530" s="333">
        <v>91.41</v>
      </c>
      <c r="D1530" s="325" t="s">
        <v>487</v>
      </c>
      <c r="E1530" s="325" t="s">
        <v>2045</v>
      </c>
      <c r="F1530" s="331"/>
    </row>
    <row r="1531" spans="1:6" ht="20.25" customHeight="1">
      <c r="A1531" s="324">
        <v>1529</v>
      </c>
      <c r="B1531" s="332" t="s">
        <v>5585</v>
      </c>
      <c r="C1531" s="333">
        <v>89.97</v>
      </c>
      <c r="D1531" s="325" t="s">
        <v>487</v>
      </c>
      <c r="E1531" s="325" t="s">
        <v>2041</v>
      </c>
      <c r="F1531" s="331"/>
    </row>
    <row r="1532" spans="1:6" ht="20.25" customHeight="1">
      <c r="A1532" s="324">
        <v>1530</v>
      </c>
      <c r="B1532" s="332" t="s">
        <v>4241</v>
      </c>
      <c r="C1532" s="333">
        <v>91.41</v>
      </c>
      <c r="D1532" s="325" t="s">
        <v>487</v>
      </c>
      <c r="E1532" s="325" t="s">
        <v>2045</v>
      </c>
      <c r="F1532" s="331"/>
    </row>
    <row r="1533" spans="1:6" ht="20.25" customHeight="1">
      <c r="A1533" s="324">
        <v>1531</v>
      </c>
      <c r="B1533" s="332" t="s">
        <v>4658</v>
      </c>
      <c r="C1533" s="333">
        <v>91.41</v>
      </c>
      <c r="D1533" s="325" t="s">
        <v>487</v>
      </c>
      <c r="E1533" s="325" t="s">
        <v>2045</v>
      </c>
      <c r="F1533" s="331"/>
    </row>
    <row r="1534" spans="1:6" ht="20.25" customHeight="1">
      <c r="A1534" s="324">
        <v>1532</v>
      </c>
      <c r="B1534" s="332" t="s">
        <v>4657</v>
      </c>
      <c r="C1534" s="333">
        <v>89.97</v>
      </c>
      <c r="D1534" s="325" t="s">
        <v>487</v>
      </c>
      <c r="E1534" s="325" t="s">
        <v>2041</v>
      </c>
      <c r="F1534" s="331"/>
    </row>
    <row r="1535" spans="1:6" ht="20.25" customHeight="1">
      <c r="A1535" s="324">
        <v>1533</v>
      </c>
      <c r="B1535" s="332" t="s">
        <v>2875</v>
      </c>
      <c r="C1535" s="333">
        <v>89.75</v>
      </c>
      <c r="D1535" s="325" t="s">
        <v>487</v>
      </c>
      <c r="E1535" s="325" t="s">
        <v>2041</v>
      </c>
      <c r="F1535" s="331"/>
    </row>
    <row r="1536" spans="1:6" ht="20.25" customHeight="1">
      <c r="A1536" s="324">
        <v>1534</v>
      </c>
      <c r="B1536" s="332" t="s">
        <v>4172</v>
      </c>
      <c r="C1536" s="333">
        <v>89.41</v>
      </c>
      <c r="D1536" s="325" t="s">
        <v>487</v>
      </c>
      <c r="E1536" s="325" t="s">
        <v>2041</v>
      </c>
      <c r="F1536" s="331"/>
    </row>
    <row r="1537" spans="1:6" ht="20.25" customHeight="1">
      <c r="A1537" s="324">
        <v>1535</v>
      </c>
      <c r="B1537" s="332" t="s">
        <v>4679</v>
      </c>
      <c r="C1537" s="333">
        <v>91.41</v>
      </c>
      <c r="D1537" s="325" t="s">
        <v>487</v>
      </c>
      <c r="E1537" s="325" t="s">
        <v>2045</v>
      </c>
      <c r="F1537" s="331"/>
    </row>
    <row r="1538" spans="1:6" ht="20.25" customHeight="1">
      <c r="A1538" s="324">
        <v>1536</v>
      </c>
      <c r="B1538" s="332" t="s">
        <v>4678</v>
      </c>
      <c r="C1538" s="333">
        <v>91.21</v>
      </c>
      <c r="D1538" s="325" t="s">
        <v>487</v>
      </c>
      <c r="E1538" s="325" t="s">
        <v>2045</v>
      </c>
      <c r="F1538" s="331"/>
    </row>
    <row r="1539" spans="1:6" ht="20.25" customHeight="1">
      <c r="A1539" s="324">
        <v>1537</v>
      </c>
      <c r="B1539" s="332" t="s">
        <v>5586</v>
      </c>
      <c r="C1539" s="333">
        <v>91.21</v>
      </c>
      <c r="D1539" s="325" t="s">
        <v>487</v>
      </c>
      <c r="E1539" s="325" t="s">
        <v>2045</v>
      </c>
      <c r="F1539" s="331"/>
    </row>
    <row r="1540" spans="1:6" ht="20.25" customHeight="1">
      <c r="A1540" s="324">
        <v>1538</v>
      </c>
      <c r="B1540" s="332" t="s">
        <v>608</v>
      </c>
      <c r="C1540" s="333">
        <v>89.34</v>
      </c>
      <c r="D1540" s="325" t="s">
        <v>487</v>
      </c>
      <c r="E1540" s="325" t="s">
        <v>2041</v>
      </c>
      <c r="F1540" s="331"/>
    </row>
    <row r="1541" spans="1:6" ht="20.25" customHeight="1">
      <c r="A1541" s="324">
        <v>1539</v>
      </c>
      <c r="B1541" s="332" t="s">
        <v>658</v>
      </c>
      <c r="C1541" s="333">
        <v>89.77</v>
      </c>
      <c r="D1541" s="325" t="s">
        <v>487</v>
      </c>
      <c r="E1541" s="325" t="s">
        <v>2041</v>
      </c>
      <c r="F1541" s="331"/>
    </row>
    <row r="1542" spans="1:6" ht="20.25" customHeight="1">
      <c r="A1542" s="324">
        <v>1540</v>
      </c>
      <c r="B1542" s="332" t="s">
        <v>5587</v>
      </c>
      <c r="C1542" s="333">
        <v>89.43</v>
      </c>
      <c r="D1542" s="325" t="s">
        <v>487</v>
      </c>
      <c r="E1542" s="325" t="s">
        <v>2041</v>
      </c>
      <c r="F1542" s="331"/>
    </row>
    <row r="1543" spans="1:6" ht="20.25" customHeight="1">
      <c r="A1543" s="324">
        <v>1541</v>
      </c>
      <c r="B1543" s="332" t="s">
        <v>2551</v>
      </c>
      <c r="C1543" s="333">
        <v>89.23</v>
      </c>
      <c r="D1543" s="325" t="s">
        <v>487</v>
      </c>
      <c r="E1543" s="325" t="s">
        <v>2045</v>
      </c>
      <c r="F1543" s="331"/>
    </row>
    <row r="1544" spans="1:6" ht="20.25" customHeight="1">
      <c r="A1544" s="324">
        <v>1542</v>
      </c>
      <c r="B1544" s="332" t="s">
        <v>2534</v>
      </c>
      <c r="C1544" s="333">
        <v>90.64</v>
      </c>
      <c r="D1544" s="325" t="s">
        <v>487</v>
      </c>
      <c r="E1544" s="325" t="s">
        <v>2041</v>
      </c>
      <c r="F1544" s="331"/>
    </row>
    <row r="1545" spans="1:6" ht="20.25" customHeight="1">
      <c r="A1545" s="324">
        <v>1543</v>
      </c>
      <c r="B1545" s="332" t="s">
        <v>5588</v>
      </c>
      <c r="C1545" s="333">
        <v>91.41</v>
      </c>
      <c r="D1545" s="325" t="s">
        <v>487</v>
      </c>
      <c r="E1545" s="325" t="s">
        <v>2045</v>
      </c>
      <c r="F1545" s="331"/>
    </row>
    <row r="1546" spans="1:6" ht="20.25" customHeight="1">
      <c r="A1546" s="324">
        <v>1544</v>
      </c>
      <c r="B1546" s="332" t="s">
        <v>5589</v>
      </c>
      <c r="C1546" s="333">
        <v>91.21</v>
      </c>
      <c r="D1546" s="325" t="s">
        <v>487</v>
      </c>
      <c r="E1546" s="325" t="s">
        <v>2045</v>
      </c>
      <c r="F1546" s="331"/>
    </row>
    <row r="1547" spans="1:6" ht="20.25" customHeight="1">
      <c r="A1547" s="324">
        <v>1545</v>
      </c>
      <c r="B1547" s="332" t="s">
        <v>5590</v>
      </c>
      <c r="C1547" s="333">
        <v>91.21</v>
      </c>
      <c r="D1547" s="325" t="s">
        <v>487</v>
      </c>
      <c r="E1547" s="325" t="s">
        <v>2045</v>
      </c>
      <c r="F1547" s="331"/>
    </row>
    <row r="1548" spans="1:6" ht="20.25" customHeight="1">
      <c r="A1548" s="324">
        <v>1546</v>
      </c>
      <c r="B1548" s="332" t="s">
        <v>5591</v>
      </c>
      <c r="C1548" s="333">
        <v>91.21</v>
      </c>
      <c r="D1548" s="325" t="s">
        <v>487</v>
      </c>
      <c r="E1548" s="325" t="s">
        <v>2045</v>
      </c>
      <c r="F1548" s="331"/>
    </row>
    <row r="1549" spans="1:6" ht="20.25" customHeight="1">
      <c r="A1549" s="324">
        <v>1547</v>
      </c>
      <c r="B1549" s="332" t="s">
        <v>5592</v>
      </c>
      <c r="C1549" s="333">
        <v>91.21</v>
      </c>
      <c r="D1549" s="325" t="s">
        <v>487</v>
      </c>
      <c r="E1549" s="325" t="s">
        <v>2045</v>
      </c>
      <c r="F1549" s="331"/>
    </row>
    <row r="1550" spans="1:6" ht="20.25" customHeight="1">
      <c r="A1550" s="324">
        <v>1548</v>
      </c>
      <c r="B1550" s="332" t="s">
        <v>5593</v>
      </c>
      <c r="C1550" s="333">
        <v>91.21</v>
      </c>
      <c r="D1550" s="325" t="s">
        <v>487</v>
      </c>
      <c r="E1550" s="325" t="s">
        <v>2045</v>
      </c>
      <c r="F1550" s="331"/>
    </row>
    <row r="1551" spans="1:6" ht="20.25" customHeight="1">
      <c r="A1551" s="324">
        <v>1549</v>
      </c>
      <c r="B1551" s="332" t="s">
        <v>5594</v>
      </c>
      <c r="C1551" s="333">
        <v>91.21</v>
      </c>
      <c r="D1551" s="325" t="s">
        <v>487</v>
      </c>
      <c r="E1551" s="325" t="s">
        <v>2045</v>
      </c>
      <c r="F1551" s="331"/>
    </row>
    <row r="1552" spans="1:6" ht="20.25" customHeight="1">
      <c r="A1552" s="324">
        <v>1550</v>
      </c>
      <c r="B1552" s="332" t="s">
        <v>5595</v>
      </c>
      <c r="C1552" s="333">
        <v>91.21</v>
      </c>
      <c r="D1552" s="325" t="s">
        <v>487</v>
      </c>
      <c r="E1552" s="325" t="s">
        <v>2045</v>
      </c>
      <c r="F1552" s="331"/>
    </row>
    <row r="1553" spans="1:6" ht="20.25" customHeight="1">
      <c r="A1553" s="324">
        <v>1551</v>
      </c>
      <c r="B1553" s="332" t="s">
        <v>5596</v>
      </c>
      <c r="C1553" s="333">
        <v>91.21</v>
      </c>
      <c r="D1553" s="325" t="s">
        <v>487</v>
      </c>
      <c r="E1553" s="325" t="s">
        <v>2045</v>
      </c>
      <c r="F1553" s="331"/>
    </row>
    <row r="1554" spans="1:6" ht="20.25" customHeight="1">
      <c r="A1554" s="324">
        <v>1552</v>
      </c>
      <c r="B1554" s="332" t="s">
        <v>860</v>
      </c>
      <c r="C1554" s="333">
        <v>89.32</v>
      </c>
      <c r="D1554" s="325" t="s">
        <v>487</v>
      </c>
      <c r="E1554" s="325" t="s">
        <v>2041</v>
      </c>
      <c r="F1554" s="331"/>
    </row>
    <row r="1555" spans="1:6" ht="20.25" customHeight="1">
      <c r="A1555" s="324">
        <v>1553</v>
      </c>
      <c r="B1555" s="332" t="s">
        <v>5597</v>
      </c>
      <c r="C1555" s="333">
        <v>89.23</v>
      </c>
      <c r="D1555" s="325" t="s">
        <v>487</v>
      </c>
      <c r="E1555" s="325" t="s">
        <v>2045</v>
      </c>
      <c r="F1555" s="331"/>
    </row>
    <row r="1556" spans="1:6" ht="20.25" customHeight="1">
      <c r="A1556" s="324">
        <v>1554</v>
      </c>
      <c r="B1556" s="332" t="s">
        <v>3661</v>
      </c>
      <c r="C1556" s="333">
        <v>91.48</v>
      </c>
      <c r="D1556" s="325" t="s">
        <v>487</v>
      </c>
      <c r="E1556" s="325" t="s">
        <v>2045</v>
      </c>
      <c r="F1556" s="331"/>
    </row>
    <row r="1557" spans="1:6" ht="20.25" customHeight="1">
      <c r="A1557" s="324">
        <v>1555</v>
      </c>
      <c r="B1557" s="332" t="s">
        <v>5598</v>
      </c>
      <c r="C1557" s="333">
        <v>89.43</v>
      </c>
      <c r="D1557" s="325" t="s">
        <v>487</v>
      </c>
      <c r="E1557" s="325" t="s">
        <v>2041</v>
      </c>
      <c r="F1557" s="331"/>
    </row>
    <row r="1558" spans="1:6" ht="20.25" customHeight="1">
      <c r="A1558" s="324">
        <v>1556</v>
      </c>
      <c r="B1558" s="332" t="s">
        <v>5599</v>
      </c>
      <c r="C1558" s="333">
        <v>91.21</v>
      </c>
      <c r="D1558" s="325" t="s">
        <v>487</v>
      </c>
      <c r="E1558" s="325" t="s">
        <v>2045</v>
      </c>
      <c r="F1558" s="331"/>
    </row>
    <row r="1559" spans="1:6" ht="20.25" customHeight="1">
      <c r="A1559" s="324">
        <v>1557</v>
      </c>
      <c r="B1559" s="332" t="s">
        <v>5600</v>
      </c>
      <c r="C1559" s="333">
        <v>91.21</v>
      </c>
      <c r="D1559" s="325" t="s">
        <v>487</v>
      </c>
      <c r="E1559" s="325" t="s">
        <v>2045</v>
      </c>
      <c r="F1559" s="331"/>
    </row>
    <row r="1560" spans="1:6" ht="20.25" customHeight="1">
      <c r="A1560" s="324">
        <v>1558</v>
      </c>
      <c r="B1560" s="332" t="s">
        <v>5601</v>
      </c>
      <c r="C1560" s="333">
        <v>89.77</v>
      </c>
      <c r="D1560" s="325" t="s">
        <v>487</v>
      </c>
      <c r="E1560" s="325" t="s">
        <v>2041</v>
      </c>
      <c r="F1560" s="331"/>
    </row>
    <row r="1561" spans="1:6" ht="20.25" customHeight="1">
      <c r="A1561" s="324">
        <v>1559</v>
      </c>
      <c r="B1561" s="332" t="s">
        <v>5602</v>
      </c>
      <c r="C1561" s="333">
        <v>89.43</v>
      </c>
      <c r="D1561" s="325" t="s">
        <v>487</v>
      </c>
      <c r="E1561" s="325" t="s">
        <v>2041</v>
      </c>
      <c r="F1561" s="331"/>
    </row>
    <row r="1562" spans="1:6" ht="20.25" customHeight="1">
      <c r="A1562" s="324">
        <v>1560</v>
      </c>
      <c r="B1562" s="332" t="s">
        <v>5603</v>
      </c>
      <c r="C1562" s="333">
        <v>91.21</v>
      </c>
      <c r="D1562" s="325" t="s">
        <v>487</v>
      </c>
      <c r="E1562" s="325" t="s">
        <v>2045</v>
      </c>
      <c r="F1562" s="331"/>
    </row>
    <row r="1563" spans="1:6" ht="20.25" customHeight="1">
      <c r="A1563" s="324">
        <v>1561</v>
      </c>
      <c r="B1563" s="332" t="s">
        <v>5604</v>
      </c>
      <c r="C1563" s="333">
        <v>91.21</v>
      </c>
      <c r="D1563" s="325" t="s">
        <v>487</v>
      </c>
      <c r="E1563" s="325" t="s">
        <v>2045</v>
      </c>
      <c r="F1563" s="331"/>
    </row>
    <row r="1564" spans="1:6" ht="20.25" customHeight="1">
      <c r="A1564" s="324">
        <v>1562</v>
      </c>
      <c r="B1564" s="332" t="s">
        <v>5605</v>
      </c>
      <c r="C1564" s="333">
        <v>89.77</v>
      </c>
      <c r="D1564" s="325" t="s">
        <v>487</v>
      </c>
      <c r="E1564" s="325" t="s">
        <v>2041</v>
      </c>
      <c r="F1564" s="331"/>
    </row>
    <row r="1565" spans="1:6" ht="20.25" customHeight="1">
      <c r="A1565" s="324">
        <v>1563</v>
      </c>
      <c r="B1565" s="332" t="s">
        <v>5606</v>
      </c>
      <c r="C1565" s="333">
        <v>89.43</v>
      </c>
      <c r="D1565" s="325" t="s">
        <v>487</v>
      </c>
      <c r="E1565" s="325" t="s">
        <v>2041</v>
      </c>
      <c r="F1565" s="331"/>
    </row>
    <row r="1566" spans="1:6" ht="20.25" customHeight="1">
      <c r="A1566" s="324">
        <v>1564</v>
      </c>
      <c r="B1566" s="332" t="s">
        <v>5607</v>
      </c>
      <c r="C1566" s="333">
        <v>91.21</v>
      </c>
      <c r="D1566" s="325" t="s">
        <v>487</v>
      </c>
      <c r="E1566" s="325" t="s">
        <v>2045</v>
      </c>
      <c r="F1566" s="331"/>
    </row>
    <row r="1567" spans="1:6" ht="20.25" customHeight="1">
      <c r="A1567" s="324">
        <v>1565</v>
      </c>
      <c r="B1567" s="332" t="s">
        <v>5608</v>
      </c>
      <c r="C1567" s="333">
        <v>91.21</v>
      </c>
      <c r="D1567" s="325" t="s">
        <v>487</v>
      </c>
      <c r="E1567" s="325" t="s">
        <v>2045</v>
      </c>
      <c r="F1567" s="331"/>
    </row>
    <row r="1568" spans="1:6" ht="20.25" customHeight="1">
      <c r="A1568" s="324">
        <v>1566</v>
      </c>
      <c r="B1568" s="332" t="s">
        <v>5609</v>
      </c>
      <c r="C1568" s="333">
        <v>89.77</v>
      </c>
      <c r="D1568" s="325" t="s">
        <v>487</v>
      </c>
      <c r="E1568" s="325" t="s">
        <v>2041</v>
      </c>
      <c r="F1568" s="331"/>
    </row>
    <row r="1569" spans="1:6" ht="20.25" customHeight="1">
      <c r="A1569" s="324">
        <v>1567</v>
      </c>
      <c r="B1569" s="332" t="s">
        <v>5610</v>
      </c>
      <c r="C1569" s="333">
        <v>89.43</v>
      </c>
      <c r="D1569" s="325" t="s">
        <v>487</v>
      </c>
      <c r="E1569" s="325" t="s">
        <v>2041</v>
      </c>
      <c r="F1569" s="331"/>
    </row>
    <row r="1570" spans="1:6" ht="20.25" customHeight="1">
      <c r="A1570" s="324">
        <v>1568</v>
      </c>
      <c r="B1570" s="332" t="s">
        <v>5611</v>
      </c>
      <c r="C1570" s="333">
        <v>91.21</v>
      </c>
      <c r="D1570" s="325" t="s">
        <v>487</v>
      </c>
      <c r="E1570" s="325" t="s">
        <v>2045</v>
      </c>
      <c r="F1570" s="331"/>
    </row>
    <row r="1571" spans="1:6" ht="20.25" customHeight="1">
      <c r="A1571" s="324">
        <v>1569</v>
      </c>
      <c r="B1571" s="332" t="s">
        <v>5612</v>
      </c>
      <c r="C1571" s="333">
        <v>91.21</v>
      </c>
      <c r="D1571" s="325" t="s">
        <v>487</v>
      </c>
      <c r="E1571" s="325" t="s">
        <v>2045</v>
      </c>
      <c r="F1571" s="331"/>
    </row>
    <row r="1572" spans="1:6" ht="20.25" customHeight="1">
      <c r="A1572" s="324">
        <v>1570</v>
      </c>
      <c r="B1572" s="332" t="s">
        <v>5613</v>
      </c>
      <c r="C1572" s="333">
        <v>89.77</v>
      </c>
      <c r="D1572" s="325" t="s">
        <v>487</v>
      </c>
      <c r="E1572" s="325" t="s">
        <v>2041</v>
      </c>
      <c r="F1572" s="331"/>
    </row>
    <row r="1573" spans="1:6" ht="20.25" customHeight="1">
      <c r="A1573" s="324">
        <v>1571</v>
      </c>
      <c r="B1573" s="332" t="s">
        <v>5614</v>
      </c>
      <c r="C1573" s="333">
        <v>89.43</v>
      </c>
      <c r="D1573" s="325" t="s">
        <v>487</v>
      </c>
      <c r="E1573" s="325" t="s">
        <v>2041</v>
      </c>
      <c r="F1573" s="331"/>
    </row>
    <row r="1574" spans="1:6" ht="20.25" customHeight="1">
      <c r="A1574" s="324">
        <v>1572</v>
      </c>
      <c r="B1574" s="332" t="s">
        <v>5615</v>
      </c>
      <c r="C1574" s="333">
        <v>91.21</v>
      </c>
      <c r="D1574" s="325" t="s">
        <v>487</v>
      </c>
      <c r="E1574" s="325" t="s">
        <v>2045</v>
      </c>
      <c r="F1574" s="331"/>
    </row>
    <row r="1575" spans="1:6" ht="20.25" customHeight="1">
      <c r="A1575" s="324">
        <v>1573</v>
      </c>
      <c r="B1575" s="332" t="s">
        <v>5616</v>
      </c>
      <c r="C1575" s="333">
        <v>91.21</v>
      </c>
      <c r="D1575" s="325" t="s">
        <v>487</v>
      </c>
      <c r="E1575" s="325" t="s">
        <v>2045</v>
      </c>
      <c r="F1575" s="331"/>
    </row>
    <row r="1576" spans="1:6" ht="20.25" customHeight="1">
      <c r="A1576" s="324">
        <v>1574</v>
      </c>
      <c r="B1576" s="332" t="s">
        <v>5617</v>
      </c>
      <c r="C1576" s="333">
        <v>89.77</v>
      </c>
      <c r="D1576" s="325" t="s">
        <v>487</v>
      </c>
      <c r="E1576" s="325" t="s">
        <v>2041</v>
      </c>
      <c r="F1576" s="331"/>
    </row>
    <row r="1577" spans="1:6" ht="20.25" customHeight="1">
      <c r="A1577" s="324">
        <v>1575</v>
      </c>
      <c r="B1577" s="332" t="s">
        <v>5618</v>
      </c>
      <c r="C1577" s="333">
        <v>89.43</v>
      </c>
      <c r="D1577" s="325" t="s">
        <v>487</v>
      </c>
      <c r="E1577" s="325" t="s">
        <v>2041</v>
      </c>
      <c r="F1577" s="331"/>
    </row>
    <row r="1578" spans="1:6" ht="20.25" customHeight="1">
      <c r="A1578" s="324">
        <v>1576</v>
      </c>
      <c r="B1578" s="332" t="s">
        <v>5619</v>
      </c>
      <c r="C1578" s="333">
        <v>91.21</v>
      </c>
      <c r="D1578" s="325" t="s">
        <v>487</v>
      </c>
      <c r="E1578" s="325" t="s">
        <v>2045</v>
      </c>
      <c r="F1578" s="331"/>
    </row>
    <row r="1579" spans="1:6" ht="20.25" customHeight="1">
      <c r="A1579" s="324">
        <v>1577</v>
      </c>
      <c r="B1579" s="332" t="s">
        <v>5620</v>
      </c>
      <c r="C1579" s="333">
        <v>91.21</v>
      </c>
      <c r="D1579" s="325" t="s">
        <v>487</v>
      </c>
      <c r="E1579" s="325" t="s">
        <v>2045</v>
      </c>
      <c r="F1579" s="331"/>
    </row>
    <row r="1580" spans="1:6" ht="20.25" customHeight="1">
      <c r="A1580" s="324">
        <v>1578</v>
      </c>
      <c r="B1580" s="332" t="s">
        <v>5621</v>
      </c>
      <c r="C1580" s="333">
        <v>89.77</v>
      </c>
      <c r="D1580" s="325" t="s">
        <v>487</v>
      </c>
      <c r="E1580" s="325" t="s">
        <v>2041</v>
      </c>
      <c r="F1580" s="331"/>
    </row>
    <row r="1581" spans="1:6" ht="20.25" customHeight="1">
      <c r="A1581" s="324">
        <v>1579</v>
      </c>
      <c r="B1581" s="332" t="s">
        <v>5622</v>
      </c>
      <c r="C1581" s="333">
        <v>89.43</v>
      </c>
      <c r="D1581" s="325" t="s">
        <v>487</v>
      </c>
      <c r="E1581" s="325" t="s">
        <v>2041</v>
      </c>
      <c r="F1581" s="331"/>
    </row>
    <row r="1582" spans="1:6" ht="20.25" customHeight="1">
      <c r="A1582" s="324">
        <v>1580</v>
      </c>
      <c r="B1582" s="332" t="s">
        <v>5623</v>
      </c>
      <c r="C1582" s="333">
        <v>91.21</v>
      </c>
      <c r="D1582" s="325" t="s">
        <v>487</v>
      </c>
      <c r="E1582" s="325" t="s">
        <v>2045</v>
      </c>
      <c r="F1582" s="331"/>
    </row>
    <row r="1583" spans="1:6" ht="20.25" customHeight="1">
      <c r="A1583" s="324">
        <v>1581</v>
      </c>
      <c r="B1583" s="332" t="s">
        <v>5624</v>
      </c>
      <c r="C1583" s="333">
        <v>91.21</v>
      </c>
      <c r="D1583" s="325" t="s">
        <v>487</v>
      </c>
      <c r="E1583" s="325" t="s">
        <v>2045</v>
      </c>
      <c r="F1583" s="331"/>
    </row>
    <row r="1584" spans="1:6" ht="20.25" customHeight="1">
      <c r="A1584" s="324">
        <v>1582</v>
      </c>
      <c r="B1584" s="332" t="s">
        <v>5625</v>
      </c>
      <c r="C1584" s="333">
        <v>89.77</v>
      </c>
      <c r="D1584" s="325" t="s">
        <v>487</v>
      </c>
      <c r="E1584" s="325" t="s">
        <v>2041</v>
      </c>
      <c r="F1584" s="331"/>
    </row>
    <row r="1585" spans="1:6" ht="20.25" customHeight="1">
      <c r="A1585" s="324">
        <v>1583</v>
      </c>
      <c r="B1585" s="332" t="s">
        <v>5626</v>
      </c>
      <c r="C1585" s="333">
        <v>89.43</v>
      </c>
      <c r="D1585" s="325" t="s">
        <v>487</v>
      </c>
      <c r="E1585" s="325" t="s">
        <v>2041</v>
      </c>
      <c r="F1585" s="331"/>
    </row>
    <row r="1586" spans="1:6" ht="20.25" customHeight="1">
      <c r="A1586" s="324">
        <v>1584</v>
      </c>
      <c r="B1586" s="332" t="s">
        <v>5627</v>
      </c>
      <c r="C1586" s="333">
        <v>91.21</v>
      </c>
      <c r="D1586" s="325" t="s">
        <v>487</v>
      </c>
      <c r="E1586" s="325" t="s">
        <v>2045</v>
      </c>
      <c r="F1586" s="331"/>
    </row>
    <row r="1587" spans="1:6" ht="20.25" customHeight="1">
      <c r="A1587" s="324">
        <v>1585</v>
      </c>
      <c r="B1587" s="332" t="s">
        <v>5628</v>
      </c>
      <c r="C1587" s="333">
        <v>91.21</v>
      </c>
      <c r="D1587" s="325" t="s">
        <v>487</v>
      </c>
      <c r="E1587" s="325" t="s">
        <v>2045</v>
      </c>
      <c r="F1587" s="331"/>
    </row>
    <row r="1588" spans="1:6" ht="20.25" customHeight="1">
      <c r="A1588" s="324">
        <v>1586</v>
      </c>
      <c r="B1588" s="332" t="s">
        <v>5629</v>
      </c>
      <c r="C1588" s="333">
        <v>89.77</v>
      </c>
      <c r="D1588" s="325" t="s">
        <v>487</v>
      </c>
      <c r="E1588" s="325" t="s">
        <v>2041</v>
      </c>
      <c r="F1588" s="331"/>
    </row>
    <row r="1589" spans="1:6" ht="20.25" customHeight="1">
      <c r="A1589" s="324">
        <v>1587</v>
      </c>
      <c r="B1589" s="332" t="s">
        <v>5630</v>
      </c>
      <c r="C1589" s="333">
        <v>89.43</v>
      </c>
      <c r="D1589" s="325" t="s">
        <v>487</v>
      </c>
      <c r="E1589" s="325" t="s">
        <v>2041</v>
      </c>
      <c r="F1589" s="331"/>
    </row>
    <row r="1590" spans="1:6" ht="20.25" customHeight="1">
      <c r="A1590" s="324">
        <v>1588</v>
      </c>
      <c r="B1590" s="332" t="s">
        <v>5631</v>
      </c>
      <c r="C1590" s="333">
        <v>91.21</v>
      </c>
      <c r="D1590" s="325" t="s">
        <v>487</v>
      </c>
      <c r="E1590" s="325" t="s">
        <v>2045</v>
      </c>
      <c r="F1590" s="331"/>
    </row>
    <row r="1591" spans="1:6" ht="20.25" customHeight="1">
      <c r="A1591" s="324">
        <v>1589</v>
      </c>
      <c r="B1591" s="332" t="s">
        <v>5632</v>
      </c>
      <c r="C1591" s="333">
        <v>91.21</v>
      </c>
      <c r="D1591" s="325" t="s">
        <v>487</v>
      </c>
      <c r="E1591" s="325" t="s">
        <v>2045</v>
      </c>
      <c r="F1591" s="331"/>
    </row>
    <row r="1592" spans="1:6" ht="20.25" customHeight="1">
      <c r="A1592" s="324">
        <v>1590</v>
      </c>
      <c r="B1592" s="332" t="s">
        <v>5633</v>
      </c>
      <c r="C1592" s="333">
        <v>89.77</v>
      </c>
      <c r="D1592" s="325" t="s">
        <v>487</v>
      </c>
      <c r="E1592" s="325" t="s">
        <v>2041</v>
      </c>
      <c r="F1592" s="331"/>
    </row>
    <row r="1593" spans="1:6" ht="20.25" customHeight="1">
      <c r="A1593" s="324">
        <v>1591</v>
      </c>
      <c r="B1593" s="332" t="s">
        <v>5634</v>
      </c>
      <c r="C1593" s="333">
        <v>89.43</v>
      </c>
      <c r="D1593" s="325" t="s">
        <v>487</v>
      </c>
      <c r="E1593" s="325" t="s">
        <v>2041</v>
      </c>
      <c r="F1593" s="331"/>
    </row>
    <row r="1594" spans="1:6" ht="20.25" customHeight="1">
      <c r="A1594" s="324">
        <v>1592</v>
      </c>
      <c r="B1594" s="332" t="s">
        <v>5635</v>
      </c>
      <c r="C1594" s="333">
        <v>91.21</v>
      </c>
      <c r="D1594" s="325" t="s">
        <v>487</v>
      </c>
      <c r="E1594" s="325" t="s">
        <v>2045</v>
      </c>
      <c r="F1594" s="331"/>
    </row>
    <row r="1595" spans="1:6" ht="20.25" customHeight="1">
      <c r="A1595" s="324">
        <v>1593</v>
      </c>
      <c r="B1595" s="332" t="s">
        <v>5636</v>
      </c>
      <c r="C1595" s="333">
        <v>91.21</v>
      </c>
      <c r="D1595" s="325" t="s">
        <v>487</v>
      </c>
      <c r="E1595" s="325" t="s">
        <v>2045</v>
      </c>
      <c r="F1595" s="331"/>
    </row>
    <row r="1596" spans="1:6" ht="20.25" customHeight="1">
      <c r="A1596" s="324">
        <v>1594</v>
      </c>
      <c r="B1596" s="332" t="s">
        <v>5637</v>
      </c>
      <c r="C1596" s="333">
        <v>89.77</v>
      </c>
      <c r="D1596" s="325" t="s">
        <v>487</v>
      </c>
      <c r="E1596" s="325" t="s">
        <v>2041</v>
      </c>
      <c r="F1596" s="331"/>
    </row>
    <row r="1597" spans="1:6" ht="20.25" customHeight="1">
      <c r="A1597" s="324">
        <v>1595</v>
      </c>
      <c r="B1597" s="332" t="s">
        <v>5638</v>
      </c>
      <c r="C1597" s="333">
        <v>89.43</v>
      </c>
      <c r="D1597" s="325" t="s">
        <v>487</v>
      </c>
      <c r="E1597" s="325" t="s">
        <v>2041</v>
      </c>
      <c r="F1597" s="331"/>
    </row>
    <row r="1598" spans="1:6" ht="20.25" customHeight="1">
      <c r="A1598" s="324">
        <v>1596</v>
      </c>
      <c r="B1598" s="332" t="s">
        <v>5639</v>
      </c>
      <c r="C1598" s="333">
        <v>91.21</v>
      </c>
      <c r="D1598" s="325" t="s">
        <v>487</v>
      </c>
      <c r="E1598" s="325" t="s">
        <v>2045</v>
      </c>
      <c r="F1598" s="331"/>
    </row>
    <row r="1599" spans="1:6" ht="20.25" customHeight="1">
      <c r="A1599" s="324">
        <v>1597</v>
      </c>
      <c r="B1599" s="332" t="s">
        <v>5640</v>
      </c>
      <c r="C1599" s="333">
        <v>91.21</v>
      </c>
      <c r="D1599" s="325" t="s">
        <v>487</v>
      </c>
      <c r="E1599" s="325" t="s">
        <v>2045</v>
      </c>
      <c r="F1599" s="331"/>
    </row>
    <row r="1600" spans="1:6" ht="20.25" customHeight="1">
      <c r="A1600" s="324">
        <v>1598</v>
      </c>
      <c r="B1600" s="332" t="s">
        <v>5641</v>
      </c>
      <c r="C1600" s="333">
        <v>89.77</v>
      </c>
      <c r="D1600" s="325" t="s">
        <v>487</v>
      </c>
      <c r="E1600" s="325" t="s">
        <v>2041</v>
      </c>
      <c r="F1600" s="331"/>
    </row>
    <row r="1601" spans="1:6" ht="20.25" customHeight="1">
      <c r="A1601" s="324">
        <v>1599</v>
      </c>
      <c r="B1601" s="332" t="s">
        <v>5642</v>
      </c>
      <c r="C1601" s="333">
        <v>89.43</v>
      </c>
      <c r="D1601" s="325" t="s">
        <v>487</v>
      </c>
      <c r="E1601" s="325" t="s">
        <v>2041</v>
      </c>
      <c r="F1601" s="331"/>
    </row>
    <row r="1602" spans="1:6" ht="20.25" customHeight="1">
      <c r="A1602" s="324">
        <v>1600</v>
      </c>
      <c r="B1602" s="332" t="s">
        <v>5643</v>
      </c>
      <c r="C1602" s="333">
        <v>91.21</v>
      </c>
      <c r="D1602" s="325" t="s">
        <v>487</v>
      </c>
      <c r="E1602" s="325" t="s">
        <v>2045</v>
      </c>
      <c r="F1602" s="331"/>
    </row>
    <row r="1603" spans="1:6" ht="20.25" customHeight="1">
      <c r="A1603" s="324">
        <v>1601</v>
      </c>
      <c r="B1603" s="332" t="s">
        <v>5644</v>
      </c>
      <c r="C1603" s="333">
        <v>91.21</v>
      </c>
      <c r="D1603" s="325" t="s">
        <v>487</v>
      </c>
      <c r="E1603" s="325" t="s">
        <v>2045</v>
      </c>
      <c r="F1603" s="331"/>
    </row>
    <row r="1604" spans="1:6" ht="20.25" customHeight="1">
      <c r="A1604" s="324">
        <v>1602</v>
      </c>
      <c r="B1604" s="332" t="s">
        <v>5645</v>
      </c>
      <c r="C1604" s="333">
        <v>89.77</v>
      </c>
      <c r="D1604" s="325" t="s">
        <v>487</v>
      </c>
      <c r="E1604" s="325" t="s">
        <v>2041</v>
      </c>
      <c r="F1604" s="331"/>
    </row>
    <row r="1605" spans="1:6" ht="20.25" customHeight="1">
      <c r="A1605" s="324">
        <v>1603</v>
      </c>
      <c r="B1605" s="332" t="s">
        <v>5646</v>
      </c>
      <c r="C1605" s="333">
        <v>89.43</v>
      </c>
      <c r="D1605" s="325" t="s">
        <v>487</v>
      </c>
      <c r="E1605" s="325" t="s">
        <v>2041</v>
      </c>
      <c r="F1605" s="331"/>
    </row>
    <row r="1606" spans="1:6" ht="20.25" customHeight="1">
      <c r="A1606" s="324">
        <v>1604</v>
      </c>
      <c r="B1606" s="332" t="s">
        <v>5647</v>
      </c>
      <c r="C1606" s="333">
        <v>91.21</v>
      </c>
      <c r="D1606" s="325" t="s">
        <v>487</v>
      </c>
      <c r="E1606" s="325" t="s">
        <v>2045</v>
      </c>
      <c r="F1606" s="331"/>
    </row>
    <row r="1607" spans="1:6" ht="20.25" customHeight="1">
      <c r="A1607" s="324">
        <v>1605</v>
      </c>
      <c r="B1607" s="332" t="s">
        <v>5648</v>
      </c>
      <c r="C1607" s="333">
        <v>91.21</v>
      </c>
      <c r="D1607" s="325" t="s">
        <v>487</v>
      </c>
      <c r="E1607" s="325" t="s">
        <v>2045</v>
      </c>
      <c r="F1607" s="331"/>
    </row>
    <row r="1608" spans="1:6" ht="20.25" customHeight="1">
      <c r="A1608" s="324">
        <v>1606</v>
      </c>
      <c r="B1608" s="332" t="s">
        <v>5649</v>
      </c>
      <c r="C1608" s="333">
        <v>89.77</v>
      </c>
      <c r="D1608" s="325" t="s">
        <v>487</v>
      </c>
      <c r="E1608" s="325" t="s">
        <v>2041</v>
      </c>
      <c r="F1608" s="331"/>
    </row>
    <row r="1609" spans="1:6" ht="20.25" customHeight="1">
      <c r="A1609" s="324">
        <v>1607</v>
      </c>
      <c r="B1609" s="332" t="s">
        <v>5650</v>
      </c>
      <c r="C1609" s="333">
        <v>89.43</v>
      </c>
      <c r="D1609" s="325" t="s">
        <v>487</v>
      </c>
      <c r="E1609" s="325" t="s">
        <v>2041</v>
      </c>
      <c r="F1609" s="331"/>
    </row>
    <row r="1610" spans="1:6" ht="20.25" customHeight="1">
      <c r="A1610" s="324">
        <v>1608</v>
      </c>
      <c r="B1610" s="332" t="s">
        <v>5651</v>
      </c>
      <c r="C1610" s="333">
        <v>91.21</v>
      </c>
      <c r="D1610" s="325" t="s">
        <v>487</v>
      </c>
      <c r="E1610" s="325" t="s">
        <v>2045</v>
      </c>
      <c r="F1610" s="331"/>
    </row>
    <row r="1611" spans="1:6" ht="20.25" customHeight="1">
      <c r="A1611" s="324">
        <v>1609</v>
      </c>
      <c r="B1611" s="332" t="s">
        <v>5652</v>
      </c>
      <c r="C1611" s="333">
        <v>91.21</v>
      </c>
      <c r="D1611" s="325" t="s">
        <v>487</v>
      </c>
      <c r="E1611" s="325" t="s">
        <v>2045</v>
      </c>
      <c r="F1611" s="331"/>
    </row>
    <row r="1612" spans="1:6" ht="20.25" customHeight="1">
      <c r="A1612" s="324">
        <v>1610</v>
      </c>
      <c r="B1612" s="332" t="s">
        <v>5653</v>
      </c>
      <c r="C1612" s="333">
        <v>89.77</v>
      </c>
      <c r="D1612" s="325" t="s">
        <v>487</v>
      </c>
      <c r="E1612" s="325" t="s">
        <v>2041</v>
      </c>
      <c r="F1612" s="331"/>
    </row>
    <row r="1613" spans="1:6" ht="20.25" customHeight="1">
      <c r="A1613" s="324">
        <v>1611</v>
      </c>
      <c r="B1613" s="332" t="s">
        <v>5654</v>
      </c>
      <c r="C1613" s="333">
        <v>89.43</v>
      </c>
      <c r="D1613" s="325" t="s">
        <v>487</v>
      </c>
      <c r="E1613" s="325" t="s">
        <v>2041</v>
      </c>
      <c r="F1613" s="331"/>
    </row>
    <row r="1614" spans="1:6" ht="20.25" customHeight="1">
      <c r="A1614" s="324">
        <v>1612</v>
      </c>
      <c r="B1614" s="332" t="s">
        <v>5655</v>
      </c>
      <c r="C1614" s="333">
        <v>91.21</v>
      </c>
      <c r="D1614" s="325" t="s">
        <v>487</v>
      </c>
      <c r="E1614" s="325" t="s">
        <v>2045</v>
      </c>
      <c r="F1614" s="331"/>
    </row>
    <row r="1615" spans="1:6" ht="20.25" customHeight="1">
      <c r="A1615" s="324">
        <v>1613</v>
      </c>
      <c r="B1615" s="332" t="s">
        <v>5656</v>
      </c>
      <c r="C1615" s="333">
        <v>91.21</v>
      </c>
      <c r="D1615" s="325" t="s">
        <v>487</v>
      </c>
      <c r="E1615" s="325" t="s">
        <v>2045</v>
      </c>
      <c r="F1615" s="331"/>
    </row>
    <row r="1616" spans="1:6" ht="20.25" customHeight="1">
      <c r="A1616" s="324">
        <v>1614</v>
      </c>
      <c r="B1616" s="332" t="s">
        <v>5657</v>
      </c>
      <c r="C1616" s="333">
        <v>89.77</v>
      </c>
      <c r="D1616" s="325" t="s">
        <v>487</v>
      </c>
      <c r="E1616" s="325" t="s">
        <v>2041</v>
      </c>
      <c r="F1616" s="331"/>
    </row>
    <row r="1617" spans="1:6" ht="20.25" customHeight="1">
      <c r="A1617" s="324">
        <v>1615</v>
      </c>
      <c r="B1617" s="332" t="s">
        <v>5658</v>
      </c>
      <c r="C1617" s="333">
        <v>89.43</v>
      </c>
      <c r="D1617" s="325" t="s">
        <v>487</v>
      </c>
      <c r="E1617" s="325" t="s">
        <v>2041</v>
      </c>
      <c r="F1617" s="331"/>
    </row>
    <row r="1618" spans="1:6" ht="20.25" customHeight="1">
      <c r="A1618" s="324">
        <v>1616</v>
      </c>
      <c r="B1618" s="332" t="s">
        <v>5659</v>
      </c>
      <c r="C1618" s="333">
        <v>91.21</v>
      </c>
      <c r="D1618" s="325" t="s">
        <v>487</v>
      </c>
      <c r="E1618" s="325" t="s">
        <v>2045</v>
      </c>
      <c r="F1618" s="331"/>
    </row>
    <row r="1619" spans="1:6" ht="20.25" customHeight="1">
      <c r="A1619" s="324">
        <v>1617</v>
      </c>
      <c r="B1619" s="332" t="s">
        <v>5660</v>
      </c>
      <c r="C1619" s="333">
        <v>91.21</v>
      </c>
      <c r="D1619" s="325" t="s">
        <v>487</v>
      </c>
      <c r="E1619" s="325" t="s">
        <v>2045</v>
      </c>
      <c r="F1619" s="331"/>
    </row>
    <row r="1620" spans="1:6" ht="20.25" customHeight="1">
      <c r="A1620" s="324">
        <v>1618</v>
      </c>
      <c r="B1620" s="332" t="s">
        <v>5661</v>
      </c>
      <c r="C1620" s="333">
        <v>89.77</v>
      </c>
      <c r="D1620" s="325" t="s">
        <v>487</v>
      </c>
      <c r="E1620" s="325" t="s">
        <v>2041</v>
      </c>
      <c r="F1620" s="331"/>
    </row>
    <row r="1621" spans="1:6" ht="20.25" customHeight="1">
      <c r="A1621" s="324">
        <v>1619</v>
      </c>
      <c r="B1621" s="332" t="s">
        <v>5662</v>
      </c>
      <c r="C1621" s="333">
        <v>89.43</v>
      </c>
      <c r="D1621" s="325" t="s">
        <v>487</v>
      </c>
      <c r="E1621" s="325" t="s">
        <v>2041</v>
      </c>
      <c r="F1621" s="331"/>
    </row>
    <row r="1622" spans="1:6" ht="20.25" customHeight="1">
      <c r="A1622" s="324">
        <v>1620</v>
      </c>
      <c r="B1622" s="332" t="s">
        <v>5663</v>
      </c>
      <c r="C1622" s="333">
        <v>91.21</v>
      </c>
      <c r="D1622" s="325" t="s">
        <v>487</v>
      </c>
      <c r="E1622" s="325" t="s">
        <v>2045</v>
      </c>
      <c r="F1622" s="331"/>
    </row>
    <row r="1623" spans="1:6" ht="20.25" customHeight="1">
      <c r="A1623" s="324">
        <v>1621</v>
      </c>
      <c r="B1623" s="332" t="s">
        <v>5664</v>
      </c>
      <c r="C1623" s="333">
        <v>91.21</v>
      </c>
      <c r="D1623" s="325" t="s">
        <v>487</v>
      </c>
      <c r="E1623" s="325" t="s">
        <v>2045</v>
      </c>
      <c r="F1623" s="331"/>
    </row>
    <row r="1624" spans="1:6" ht="20.25" customHeight="1">
      <c r="A1624" s="324">
        <v>1622</v>
      </c>
      <c r="B1624" s="332" t="s">
        <v>5665</v>
      </c>
      <c r="C1624" s="333">
        <v>89.77</v>
      </c>
      <c r="D1624" s="325" t="s">
        <v>487</v>
      </c>
      <c r="E1624" s="325" t="s">
        <v>2041</v>
      </c>
      <c r="F1624" s="331"/>
    </row>
    <row r="1625" spans="1:6" ht="20.25" customHeight="1">
      <c r="A1625" s="324">
        <v>1623</v>
      </c>
      <c r="B1625" s="332" t="s">
        <v>5666</v>
      </c>
      <c r="C1625" s="333">
        <v>89.43</v>
      </c>
      <c r="D1625" s="325" t="s">
        <v>487</v>
      </c>
      <c r="E1625" s="325" t="s">
        <v>2041</v>
      </c>
      <c r="F1625" s="331"/>
    </row>
    <row r="1626" spans="1:6" ht="20.25" customHeight="1">
      <c r="A1626" s="324">
        <v>1624</v>
      </c>
      <c r="B1626" s="332" t="s">
        <v>5667</v>
      </c>
      <c r="C1626" s="333">
        <v>91.21</v>
      </c>
      <c r="D1626" s="325" t="s">
        <v>487</v>
      </c>
      <c r="E1626" s="325" t="s">
        <v>2045</v>
      </c>
      <c r="F1626" s="331"/>
    </row>
    <row r="1627" spans="1:6" ht="20.25" customHeight="1">
      <c r="A1627" s="324">
        <v>1625</v>
      </c>
      <c r="B1627" s="332" t="s">
        <v>5668</v>
      </c>
      <c r="C1627" s="333">
        <v>91.21</v>
      </c>
      <c r="D1627" s="325" t="s">
        <v>487</v>
      </c>
      <c r="E1627" s="325" t="s">
        <v>2045</v>
      </c>
      <c r="F1627" s="331"/>
    </row>
    <row r="1628" spans="1:6" ht="20.25" customHeight="1">
      <c r="A1628" s="324">
        <v>1626</v>
      </c>
      <c r="B1628" s="332" t="s">
        <v>5669</v>
      </c>
      <c r="C1628" s="333">
        <v>89.77</v>
      </c>
      <c r="D1628" s="325" t="s">
        <v>487</v>
      </c>
      <c r="E1628" s="325" t="s">
        <v>2041</v>
      </c>
      <c r="F1628" s="331"/>
    </row>
    <row r="1629" spans="1:6" ht="20.25" customHeight="1">
      <c r="A1629" s="324">
        <v>1627</v>
      </c>
      <c r="B1629" s="332" t="s">
        <v>5670</v>
      </c>
      <c r="C1629" s="333">
        <v>89.43</v>
      </c>
      <c r="D1629" s="325" t="s">
        <v>487</v>
      </c>
      <c r="E1629" s="325" t="s">
        <v>2041</v>
      </c>
      <c r="F1629" s="331"/>
    </row>
    <row r="1630" spans="1:6" ht="20.25" customHeight="1">
      <c r="A1630" s="324">
        <v>1628</v>
      </c>
      <c r="B1630" s="332" t="s">
        <v>5671</v>
      </c>
      <c r="C1630" s="333">
        <v>91.21</v>
      </c>
      <c r="D1630" s="325" t="s">
        <v>487</v>
      </c>
      <c r="E1630" s="325" t="s">
        <v>2045</v>
      </c>
      <c r="F1630" s="331"/>
    </row>
    <row r="1631" spans="1:6" ht="20.25" customHeight="1">
      <c r="A1631" s="324">
        <v>1629</v>
      </c>
      <c r="B1631" s="332" t="s">
        <v>5672</v>
      </c>
      <c r="C1631" s="333">
        <v>91.21</v>
      </c>
      <c r="D1631" s="325" t="s">
        <v>487</v>
      </c>
      <c r="E1631" s="325" t="s">
        <v>2045</v>
      </c>
      <c r="F1631" s="331"/>
    </row>
    <row r="1632" spans="1:6" ht="20.25" customHeight="1">
      <c r="A1632" s="324">
        <v>1630</v>
      </c>
      <c r="B1632" s="332" t="s">
        <v>5673</v>
      </c>
      <c r="C1632" s="333">
        <v>89.77</v>
      </c>
      <c r="D1632" s="325" t="s">
        <v>487</v>
      </c>
      <c r="E1632" s="325" t="s">
        <v>2041</v>
      </c>
      <c r="F1632" s="331"/>
    </row>
    <row r="1633" spans="1:6" ht="20.25" customHeight="1">
      <c r="A1633" s="324">
        <v>1631</v>
      </c>
      <c r="B1633" s="332" t="s">
        <v>5674</v>
      </c>
      <c r="C1633" s="333">
        <v>91.21</v>
      </c>
      <c r="D1633" s="325" t="s">
        <v>487</v>
      </c>
      <c r="E1633" s="325" t="s">
        <v>2045</v>
      </c>
      <c r="F1633" s="331"/>
    </row>
    <row r="1634" spans="1:6" ht="20.25" customHeight="1">
      <c r="A1634" s="324">
        <v>1632</v>
      </c>
      <c r="B1634" s="332" t="s">
        <v>5675</v>
      </c>
      <c r="C1634" s="333">
        <v>89.77</v>
      </c>
      <c r="D1634" s="325" t="s">
        <v>487</v>
      </c>
      <c r="E1634" s="325" t="s">
        <v>2041</v>
      </c>
      <c r="F1634" s="331"/>
    </row>
    <row r="1635" spans="1:6" ht="20.25" customHeight="1">
      <c r="A1635" s="324">
        <v>1633</v>
      </c>
      <c r="B1635" s="332" t="s">
        <v>1008</v>
      </c>
      <c r="C1635" s="333">
        <v>89.75</v>
      </c>
      <c r="D1635" s="325" t="s">
        <v>487</v>
      </c>
      <c r="E1635" s="325" t="s">
        <v>2041</v>
      </c>
      <c r="F1635" s="331"/>
    </row>
    <row r="1636" spans="1:6" ht="20.25" customHeight="1">
      <c r="A1636" s="324">
        <v>1634</v>
      </c>
      <c r="B1636" s="332" t="s">
        <v>1009</v>
      </c>
      <c r="C1636" s="333">
        <v>91.19</v>
      </c>
      <c r="D1636" s="325" t="s">
        <v>487</v>
      </c>
      <c r="E1636" s="325" t="s">
        <v>2045</v>
      </c>
      <c r="F1636" s="331"/>
    </row>
    <row r="1637" spans="1:6" ht="20.25" customHeight="1">
      <c r="A1637" s="324">
        <v>1635</v>
      </c>
      <c r="B1637" s="332" t="s">
        <v>1010</v>
      </c>
      <c r="C1637" s="333">
        <v>91.19</v>
      </c>
      <c r="D1637" s="325" t="s">
        <v>487</v>
      </c>
      <c r="E1637" s="325" t="s">
        <v>2045</v>
      </c>
      <c r="F1637" s="331"/>
    </row>
    <row r="1638" spans="1:6" ht="20.25" customHeight="1">
      <c r="A1638" s="324">
        <v>1636</v>
      </c>
      <c r="B1638" s="332" t="s">
        <v>1012</v>
      </c>
      <c r="C1638" s="333">
        <v>89.41</v>
      </c>
      <c r="D1638" s="325" t="s">
        <v>487</v>
      </c>
      <c r="E1638" s="325" t="s">
        <v>2041</v>
      </c>
      <c r="F1638" s="331"/>
    </row>
    <row r="1639" spans="1:6" ht="20.25" customHeight="1">
      <c r="A1639" s="324">
        <v>1637</v>
      </c>
      <c r="B1639" s="332" t="s">
        <v>838</v>
      </c>
      <c r="C1639" s="333">
        <v>89.58</v>
      </c>
      <c r="D1639" s="325" t="s">
        <v>487</v>
      </c>
      <c r="E1639" s="325" t="s">
        <v>2041</v>
      </c>
      <c r="F1639" s="331"/>
    </row>
    <row r="1640" spans="1:6" ht="20.25" customHeight="1">
      <c r="A1640" s="324">
        <v>1638</v>
      </c>
      <c r="B1640" s="332" t="s">
        <v>839</v>
      </c>
      <c r="C1640" s="333">
        <v>74.290000000000006</v>
      </c>
      <c r="D1640" s="325" t="s">
        <v>487</v>
      </c>
      <c r="E1640" s="325" t="s">
        <v>2045</v>
      </c>
      <c r="F1640" s="331"/>
    </row>
    <row r="1641" spans="1:6" ht="20.25" customHeight="1">
      <c r="A1641" s="324">
        <v>1639</v>
      </c>
      <c r="B1641" s="332" t="s">
        <v>840</v>
      </c>
      <c r="C1641" s="333">
        <v>74.290000000000006</v>
      </c>
      <c r="D1641" s="325" t="s">
        <v>487</v>
      </c>
      <c r="E1641" s="325" t="s">
        <v>2045</v>
      </c>
      <c r="F1641" s="331"/>
    </row>
    <row r="1642" spans="1:6" ht="20.25" customHeight="1">
      <c r="A1642" s="324">
        <v>1640</v>
      </c>
      <c r="B1642" s="332" t="s">
        <v>842</v>
      </c>
      <c r="C1642" s="333">
        <v>89.32</v>
      </c>
      <c r="D1642" s="325" t="s">
        <v>487</v>
      </c>
      <c r="E1642" s="325" t="s">
        <v>2041</v>
      </c>
      <c r="F1642" s="331"/>
    </row>
    <row r="1643" spans="1:6" ht="20.25" customHeight="1">
      <c r="A1643" s="324">
        <v>1641</v>
      </c>
      <c r="B1643" s="332" t="s">
        <v>1027</v>
      </c>
      <c r="C1643" s="333">
        <v>89.75</v>
      </c>
      <c r="D1643" s="325" t="s">
        <v>487</v>
      </c>
      <c r="E1643" s="325" t="s">
        <v>2041</v>
      </c>
      <c r="F1643" s="331"/>
    </row>
    <row r="1644" spans="1:6" ht="20.25" customHeight="1">
      <c r="A1644" s="324">
        <v>1642</v>
      </c>
      <c r="B1644" s="332" t="s">
        <v>1028</v>
      </c>
      <c r="C1644" s="333">
        <v>91.19</v>
      </c>
      <c r="D1644" s="325" t="s">
        <v>487</v>
      </c>
      <c r="E1644" s="325" t="s">
        <v>2045</v>
      </c>
      <c r="F1644" s="331"/>
    </row>
    <row r="1645" spans="1:6" ht="20.25" customHeight="1">
      <c r="A1645" s="324">
        <v>1643</v>
      </c>
      <c r="B1645" s="332" t="s">
        <v>1029</v>
      </c>
      <c r="C1645" s="333">
        <v>91.19</v>
      </c>
      <c r="D1645" s="325" t="s">
        <v>487</v>
      </c>
      <c r="E1645" s="325" t="s">
        <v>2045</v>
      </c>
      <c r="F1645" s="331"/>
    </row>
    <row r="1646" spans="1:6" ht="20.25" customHeight="1">
      <c r="A1646" s="324">
        <v>1644</v>
      </c>
      <c r="B1646" s="332" t="s">
        <v>1031</v>
      </c>
      <c r="C1646" s="333">
        <v>89.41</v>
      </c>
      <c r="D1646" s="325" t="s">
        <v>487</v>
      </c>
      <c r="E1646" s="325" t="s">
        <v>2041</v>
      </c>
      <c r="F1646" s="331"/>
    </row>
    <row r="1647" spans="1:6" ht="20.25" customHeight="1">
      <c r="A1647" s="324">
        <v>1645</v>
      </c>
      <c r="B1647" s="332" t="s">
        <v>1046</v>
      </c>
      <c r="C1647" s="333">
        <v>89.75</v>
      </c>
      <c r="D1647" s="325" t="s">
        <v>487</v>
      </c>
      <c r="E1647" s="325" t="s">
        <v>2041</v>
      </c>
      <c r="F1647" s="331"/>
    </row>
    <row r="1648" spans="1:6" ht="20.25" customHeight="1">
      <c r="A1648" s="324">
        <v>1646</v>
      </c>
      <c r="B1648" s="332" t="s">
        <v>1047</v>
      </c>
      <c r="C1648" s="333">
        <v>91.19</v>
      </c>
      <c r="D1648" s="325" t="s">
        <v>487</v>
      </c>
      <c r="E1648" s="325" t="s">
        <v>2045</v>
      </c>
      <c r="F1648" s="331"/>
    </row>
    <row r="1649" spans="1:6" ht="20.25" customHeight="1">
      <c r="A1649" s="324">
        <v>1647</v>
      </c>
      <c r="B1649" s="332" t="s">
        <v>1048</v>
      </c>
      <c r="C1649" s="333">
        <v>91.19</v>
      </c>
      <c r="D1649" s="325" t="s">
        <v>487</v>
      </c>
      <c r="E1649" s="325" t="s">
        <v>2045</v>
      </c>
      <c r="F1649" s="331"/>
    </row>
    <row r="1650" spans="1:6" ht="20.25" customHeight="1">
      <c r="A1650" s="324">
        <v>1648</v>
      </c>
      <c r="B1650" s="332" t="s">
        <v>1050</v>
      </c>
      <c r="C1650" s="333">
        <v>89.41</v>
      </c>
      <c r="D1650" s="325" t="s">
        <v>487</v>
      </c>
      <c r="E1650" s="325" t="s">
        <v>2041</v>
      </c>
      <c r="F1650" s="331"/>
    </row>
    <row r="1651" spans="1:6" ht="20.25" customHeight="1">
      <c r="A1651" s="324">
        <v>1649</v>
      </c>
      <c r="B1651" s="332" t="s">
        <v>1065</v>
      </c>
      <c r="C1651" s="333">
        <v>89.75</v>
      </c>
      <c r="D1651" s="325" t="s">
        <v>487</v>
      </c>
      <c r="E1651" s="325" t="s">
        <v>2041</v>
      </c>
      <c r="F1651" s="331"/>
    </row>
    <row r="1652" spans="1:6" ht="20.25" customHeight="1">
      <c r="A1652" s="324">
        <v>1650</v>
      </c>
      <c r="B1652" s="332" t="s">
        <v>1066</v>
      </c>
      <c r="C1652" s="333">
        <v>91.19</v>
      </c>
      <c r="D1652" s="325" t="s">
        <v>487</v>
      </c>
      <c r="E1652" s="325" t="s">
        <v>2045</v>
      </c>
      <c r="F1652" s="331"/>
    </row>
    <row r="1653" spans="1:6" ht="20.25" customHeight="1">
      <c r="A1653" s="324">
        <v>1651</v>
      </c>
      <c r="B1653" s="332" t="s">
        <v>1067</v>
      </c>
      <c r="C1653" s="333">
        <v>91.19</v>
      </c>
      <c r="D1653" s="325" t="s">
        <v>487</v>
      </c>
      <c r="E1653" s="325" t="s">
        <v>2045</v>
      </c>
      <c r="F1653" s="331"/>
    </row>
    <row r="1654" spans="1:6" ht="20.25" customHeight="1">
      <c r="A1654" s="324">
        <v>1652</v>
      </c>
      <c r="B1654" s="332" t="s">
        <v>1069</v>
      </c>
      <c r="C1654" s="333">
        <v>89.41</v>
      </c>
      <c r="D1654" s="325" t="s">
        <v>487</v>
      </c>
      <c r="E1654" s="325" t="s">
        <v>2041</v>
      </c>
      <c r="F1654" s="331"/>
    </row>
    <row r="1655" spans="1:6" ht="20.25" customHeight="1">
      <c r="A1655" s="324">
        <v>1653</v>
      </c>
      <c r="B1655" s="332" t="s">
        <v>1084</v>
      </c>
      <c r="C1655" s="333">
        <v>89.75</v>
      </c>
      <c r="D1655" s="325" t="s">
        <v>487</v>
      </c>
      <c r="E1655" s="325" t="s">
        <v>2041</v>
      </c>
      <c r="F1655" s="331"/>
    </row>
    <row r="1656" spans="1:6" ht="20.25" customHeight="1">
      <c r="A1656" s="324">
        <v>1654</v>
      </c>
      <c r="B1656" s="332" t="s">
        <v>1085</v>
      </c>
      <c r="C1656" s="333">
        <v>91.19</v>
      </c>
      <c r="D1656" s="325" t="s">
        <v>487</v>
      </c>
      <c r="E1656" s="325" t="s">
        <v>2045</v>
      </c>
      <c r="F1656" s="331"/>
    </row>
    <row r="1657" spans="1:6" ht="20.25" customHeight="1">
      <c r="A1657" s="324">
        <v>1655</v>
      </c>
      <c r="B1657" s="332" t="s">
        <v>1086</v>
      </c>
      <c r="C1657" s="333">
        <v>91.19</v>
      </c>
      <c r="D1657" s="325" t="s">
        <v>487</v>
      </c>
      <c r="E1657" s="325" t="s">
        <v>2045</v>
      </c>
      <c r="F1657" s="331"/>
    </row>
    <row r="1658" spans="1:6" ht="20.25" customHeight="1">
      <c r="A1658" s="324">
        <v>1656</v>
      </c>
      <c r="B1658" s="332" t="s">
        <v>1088</v>
      </c>
      <c r="C1658" s="333">
        <v>89.41</v>
      </c>
      <c r="D1658" s="325" t="s">
        <v>487</v>
      </c>
      <c r="E1658" s="325" t="s">
        <v>2041</v>
      </c>
      <c r="F1658" s="331"/>
    </row>
    <row r="1659" spans="1:6" ht="20.25" customHeight="1">
      <c r="A1659" s="324">
        <v>1657</v>
      </c>
      <c r="B1659" s="332" t="s">
        <v>856</v>
      </c>
      <c r="C1659" s="333">
        <v>89.58</v>
      </c>
      <c r="D1659" s="325" t="s">
        <v>487</v>
      </c>
      <c r="E1659" s="325" t="s">
        <v>2041</v>
      </c>
      <c r="F1659" s="331"/>
    </row>
    <row r="1660" spans="1:6" ht="20.25" customHeight="1">
      <c r="A1660" s="324">
        <v>1658</v>
      </c>
      <c r="B1660" s="332" t="s">
        <v>857</v>
      </c>
      <c r="C1660" s="333">
        <v>91.03</v>
      </c>
      <c r="D1660" s="325" t="s">
        <v>487</v>
      </c>
      <c r="E1660" s="325" t="s">
        <v>2045</v>
      </c>
      <c r="F1660" s="331"/>
    </row>
    <row r="1661" spans="1:6" ht="20.25" customHeight="1">
      <c r="A1661" s="324">
        <v>1659</v>
      </c>
      <c r="B1661" s="332" t="s">
        <v>858</v>
      </c>
      <c r="C1661" s="333">
        <v>91.03</v>
      </c>
      <c r="D1661" s="325" t="s">
        <v>487</v>
      </c>
      <c r="E1661" s="325" t="s">
        <v>2045</v>
      </c>
      <c r="F1661" s="331"/>
    </row>
    <row r="1662" spans="1:6" ht="20.25" customHeight="1">
      <c r="A1662" s="324">
        <v>1660</v>
      </c>
      <c r="B1662" s="332" t="s">
        <v>875</v>
      </c>
      <c r="C1662" s="333">
        <v>89.58</v>
      </c>
      <c r="D1662" s="325" t="s">
        <v>487</v>
      </c>
      <c r="E1662" s="325" t="s">
        <v>2041</v>
      </c>
      <c r="F1662" s="331"/>
    </row>
    <row r="1663" spans="1:6" ht="20.25" customHeight="1">
      <c r="A1663" s="324">
        <v>1661</v>
      </c>
      <c r="B1663" s="332" t="s">
        <v>876</v>
      </c>
      <c r="C1663" s="333">
        <v>91.03</v>
      </c>
      <c r="D1663" s="325" t="s">
        <v>487</v>
      </c>
      <c r="E1663" s="325" t="s">
        <v>2045</v>
      </c>
      <c r="F1663" s="331"/>
    </row>
    <row r="1664" spans="1:6" ht="20.25" customHeight="1">
      <c r="A1664" s="324">
        <v>1662</v>
      </c>
      <c r="B1664" s="332" t="s">
        <v>877</v>
      </c>
      <c r="C1664" s="333">
        <v>91.03</v>
      </c>
      <c r="D1664" s="325" t="s">
        <v>487</v>
      </c>
      <c r="E1664" s="325" t="s">
        <v>2045</v>
      </c>
      <c r="F1664" s="331"/>
    </row>
    <row r="1665" spans="1:6" ht="20.25" customHeight="1">
      <c r="A1665" s="324">
        <v>1663</v>
      </c>
      <c r="B1665" s="332" t="s">
        <v>879</v>
      </c>
      <c r="C1665" s="333">
        <v>89.32</v>
      </c>
      <c r="D1665" s="325" t="s">
        <v>487</v>
      </c>
      <c r="E1665" s="325" t="s">
        <v>2041</v>
      </c>
      <c r="F1665" s="331"/>
    </row>
    <row r="1666" spans="1:6" ht="20.25" customHeight="1">
      <c r="A1666" s="324">
        <v>1664</v>
      </c>
      <c r="B1666" s="332" t="s">
        <v>894</v>
      </c>
      <c r="C1666" s="333">
        <v>89.58</v>
      </c>
      <c r="D1666" s="325" t="s">
        <v>487</v>
      </c>
      <c r="E1666" s="325" t="s">
        <v>2041</v>
      </c>
      <c r="F1666" s="331"/>
    </row>
    <row r="1667" spans="1:6" ht="20.25" customHeight="1">
      <c r="A1667" s="324">
        <v>1665</v>
      </c>
      <c r="B1667" s="332" t="s">
        <v>895</v>
      </c>
      <c r="C1667" s="333">
        <v>91.03</v>
      </c>
      <c r="D1667" s="325" t="s">
        <v>487</v>
      </c>
      <c r="E1667" s="325" t="s">
        <v>2045</v>
      </c>
      <c r="F1667" s="331"/>
    </row>
    <row r="1668" spans="1:6" ht="20.25" customHeight="1">
      <c r="A1668" s="324">
        <v>1666</v>
      </c>
      <c r="B1668" s="332" t="s">
        <v>896</v>
      </c>
      <c r="C1668" s="333">
        <v>91.03</v>
      </c>
      <c r="D1668" s="325" t="s">
        <v>487</v>
      </c>
      <c r="E1668" s="325" t="s">
        <v>2045</v>
      </c>
      <c r="F1668" s="331"/>
    </row>
    <row r="1669" spans="1:6" ht="20.25" customHeight="1">
      <c r="A1669" s="324">
        <v>1667</v>
      </c>
      <c r="B1669" s="332" t="s">
        <v>898</v>
      </c>
      <c r="C1669" s="333">
        <v>89.32</v>
      </c>
      <c r="D1669" s="325" t="s">
        <v>487</v>
      </c>
      <c r="E1669" s="325" t="s">
        <v>2041</v>
      </c>
      <c r="F1669" s="331"/>
    </row>
    <row r="1670" spans="1:6" ht="20.25" customHeight="1">
      <c r="A1670" s="324">
        <v>1668</v>
      </c>
      <c r="B1670" s="332" t="s">
        <v>913</v>
      </c>
      <c r="C1670" s="333">
        <v>89.58</v>
      </c>
      <c r="D1670" s="325" t="s">
        <v>487</v>
      </c>
      <c r="E1670" s="325" t="s">
        <v>2041</v>
      </c>
      <c r="F1670" s="331"/>
    </row>
    <row r="1671" spans="1:6" ht="20.25" customHeight="1">
      <c r="A1671" s="324">
        <v>1669</v>
      </c>
      <c r="B1671" s="332" t="s">
        <v>914</v>
      </c>
      <c r="C1671" s="333">
        <v>91.03</v>
      </c>
      <c r="D1671" s="325" t="s">
        <v>487</v>
      </c>
      <c r="E1671" s="325" t="s">
        <v>2045</v>
      </c>
      <c r="F1671" s="331"/>
    </row>
    <row r="1672" spans="1:6" ht="20.25" customHeight="1">
      <c r="A1672" s="324">
        <v>1670</v>
      </c>
      <c r="B1672" s="332" t="s">
        <v>915</v>
      </c>
      <c r="C1672" s="333">
        <v>91.03</v>
      </c>
      <c r="D1672" s="325" t="s">
        <v>487</v>
      </c>
      <c r="E1672" s="325" t="s">
        <v>2045</v>
      </c>
      <c r="F1672" s="331"/>
    </row>
    <row r="1673" spans="1:6" ht="20.25" customHeight="1">
      <c r="A1673" s="324">
        <v>1671</v>
      </c>
      <c r="B1673" s="332" t="s">
        <v>917</v>
      </c>
      <c r="C1673" s="333">
        <v>89.32</v>
      </c>
      <c r="D1673" s="325" t="s">
        <v>487</v>
      </c>
      <c r="E1673" s="325" t="s">
        <v>2041</v>
      </c>
      <c r="F1673" s="331"/>
    </row>
    <row r="1674" spans="1:6" ht="20.25" customHeight="1">
      <c r="A1674" s="324">
        <v>1672</v>
      </c>
      <c r="B1674" s="332" t="s">
        <v>932</v>
      </c>
      <c r="C1674" s="333">
        <v>89.75</v>
      </c>
      <c r="D1674" s="325" t="s">
        <v>487</v>
      </c>
      <c r="E1674" s="325" t="s">
        <v>2041</v>
      </c>
      <c r="F1674" s="331"/>
    </row>
    <row r="1675" spans="1:6" ht="20.25" customHeight="1">
      <c r="A1675" s="324">
        <v>1673</v>
      </c>
      <c r="B1675" s="332" t="s">
        <v>933</v>
      </c>
      <c r="C1675" s="333">
        <v>91.19</v>
      </c>
      <c r="D1675" s="325" t="s">
        <v>487</v>
      </c>
      <c r="E1675" s="325" t="s">
        <v>2045</v>
      </c>
      <c r="F1675" s="331"/>
    </row>
    <row r="1676" spans="1:6" ht="20.25" customHeight="1">
      <c r="A1676" s="324">
        <v>1674</v>
      </c>
      <c r="B1676" s="332" t="s">
        <v>934</v>
      </c>
      <c r="C1676" s="333">
        <v>91.19</v>
      </c>
      <c r="D1676" s="325" t="s">
        <v>487</v>
      </c>
      <c r="E1676" s="325" t="s">
        <v>2045</v>
      </c>
      <c r="F1676" s="331"/>
    </row>
    <row r="1677" spans="1:6" ht="20.25" customHeight="1">
      <c r="A1677" s="324">
        <v>1675</v>
      </c>
      <c r="B1677" s="332" t="s">
        <v>936</v>
      </c>
      <c r="C1677" s="333">
        <v>89.41</v>
      </c>
      <c r="D1677" s="325" t="s">
        <v>487</v>
      </c>
      <c r="E1677" s="325" t="s">
        <v>2041</v>
      </c>
      <c r="F1677" s="331"/>
    </row>
    <row r="1678" spans="1:6" ht="20.25" customHeight="1">
      <c r="A1678" s="324">
        <v>1676</v>
      </c>
      <c r="B1678" s="332" t="s">
        <v>951</v>
      </c>
      <c r="C1678" s="333">
        <v>89.75</v>
      </c>
      <c r="D1678" s="325" t="s">
        <v>487</v>
      </c>
      <c r="E1678" s="325" t="s">
        <v>2041</v>
      </c>
      <c r="F1678" s="331"/>
    </row>
    <row r="1679" spans="1:6" ht="20.25" customHeight="1">
      <c r="A1679" s="324">
        <v>1677</v>
      </c>
      <c r="B1679" s="332" t="s">
        <v>952</v>
      </c>
      <c r="C1679" s="333">
        <v>91.19</v>
      </c>
      <c r="D1679" s="325" t="s">
        <v>487</v>
      </c>
      <c r="E1679" s="325" t="s">
        <v>2045</v>
      </c>
      <c r="F1679" s="331"/>
    </row>
    <row r="1680" spans="1:6" ht="20.25" customHeight="1">
      <c r="A1680" s="324">
        <v>1678</v>
      </c>
      <c r="B1680" s="332" t="s">
        <v>953</v>
      </c>
      <c r="C1680" s="333">
        <v>91.19</v>
      </c>
      <c r="D1680" s="325" t="s">
        <v>487</v>
      </c>
      <c r="E1680" s="325" t="s">
        <v>2045</v>
      </c>
      <c r="F1680" s="331"/>
    </row>
    <row r="1681" spans="1:6" ht="20.25" customHeight="1">
      <c r="A1681" s="324">
        <v>1679</v>
      </c>
      <c r="B1681" s="332" t="s">
        <v>955</v>
      </c>
      <c r="C1681" s="333">
        <v>89.41</v>
      </c>
      <c r="D1681" s="325" t="s">
        <v>487</v>
      </c>
      <c r="E1681" s="325" t="s">
        <v>2041</v>
      </c>
      <c r="F1681" s="331"/>
    </row>
    <row r="1682" spans="1:6" ht="20.25" customHeight="1">
      <c r="A1682" s="324">
        <v>1680</v>
      </c>
      <c r="B1682" s="332" t="s">
        <v>970</v>
      </c>
      <c r="C1682" s="333">
        <v>89.75</v>
      </c>
      <c r="D1682" s="325" t="s">
        <v>487</v>
      </c>
      <c r="E1682" s="325" t="s">
        <v>2041</v>
      </c>
      <c r="F1682" s="331"/>
    </row>
    <row r="1683" spans="1:6" ht="20.25" customHeight="1">
      <c r="A1683" s="324">
        <v>1681</v>
      </c>
      <c r="B1683" s="332" t="s">
        <v>971</v>
      </c>
      <c r="C1683" s="333">
        <v>91.19</v>
      </c>
      <c r="D1683" s="325" t="s">
        <v>487</v>
      </c>
      <c r="E1683" s="325" t="s">
        <v>2045</v>
      </c>
      <c r="F1683" s="331"/>
    </row>
    <row r="1684" spans="1:6" ht="20.25" customHeight="1">
      <c r="A1684" s="324">
        <v>1682</v>
      </c>
      <c r="B1684" s="332" t="s">
        <v>972</v>
      </c>
      <c r="C1684" s="333">
        <v>91.19</v>
      </c>
      <c r="D1684" s="325" t="s">
        <v>487</v>
      </c>
      <c r="E1684" s="325" t="s">
        <v>2045</v>
      </c>
      <c r="F1684" s="331"/>
    </row>
    <row r="1685" spans="1:6" ht="20.25" customHeight="1">
      <c r="A1685" s="324">
        <v>1683</v>
      </c>
      <c r="B1685" s="332" t="s">
        <v>974</v>
      </c>
      <c r="C1685" s="333">
        <v>89.41</v>
      </c>
      <c r="D1685" s="325" t="s">
        <v>487</v>
      </c>
      <c r="E1685" s="325" t="s">
        <v>2041</v>
      </c>
      <c r="F1685" s="331"/>
    </row>
    <row r="1686" spans="1:6" ht="20.25" customHeight="1">
      <c r="A1686" s="324">
        <v>1684</v>
      </c>
      <c r="B1686" s="332" t="s">
        <v>989</v>
      </c>
      <c r="C1686" s="333">
        <v>89.75</v>
      </c>
      <c r="D1686" s="325" t="s">
        <v>487</v>
      </c>
      <c r="E1686" s="325" t="s">
        <v>2041</v>
      </c>
      <c r="F1686" s="331"/>
    </row>
    <row r="1687" spans="1:6" ht="20.25" customHeight="1">
      <c r="A1687" s="324">
        <v>1685</v>
      </c>
      <c r="B1687" s="332" t="s">
        <v>990</v>
      </c>
      <c r="C1687" s="333">
        <v>91.19</v>
      </c>
      <c r="D1687" s="325" t="s">
        <v>487</v>
      </c>
      <c r="E1687" s="325" t="s">
        <v>2045</v>
      </c>
      <c r="F1687" s="331"/>
    </row>
    <row r="1688" spans="1:6" ht="20.25" customHeight="1">
      <c r="A1688" s="324">
        <v>1686</v>
      </c>
      <c r="B1688" s="332" t="s">
        <v>991</v>
      </c>
      <c r="C1688" s="333">
        <v>91.19</v>
      </c>
      <c r="D1688" s="325" t="s">
        <v>487</v>
      </c>
      <c r="E1688" s="325" t="s">
        <v>2045</v>
      </c>
      <c r="F1688" s="331"/>
    </row>
    <row r="1689" spans="1:6" ht="20.25" customHeight="1">
      <c r="A1689" s="324">
        <v>1687</v>
      </c>
      <c r="B1689" s="332" t="s">
        <v>993</v>
      </c>
      <c r="C1689" s="333">
        <v>89.41</v>
      </c>
      <c r="D1689" s="325" t="s">
        <v>487</v>
      </c>
      <c r="E1689" s="325" t="s">
        <v>2041</v>
      </c>
      <c r="F1689" s="331"/>
    </row>
    <row r="1690" spans="1:6" ht="20.25" customHeight="1">
      <c r="A1690" s="324">
        <v>1688</v>
      </c>
      <c r="B1690" s="332" t="s">
        <v>5676</v>
      </c>
      <c r="C1690" s="333">
        <v>91.19</v>
      </c>
      <c r="D1690" s="325" t="s">
        <v>487</v>
      </c>
      <c r="E1690" s="325" t="s">
        <v>2045</v>
      </c>
      <c r="F1690" s="331"/>
    </row>
    <row r="1691" spans="1:6" ht="20.25" customHeight="1">
      <c r="A1691" s="324">
        <v>1689</v>
      </c>
      <c r="B1691" s="332" t="s">
        <v>5677</v>
      </c>
      <c r="C1691" s="333">
        <v>89.33</v>
      </c>
      <c r="D1691" s="325" t="s">
        <v>487</v>
      </c>
      <c r="E1691" s="325" t="s">
        <v>2041</v>
      </c>
      <c r="F1691" s="331"/>
    </row>
    <row r="1692" spans="1:6" ht="20.25" customHeight="1">
      <c r="A1692" s="324">
        <v>1690</v>
      </c>
      <c r="B1692" s="332" t="s">
        <v>5678</v>
      </c>
      <c r="C1692" s="333">
        <v>91.19</v>
      </c>
      <c r="D1692" s="325" t="s">
        <v>487</v>
      </c>
      <c r="E1692" s="325" t="s">
        <v>2045</v>
      </c>
      <c r="F1692" s="331"/>
    </row>
    <row r="1693" spans="1:6" ht="20.25" customHeight="1">
      <c r="A1693" s="324">
        <v>1691</v>
      </c>
      <c r="B1693" s="332" t="s">
        <v>5679</v>
      </c>
      <c r="C1693" s="333">
        <v>89.33</v>
      </c>
      <c r="D1693" s="325" t="s">
        <v>487</v>
      </c>
      <c r="E1693" s="325" t="s">
        <v>2041</v>
      </c>
      <c r="F1693" s="331"/>
    </row>
    <row r="1694" spans="1:6" ht="20.25" customHeight="1">
      <c r="A1694" s="324">
        <v>1692</v>
      </c>
      <c r="B1694" s="332" t="s">
        <v>5680</v>
      </c>
      <c r="C1694" s="333">
        <v>91.19</v>
      </c>
      <c r="D1694" s="325" t="s">
        <v>487</v>
      </c>
      <c r="E1694" s="325" t="s">
        <v>2045</v>
      </c>
      <c r="F1694" s="331"/>
    </row>
    <row r="1695" spans="1:6" ht="20.25" customHeight="1">
      <c r="A1695" s="324">
        <v>1693</v>
      </c>
      <c r="B1695" s="332" t="s">
        <v>5681</v>
      </c>
      <c r="C1695" s="333">
        <v>89.33</v>
      </c>
      <c r="D1695" s="325" t="s">
        <v>487</v>
      </c>
      <c r="E1695" s="325" t="s">
        <v>2041</v>
      </c>
      <c r="F1695" s="331"/>
    </row>
    <row r="1696" spans="1:6" ht="20.25" customHeight="1">
      <c r="A1696" s="324">
        <v>1694</v>
      </c>
      <c r="B1696" s="332" t="s">
        <v>3508</v>
      </c>
      <c r="C1696" s="333">
        <v>90.02</v>
      </c>
      <c r="D1696" s="325" t="s">
        <v>487</v>
      </c>
      <c r="E1696" s="325" t="s">
        <v>2041</v>
      </c>
      <c r="F1696" s="331"/>
    </row>
    <row r="1697" spans="1:6" ht="20.25" customHeight="1">
      <c r="A1697" s="324">
        <v>1695</v>
      </c>
      <c r="B1697" s="332" t="s">
        <v>3509</v>
      </c>
      <c r="C1697" s="333">
        <v>91.49</v>
      </c>
      <c r="D1697" s="325" t="s">
        <v>487</v>
      </c>
      <c r="E1697" s="325" t="s">
        <v>2045</v>
      </c>
      <c r="F1697" s="331"/>
    </row>
    <row r="1698" spans="1:6" ht="20.25" customHeight="1">
      <c r="A1698" s="324">
        <v>1696</v>
      </c>
      <c r="B1698" s="332" t="s">
        <v>3720</v>
      </c>
      <c r="C1698" s="333">
        <v>91.49</v>
      </c>
      <c r="D1698" s="325" t="s">
        <v>487</v>
      </c>
      <c r="E1698" s="325" t="s">
        <v>2045</v>
      </c>
      <c r="F1698" s="331"/>
    </row>
    <row r="1699" spans="1:6" ht="20.25" customHeight="1">
      <c r="A1699" s="324">
        <v>1697</v>
      </c>
      <c r="B1699" s="332" t="s">
        <v>3510</v>
      </c>
      <c r="C1699" s="333">
        <v>89.68</v>
      </c>
      <c r="D1699" s="325" t="s">
        <v>487</v>
      </c>
      <c r="E1699" s="325" t="s">
        <v>2041</v>
      </c>
      <c r="F1699" s="331"/>
    </row>
    <row r="1700" spans="1:6" ht="20.25" customHeight="1">
      <c r="A1700" s="324">
        <v>1698</v>
      </c>
      <c r="B1700" s="332" t="s">
        <v>4811</v>
      </c>
      <c r="C1700" s="333">
        <v>90.02</v>
      </c>
      <c r="D1700" s="325" t="s">
        <v>487</v>
      </c>
      <c r="E1700" s="325" t="s">
        <v>2041</v>
      </c>
      <c r="F1700" s="331"/>
    </row>
    <row r="1701" spans="1:6" ht="20.25" customHeight="1">
      <c r="A1701" s="324">
        <v>1699</v>
      </c>
      <c r="B1701" s="332" t="s">
        <v>4151</v>
      </c>
      <c r="C1701" s="333">
        <v>91.49</v>
      </c>
      <c r="D1701" s="325" t="s">
        <v>487</v>
      </c>
      <c r="E1701" s="325" t="s">
        <v>2045</v>
      </c>
      <c r="F1701" s="331"/>
    </row>
    <row r="1702" spans="1:6" ht="20.25" customHeight="1">
      <c r="A1702" s="324">
        <v>1700</v>
      </c>
      <c r="B1702" s="332" t="s">
        <v>4718</v>
      </c>
      <c r="C1702" s="333">
        <v>91.49</v>
      </c>
      <c r="D1702" s="325" t="s">
        <v>487</v>
      </c>
      <c r="E1702" s="325" t="s">
        <v>2045</v>
      </c>
      <c r="F1702" s="331"/>
    </row>
    <row r="1703" spans="1:6" ht="20.25" customHeight="1">
      <c r="A1703" s="324">
        <v>1701</v>
      </c>
      <c r="B1703" s="332" t="s">
        <v>4231</v>
      </c>
      <c r="C1703" s="333">
        <v>89.68</v>
      </c>
      <c r="D1703" s="325" t="s">
        <v>487</v>
      </c>
      <c r="E1703" s="325" t="s">
        <v>2041</v>
      </c>
      <c r="F1703" s="331"/>
    </row>
    <row r="1704" spans="1:6" ht="20.25" customHeight="1">
      <c r="A1704" s="324">
        <v>1702</v>
      </c>
      <c r="B1704" s="332" t="s">
        <v>4109</v>
      </c>
      <c r="C1704" s="333">
        <v>90.02</v>
      </c>
      <c r="D1704" s="325" t="s">
        <v>487</v>
      </c>
      <c r="E1704" s="325" t="s">
        <v>2041</v>
      </c>
      <c r="F1704" s="331"/>
    </row>
    <row r="1705" spans="1:6" ht="20.25" customHeight="1">
      <c r="A1705" s="324">
        <v>1703</v>
      </c>
      <c r="B1705" s="332" t="s">
        <v>5682</v>
      </c>
      <c r="C1705" s="333">
        <v>91.49</v>
      </c>
      <c r="D1705" s="325" t="s">
        <v>487</v>
      </c>
      <c r="E1705" s="325" t="s">
        <v>2045</v>
      </c>
      <c r="F1705" s="331"/>
    </row>
    <row r="1706" spans="1:6" ht="20.25" customHeight="1">
      <c r="A1706" s="324">
        <v>1704</v>
      </c>
      <c r="B1706" s="332" t="s">
        <v>5683</v>
      </c>
      <c r="C1706" s="333">
        <v>91.18</v>
      </c>
      <c r="D1706" s="325" t="s">
        <v>487</v>
      </c>
      <c r="E1706" s="325" t="s">
        <v>2045</v>
      </c>
      <c r="F1706" s="331"/>
    </row>
    <row r="1707" spans="1:6" ht="20.25" customHeight="1">
      <c r="A1707" s="324">
        <v>1705</v>
      </c>
      <c r="B1707" s="332" t="s">
        <v>5684</v>
      </c>
      <c r="C1707" s="333">
        <v>89.4</v>
      </c>
      <c r="D1707" s="325" t="s">
        <v>487</v>
      </c>
      <c r="E1707" s="325" t="s">
        <v>2041</v>
      </c>
      <c r="F1707" s="331"/>
    </row>
    <row r="1708" spans="1:6" ht="20.25" customHeight="1">
      <c r="A1708" s="324">
        <v>1706</v>
      </c>
      <c r="B1708" s="332" t="s">
        <v>5685</v>
      </c>
      <c r="C1708" s="333">
        <v>91.18</v>
      </c>
      <c r="D1708" s="325" t="s">
        <v>487</v>
      </c>
      <c r="E1708" s="325" t="s">
        <v>2045</v>
      </c>
      <c r="F1708" s="331"/>
    </row>
    <row r="1709" spans="1:6" ht="20.25" customHeight="1">
      <c r="A1709" s="324">
        <v>1707</v>
      </c>
      <c r="B1709" s="332" t="s">
        <v>5686</v>
      </c>
      <c r="C1709" s="333">
        <v>91.18</v>
      </c>
      <c r="D1709" s="325" t="s">
        <v>487</v>
      </c>
      <c r="E1709" s="325" t="s">
        <v>2045</v>
      </c>
      <c r="F1709" s="331"/>
    </row>
    <row r="1710" spans="1:6" ht="20.25" customHeight="1">
      <c r="A1710" s="324">
        <v>1708</v>
      </c>
      <c r="B1710" s="332" t="s">
        <v>5687</v>
      </c>
      <c r="C1710" s="333">
        <v>89.74</v>
      </c>
      <c r="D1710" s="325" t="s">
        <v>487</v>
      </c>
      <c r="E1710" s="325" t="s">
        <v>2041</v>
      </c>
      <c r="F1710" s="331"/>
    </row>
    <row r="1711" spans="1:6" ht="20.25" customHeight="1">
      <c r="A1711" s="324">
        <v>1709</v>
      </c>
      <c r="B1711" s="332" t="s">
        <v>5688</v>
      </c>
      <c r="C1711" s="333">
        <v>89.4</v>
      </c>
      <c r="D1711" s="325" t="s">
        <v>487</v>
      </c>
      <c r="E1711" s="325" t="s">
        <v>2041</v>
      </c>
      <c r="F1711" s="331"/>
    </row>
    <row r="1712" spans="1:6" ht="20.25" customHeight="1">
      <c r="A1712" s="324">
        <v>1710</v>
      </c>
      <c r="B1712" s="332" t="s">
        <v>5689</v>
      </c>
      <c r="C1712" s="333">
        <v>91.18</v>
      </c>
      <c r="D1712" s="325" t="s">
        <v>487</v>
      </c>
      <c r="E1712" s="325" t="s">
        <v>2045</v>
      </c>
      <c r="F1712" s="331"/>
    </row>
    <row r="1713" spans="1:6" ht="20.25" customHeight="1">
      <c r="A1713" s="324">
        <v>1711</v>
      </c>
      <c r="B1713" s="332" t="s">
        <v>5690</v>
      </c>
      <c r="C1713" s="333">
        <v>91.18</v>
      </c>
      <c r="D1713" s="325" t="s">
        <v>487</v>
      </c>
      <c r="E1713" s="325" t="s">
        <v>2045</v>
      </c>
      <c r="F1713" s="331"/>
    </row>
    <row r="1714" spans="1:6" ht="20.25" customHeight="1">
      <c r="A1714" s="324">
        <v>1712</v>
      </c>
      <c r="B1714" s="332" t="s">
        <v>5691</v>
      </c>
      <c r="C1714" s="333">
        <v>89.74</v>
      </c>
      <c r="D1714" s="325" t="s">
        <v>487</v>
      </c>
      <c r="E1714" s="325" t="s">
        <v>2041</v>
      </c>
      <c r="F1714" s="331"/>
    </row>
    <row r="1715" spans="1:6" ht="20.25" customHeight="1">
      <c r="A1715" s="324">
        <v>1713</v>
      </c>
      <c r="B1715" s="332" t="s">
        <v>5692</v>
      </c>
      <c r="C1715" s="333">
        <v>89.4</v>
      </c>
      <c r="D1715" s="325" t="s">
        <v>487</v>
      </c>
      <c r="E1715" s="325" t="s">
        <v>2041</v>
      </c>
      <c r="F1715" s="331"/>
    </row>
    <row r="1716" spans="1:6" ht="20.25" customHeight="1">
      <c r="A1716" s="324">
        <v>1714</v>
      </c>
      <c r="B1716" s="332" t="s">
        <v>5693</v>
      </c>
      <c r="C1716" s="333">
        <v>91.18</v>
      </c>
      <c r="D1716" s="325" t="s">
        <v>487</v>
      </c>
      <c r="E1716" s="325" t="s">
        <v>2045</v>
      </c>
      <c r="F1716" s="331"/>
    </row>
    <row r="1717" spans="1:6" ht="20.25" customHeight="1">
      <c r="A1717" s="324">
        <v>1715</v>
      </c>
      <c r="B1717" s="332" t="s">
        <v>5694</v>
      </c>
      <c r="C1717" s="333">
        <v>91.18</v>
      </c>
      <c r="D1717" s="325" t="s">
        <v>487</v>
      </c>
      <c r="E1717" s="325" t="s">
        <v>2045</v>
      </c>
      <c r="F1717" s="331"/>
    </row>
    <row r="1718" spans="1:6" ht="20.25" customHeight="1">
      <c r="A1718" s="324">
        <v>1716</v>
      </c>
      <c r="B1718" s="332" t="s">
        <v>5695</v>
      </c>
      <c r="C1718" s="333">
        <v>89.74</v>
      </c>
      <c r="D1718" s="325" t="s">
        <v>487</v>
      </c>
      <c r="E1718" s="325" t="s">
        <v>2041</v>
      </c>
      <c r="F1718" s="331"/>
    </row>
    <row r="1719" spans="1:6" ht="20.25" customHeight="1">
      <c r="A1719" s="324">
        <v>1717</v>
      </c>
      <c r="B1719" s="332" t="s">
        <v>5696</v>
      </c>
      <c r="C1719" s="333">
        <v>89.4</v>
      </c>
      <c r="D1719" s="325" t="s">
        <v>487</v>
      </c>
      <c r="E1719" s="325" t="s">
        <v>2041</v>
      </c>
      <c r="F1719" s="331"/>
    </row>
    <row r="1720" spans="1:6" ht="20.25" customHeight="1">
      <c r="A1720" s="324">
        <v>1718</v>
      </c>
      <c r="B1720" s="332" t="s">
        <v>5697</v>
      </c>
      <c r="C1720" s="333">
        <v>91.18</v>
      </c>
      <c r="D1720" s="325" t="s">
        <v>487</v>
      </c>
      <c r="E1720" s="325" t="s">
        <v>2045</v>
      </c>
      <c r="F1720" s="331"/>
    </row>
    <row r="1721" spans="1:6" ht="20.25" customHeight="1">
      <c r="A1721" s="324">
        <v>1719</v>
      </c>
      <c r="B1721" s="332" t="s">
        <v>5698</v>
      </c>
      <c r="C1721" s="333">
        <v>91.18</v>
      </c>
      <c r="D1721" s="325" t="s">
        <v>487</v>
      </c>
      <c r="E1721" s="325" t="s">
        <v>2045</v>
      </c>
      <c r="F1721" s="331"/>
    </row>
    <row r="1722" spans="1:6" ht="20.25" customHeight="1">
      <c r="A1722" s="324">
        <v>1720</v>
      </c>
      <c r="B1722" s="332" t="s">
        <v>5699</v>
      </c>
      <c r="C1722" s="333">
        <v>89.74</v>
      </c>
      <c r="D1722" s="325" t="s">
        <v>487</v>
      </c>
      <c r="E1722" s="325" t="s">
        <v>2041</v>
      </c>
      <c r="F1722" s="331"/>
    </row>
    <row r="1723" spans="1:6" ht="20.25" customHeight="1">
      <c r="A1723" s="324">
        <v>1721</v>
      </c>
      <c r="B1723" s="332" t="s">
        <v>5700</v>
      </c>
      <c r="C1723" s="333">
        <v>89.4</v>
      </c>
      <c r="D1723" s="325" t="s">
        <v>487</v>
      </c>
      <c r="E1723" s="325" t="s">
        <v>2041</v>
      </c>
      <c r="F1723" s="331"/>
    </row>
    <row r="1724" spans="1:6" ht="20.25" customHeight="1">
      <c r="A1724" s="324">
        <v>1722</v>
      </c>
      <c r="B1724" s="332" t="s">
        <v>5701</v>
      </c>
      <c r="C1724" s="333">
        <v>91.18</v>
      </c>
      <c r="D1724" s="325" t="s">
        <v>487</v>
      </c>
      <c r="E1724" s="325" t="s">
        <v>2045</v>
      </c>
      <c r="F1724" s="331"/>
    </row>
    <row r="1725" spans="1:6" ht="20.25" customHeight="1">
      <c r="A1725" s="324">
        <v>1723</v>
      </c>
      <c r="B1725" s="332" t="s">
        <v>5702</v>
      </c>
      <c r="C1725" s="333">
        <v>91.18</v>
      </c>
      <c r="D1725" s="325" t="s">
        <v>487</v>
      </c>
      <c r="E1725" s="325" t="s">
        <v>2045</v>
      </c>
      <c r="F1725" s="331"/>
    </row>
    <row r="1726" spans="1:6" ht="20.25" customHeight="1">
      <c r="A1726" s="324">
        <v>1724</v>
      </c>
      <c r="B1726" s="332" t="s">
        <v>5703</v>
      </c>
      <c r="C1726" s="333">
        <v>89.74</v>
      </c>
      <c r="D1726" s="325" t="s">
        <v>487</v>
      </c>
      <c r="E1726" s="325" t="s">
        <v>2041</v>
      </c>
      <c r="F1726" s="331"/>
    </row>
    <row r="1727" spans="1:6" ht="20.25" customHeight="1">
      <c r="A1727" s="324">
        <v>1725</v>
      </c>
      <c r="B1727" s="332" t="s">
        <v>5704</v>
      </c>
      <c r="C1727" s="333">
        <v>89.4</v>
      </c>
      <c r="D1727" s="325" t="s">
        <v>487</v>
      </c>
      <c r="E1727" s="325" t="s">
        <v>2041</v>
      </c>
      <c r="F1727" s="331"/>
    </row>
    <row r="1728" spans="1:6" ht="20.25" customHeight="1">
      <c r="A1728" s="324">
        <v>1726</v>
      </c>
      <c r="B1728" s="332" t="s">
        <v>5705</v>
      </c>
      <c r="C1728" s="333">
        <v>91.18</v>
      </c>
      <c r="D1728" s="325" t="s">
        <v>487</v>
      </c>
      <c r="E1728" s="325" t="s">
        <v>2045</v>
      </c>
      <c r="F1728" s="331"/>
    </row>
    <row r="1729" spans="1:6" ht="20.25" customHeight="1">
      <c r="A1729" s="324">
        <v>1727</v>
      </c>
      <c r="B1729" s="332" t="s">
        <v>5706</v>
      </c>
      <c r="C1729" s="333">
        <v>91.18</v>
      </c>
      <c r="D1729" s="325" t="s">
        <v>487</v>
      </c>
      <c r="E1729" s="325" t="s">
        <v>2045</v>
      </c>
      <c r="F1729" s="331"/>
    </row>
    <row r="1730" spans="1:6" ht="20.25" customHeight="1">
      <c r="A1730" s="324">
        <v>1728</v>
      </c>
      <c r="B1730" s="332" t="s">
        <v>5707</v>
      </c>
      <c r="C1730" s="333">
        <v>89.74</v>
      </c>
      <c r="D1730" s="325" t="s">
        <v>487</v>
      </c>
      <c r="E1730" s="325" t="s">
        <v>2041</v>
      </c>
      <c r="F1730" s="331"/>
    </row>
    <row r="1731" spans="1:6" ht="20.25" customHeight="1">
      <c r="A1731" s="324">
        <v>1729</v>
      </c>
      <c r="B1731" s="332" t="s">
        <v>5708</v>
      </c>
      <c r="C1731" s="333">
        <v>89.4</v>
      </c>
      <c r="D1731" s="325" t="s">
        <v>487</v>
      </c>
      <c r="E1731" s="325" t="s">
        <v>2041</v>
      </c>
      <c r="F1731" s="331"/>
    </row>
    <row r="1732" spans="1:6" ht="20.25" customHeight="1">
      <c r="A1732" s="324">
        <v>1730</v>
      </c>
      <c r="B1732" s="332" t="s">
        <v>5709</v>
      </c>
      <c r="C1732" s="333">
        <v>91.18</v>
      </c>
      <c r="D1732" s="325" t="s">
        <v>487</v>
      </c>
      <c r="E1732" s="325" t="s">
        <v>2045</v>
      </c>
      <c r="F1732" s="331"/>
    </row>
    <row r="1733" spans="1:6" ht="20.25" customHeight="1">
      <c r="A1733" s="324">
        <v>1731</v>
      </c>
      <c r="B1733" s="332" t="s">
        <v>5710</v>
      </c>
      <c r="C1733" s="333">
        <v>91.18</v>
      </c>
      <c r="D1733" s="325" t="s">
        <v>487</v>
      </c>
      <c r="E1733" s="325" t="s">
        <v>2045</v>
      </c>
      <c r="F1733" s="331"/>
    </row>
    <row r="1734" spans="1:6" ht="20.25" customHeight="1">
      <c r="A1734" s="324">
        <v>1732</v>
      </c>
      <c r="B1734" s="332" t="s">
        <v>5711</v>
      </c>
      <c r="C1734" s="333">
        <v>89.74</v>
      </c>
      <c r="D1734" s="325" t="s">
        <v>487</v>
      </c>
      <c r="E1734" s="325" t="s">
        <v>2041</v>
      </c>
      <c r="F1734" s="331"/>
    </row>
    <row r="1735" spans="1:6" ht="20.25" customHeight="1">
      <c r="A1735" s="324">
        <v>1733</v>
      </c>
      <c r="B1735" s="332" t="s">
        <v>5712</v>
      </c>
      <c r="C1735" s="333">
        <v>89.4</v>
      </c>
      <c r="D1735" s="325" t="s">
        <v>487</v>
      </c>
      <c r="E1735" s="325" t="s">
        <v>2041</v>
      </c>
      <c r="F1735" s="331"/>
    </row>
    <row r="1736" spans="1:6" ht="20.25" customHeight="1">
      <c r="A1736" s="324">
        <v>1734</v>
      </c>
      <c r="B1736" s="332" t="s">
        <v>5713</v>
      </c>
      <c r="C1736" s="333">
        <v>91.18</v>
      </c>
      <c r="D1736" s="325" t="s">
        <v>487</v>
      </c>
      <c r="E1736" s="325" t="s">
        <v>2045</v>
      </c>
      <c r="F1736" s="331"/>
    </row>
    <row r="1737" spans="1:6" ht="20.25" customHeight="1">
      <c r="A1737" s="324">
        <v>1735</v>
      </c>
      <c r="B1737" s="332" t="s">
        <v>5714</v>
      </c>
      <c r="C1737" s="333">
        <v>91.18</v>
      </c>
      <c r="D1737" s="325" t="s">
        <v>487</v>
      </c>
      <c r="E1737" s="325" t="s">
        <v>2045</v>
      </c>
      <c r="F1737" s="331"/>
    </row>
    <row r="1738" spans="1:6" ht="20.25" customHeight="1">
      <c r="A1738" s="324">
        <v>1736</v>
      </c>
      <c r="B1738" s="332" t="s">
        <v>5715</v>
      </c>
      <c r="C1738" s="333">
        <v>89.74</v>
      </c>
      <c r="D1738" s="325" t="s">
        <v>487</v>
      </c>
      <c r="E1738" s="325" t="s">
        <v>2041</v>
      </c>
      <c r="F1738" s="331"/>
    </row>
    <row r="1739" spans="1:6" ht="20.25" customHeight="1">
      <c r="A1739" s="324">
        <v>1737</v>
      </c>
      <c r="B1739" s="332" t="s">
        <v>5716</v>
      </c>
      <c r="C1739" s="333">
        <v>89.4</v>
      </c>
      <c r="D1739" s="325" t="s">
        <v>487</v>
      </c>
      <c r="E1739" s="325" t="s">
        <v>2041</v>
      </c>
      <c r="F1739" s="331"/>
    </row>
    <row r="1740" spans="1:6" ht="20.25" customHeight="1">
      <c r="A1740" s="324">
        <v>1738</v>
      </c>
      <c r="B1740" s="332" t="s">
        <v>5717</v>
      </c>
      <c r="C1740" s="333">
        <v>91.18</v>
      </c>
      <c r="D1740" s="325" t="s">
        <v>487</v>
      </c>
      <c r="E1740" s="325" t="s">
        <v>2045</v>
      </c>
      <c r="F1740" s="331"/>
    </row>
    <row r="1741" spans="1:6" ht="20.25" customHeight="1">
      <c r="A1741" s="324">
        <v>1739</v>
      </c>
      <c r="B1741" s="332" t="s">
        <v>5718</v>
      </c>
      <c r="C1741" s="333">
        <v>91.18</v>
      </c>
      <c r="D1741" s="325" t="s">
        <v>487</v>
      </c>
      <c r="E1741" s="325" t="s">
        <v>2045</v>
      </c>
      <c r="F1741" s="331"/>
    </row>
    <row r="1742" spans="1:6" ht="20.25" customHeight="1">
      <c r="A1742" s="324">
        <v>1740</v>
      </c>
      <c r="B1742" s="332" t="s">
        <v>5719</v>
      </c>
      <c r="C1742" s="333">
        <v>89.74</v>
      </c>
      <c r="D1742" s="325" t="s">
        <v>487</v>
      </c>
      <c r="E1742" s="325" t="s">
        <v>2041</v>
      </c>
      <c r="F1742" s="331"/>
    </row>
    <row r="1743" spans="1:6" ht="20.25" customHeight="1">
      <c r="A1743" s="324">
        <v>1741</v>
      </c>
      <c r="B1743" s="332" t="s">
        <v>5720</v>
      </c>
      <c r="C1743" s="333">
        <v>89.4</v>
      </c>
      <c r="D1743" s="325" t="s">
        <v>487</v>
      </c>
      <c r="E1743" s="325" t="s">
        <v>2041</v>
      </c>
      <c r="F1743" s="331"/>
    </row>
    <row r="1744" spans="1:6" ht="20.25" customHeight="1">
      <c r="A1744" s="324">
        <v>1742</v>
      </c>
      <c r="B1744" s="332" t="s">
        <v>5721</v>
      </c>
      <c r="C1744" s="333">
        <v>91.18</v>
      </c>
      <c r="D1744" s="325" t="s">
        <v>487</v>
      </c>
      <c r="E1744" s="325" t="s">
        <v>2045</v>
      </c>
      <c r="F1744" s="331"/>
    </row>
    <row r="1745" spans="1:6" ht="20.25" customHeight="1">
      <c r="A1745" s="324">
        <v>1743</v>
      </c>
      <c r="B1745" s="332" t="s">
        <v>5722</v>
      </c>
      <c r="C1745" s="333">
        <v>91.18</v>
      </c>
      <c r="D1745" s="325" t="s">
        <v>487</v>
      </c>
      <c r="E1745" s="325" t="s">
        <v>2045</v>
      </c>
      <c r="F1745" s="331"/>
    </row>
    <row r="1746" spans="1:6" ht="20.25" customHeight="1">
      <c r="A1746" s="324">
        <v>1744</v>
      </c>
      <c r="B1746" s="332" t="s">
        <v>5723</v>
      </c>
      <c r="C1746" s="333">
        <v>89.74</v>
      </c>
      <c r="D1746" s="325" t="s">
        <v>487</v>
      </c>
      <c r="E1746" s="325" t="s">
        <v>2041</v>
      </c>
      <c r="F1746" s="331"/>
    </row>
    <row r="1747" spans="1:6" ht="20.25" customHeight="1">
      <c r="A1747" s="324">
        <v>1745</v>
      </c>
      <c r="B1747" s="332" t="s">
        <v>5724</v>
      </c>
      <c r="C1747" s="333">
        <v>89.4</v>
      </c>
      <c r="D1747" s="325" t="s">
        <v>487</v>
      </c>
      <c r="E1747" s="325" t="s">
        <v>2041</v>
      </c>
      <c r="F1747" s="331"/>
    </row>
    <row r="1748" spans="1:6" ht="20.25" customHeight="1">
      <c r="A1748" s="324">
        <v>1746</v>
      </c>
      <c r="B1748" s="332" t="s">
        <v>5725</v>
      </c>
      <c r="C1748" s="333">
        <v>91.18</v>
      </c>
      <c r="D1748" s="325" t="s">
        <v>487</v>
      </c>
      <c r="E1748" s="325" t="s">
        <v>2045</v>
      </c>
      <c r="F1748" s="331"/>
    </row>
    <row r="1749" spans="1:6" ht="20.25" customHeight="1">
      <c r="A1749" s="324">
        <v>1747</v>
      </c>
      <c r="B1749" s="332" t="s">
        <v>5726</v>
      </c>
      <c r="C1749" s="333">
        <v>91.18</v>
      </c>
      <c r="D1749" s="325" t="s">
        <v>487</v>
      </c>
      <c r="E1749" s="325" t="s">
        <v>2045</v>
      </c>
      <c r="F1749" s="331"/>
    </row>
    <row r="1750" spans="1:6" ht="20.25" customHeight="1">
      <c r="A1750" s="324">
        <v>1748</v>
      </c>
      <c r="B1750" s="332" t="s">
        <v>5727</v>
      </c>
      <c r="C1750" s="333">
        <v>89.74</v>
      </c>
      <c r="D1750" s="325" t="s">
        <v>487</v>
      </c>
      <c r="E1750" s="325" t="s">
        <v>2041</v>
      </c>
      <c r="F1750" s="331"/>
    </row>
    <row r="1751" spans="1:6" ht="20.25" customHeight="1">
      <c r="A1751" s="324">
        <v>1749</v>
      </c>
      <c r="B1751" s="332" t="s">
        <v>5728</v>
      </c>
      <c r="C1751" s="333">
        <v>89.4</v>
      </c>
      <c r="D1751" s="325" t="s">
        <v>487</v>
      </c>
      <c r="E1751" s="325" t="s">
        <v>2041</v>
      </c>
      <c r="F1751" s="331"/>
    </row>
    <row r="1752" spans="1:6" ht="20.25" customHeight="1">
      <c r="A1752" s="324">
        <v>1750</v>
      </c>
      <c r="B1752" s="332" t="s">
        <v>5729</v>
      </c>
      <c r="C1752" s="333">
        <v>91.18</v>
      </c>
      <c r="D1752" s="325" t="s">
        <v>487</v>
      </c>
      <c r="E1752" s="325" t="s">
        <v>2045</v>
      </c>
      <c r="F1752" s="331"/>
    </row>
    <row r="1753" spans="1:6" ht="20.25" customHeight="1">
      <c r="A1753" s="324">
        <v>1751</v>
      </c>
      <c r="B1753" s="332" t="s">
        <v>5730</v>
      </c>
      <c r="C1753" s="333">
        <v>91.18</v>
      </c>
      <c r="D1753" s="325" t="s">
        <v>487</v>
      </c>
      <c r="E1753" s="325" t="s">
        <v>2045</v>
      </c>
      <c r="F1753" s="331"/>
    </row>
    <row r="1754" spans="1:6" ht="20.25" customHeight="1">
      <c r="A1754" s="324">
        <v>1752</v>
      </c>
      <c r="B1754" s="332" t="s">
        <v>5731</v>
      </c>
      <c r="C1754" s="333">
        <v>89.74</v>
      </c>
      <c r="D1754" s="325" t="s">
        <v>487</v>
      </c>
      <c r="E1754" s="325" t="s">
        <v>2041</v>
      </c>
      <c r="F1754" s="331"/>
    </row>
    <row r="1755" spans="1:6" ht="20.25" customHeight="1">
      <c r="A1755" s="324">
        <v>1753</v>
      </c>
      <c r="B1755" s="332" t="s">
        <v>5732</v>
      </c>
      <c r="C1755" s="333">
        <v>89.4</v>
      </c>
      <c r="D1755" s="325" t="s">
        <v>487</v>
      </c>
      <c r="E1755" s="325" t="s">
        <v>2041</v>
      </c>
      <c r="F1755" s="331"/>
    </row>
    <row r="1756" spans="1:6" ht="20.25" customHeight="1">
      <c r="A1756" s="324">
        <v>1754</v>
      </c>
      <c r="B1756" s="332" t="s">
        <v>5733</v>
      </c>
      <c r="C1756" s="333">
        <v>91.18</v>
      </c>
      <c r="D1756" s="325" t="s">
        <v>487</v>
      </c>
      <c r="E1756" s="325" t="s">
        <v>2045</v>
      </c>
      <c r="F1756" s="331"/>
    </row>
    <row r="1757" spans="1:6" ht="20.25" customHeight="1">
      <c r="A1757" s="324">
        <v>1755</v>
      </c>
      <c r="B1757" s="332" t="s">
        <v>5734</v>
      </c>
      <c r="C1757" s="333">
        <v>91.18</v>
      </c>
      <c r="D1757" s="325" t="s">
        <v>487</v>
      </c>
      <c r="E1757" s="325" t="s">
        <v>2045</v>
      </c>
      <c r="F1757" s="331"/>
    </row>
    <row r="1758" spans="1:6" ht="20.25" customHeight="1">
      <c r="A1758" s="324">
        <v>1756</v>
      </c>
      <c r="B1758" s="332" t="s">
        <v>5735</v>
      </c>
      <c r="C1758" s="333">
        <v>89.74</v>
      </c>
      <c r="D1758" s="325" t="s">
        <v>487</v>
      </c>
      <c r="E1758" s="325" t="s">
        <v>2041</v>
      </c>
      <c r="F1758" s="331"/>
    </row>
    <row r="1759" spans="1:6" ht="20.25" customHeight="1">
      <c r="A1759" s="324">
        <v>1757</v>
      </c>
      <c r="B1759" s="332" t="s">
        <v>5736</v>
      </c>
      <c r="C1759" s="333">
        <v>89.4</v>
      </c>
      <c r="D1759" s="325" t="s">
        <v>487</v>
      </c>
      <c r="E1759" s="325" t="s">
        <v>2041</v>
      </c>
      <c r="F1759" s="331"/>
    </row>
    <row r="1760" spans="1:6" ht="20.25" customHeight="1">
      <c r="A1760" s="324">
        <v>1758</v>
      </c>
      <c r="B1760" s="332" t="s">
        <v>5737</v>
      </c>
      <c r="C1760" s="333">
        <v>91.18</v>
      </c>
      <c r="D1760" s="325" t="s">
        <v>487</v>
      </c>
      <c r="E1760" s="325" t="s">
        <v>2045</v>
      </c>
      <c r="F1760" s="331"/>
    </row>
    <row r="1761" spans="1:6" ht="20.25" customHeight="1">
      <c r="A1761" s="324">
        <v>1759</v>
      </c>
      <c r="B1761" s="332" t="s">
        <v>5738</v>
      </c>
      <c r="C1761" s="333">
        <v>91.18</v>
      </c>
      <c r="D1761" s="325" t="s">
        <v>487</v>
      </c>
      <c r="E1761" s="325" t="s">
        <v>2045</v>
      </c>
      <c r="F1761" s="331"/>
    </row>
    <row r="1762" spans="1:6" ht="20.25" customHeight="1">
      <c r="A1762" s="324">
        <v>1760</v>
      </c>
      <c r="B1762" s="332" t="s">
        <v>5739</v>
      </c>
      <c r="C1762" s="333">
        <v>89.74</v>
      </c>
      <c r="D1762" s="325" t="s">
        <v>487</v>
      </c>
      <c r="E1762" s="325" t="s">
        <v>2041</v>
      </c>
      <c r="F1762" s="331"/>
    </row>
    <row r="1763" spans="1:6" ht="20.25" customHeight="1">
      <c r="A1763" s="324">
        <v>1761</v>
      </c>
      <c r="B1763" s="332" t="s">
        <v>5740</v>
      </c>
      <c r="C1763" s="333">
        <v>89.4</v>
      </c>
      <c r="D1763" s="325" t="s">
        <v>487</v>
      </c>
      <c r="E1763" s="325" t="s">
        <v>2041</v>
      </c>
      <c r="F1763" s="331"/>
    </row>
    <row r="1764" spans="1:6" ht="20.25" customHeight="1">
      <c r="A1764" s="324">
        <v>1762</v>
      </c>
      <c r="B1764" s="332" t="s">
        <v>5741</v>
      </c>
      <c r="C1764" s="333">
        <v>91.18</v>
      </c>
      <c r="D1764" s="325" t="s">
        <v>487</v>
      </c>
      <c r="E1764" s="325" t="s">
        <v>2045</v>
      </c>
      <c r="F1764" s="331"/>
    </row>
    <row r="1765" spans="1:6" ht="20.25" customHeight="1">
      <c r="A1765" s="324">
        <v>1763</v>
      </c>
      <c r="B1765" s="332" t="s">
        <v>5742</v>
      </c>
      <c r="C1765" s="333">
        <v>89.74</v>
      </c>
      <c r="D1765" s="325" t="s">
        <v>487</v>
      </c>
      <c r="E1765" s="325" t="s">
        <v>2041</v>
      </c>
      <c r="F1765" s="331"/>
    </row>
    <row r="1766" spans="1:6" ht="20.25" customHeight="1">
      <c r="A1766" s="324">
        <v>1764</v>
      </c>
      <c r="B1766" s="332" t="s">
        <v>5743</v>
      </c>
      <c r="C1766" s="333">
        <v>89.4</v>
      </c>
      <c r="D1766" s="325" t="s">
        <v>487</v>
      </c>
      <c r="E1766" s="325" t="s">
        <v>2041</v>
      </c>
      <c r="F1766" s="331"/>
    </row>
    <row r="1767" spans="1:6" ht="20.25" customHeight="1">
      <c r="A1767" s="324">
        <v>1765</v>
      </c>
      <c r="B1767" s="332" t="s">
        <v>5744</v>
      </c>
      <c r="C1767" s="333">
        <v>91.18</v>
      </c>
      <c r="D1767" s="325" t="s">
        <v>487</v>
      </c>
      <c r="E1767" s="325" t="s">
        <v>2045</v>
      </c>
      <c r="F1767" s="331"/>
    </row>
    <row r="1768" spans="1:6" ht="20.25" customHeight="1">
      <c r="A1768" s="324">
        <v>1766</v>
      </c>
      <c r="B1768" s="332" t="s">
        <v>5745</v>
      </c>
      <c r="C1768" s="333">
        <v>91.18</v>
      </c>
      <c r="D1768" s="325" t="s">
        <v>487</v>
      </c>
      <c r="E1768" s="325" t="s">
        <v>2045</v>
      </c>
      <c r="F1768" s="331"/>
    </row>
    <row r="1769" spans="1:6" ht="20.25" customHeight="1">
      <c r="A1769" s="324">
        <v>1767</v>
      </c>
      <c r="B1769" s="332" t="s">
        <v>5746</v>
      </c>
      <c r="C1769" s="333">
        <v>89.74</v>
      </c>
      <c r="D1769" s="325" t="s">
        <v>487</v>
      </c>
      <c r="E1769" s="325" t="s">
        <v>2041</v>
      </c>
      <c r="F1769" s="331"/>
    </row>
    <row r="1770" spans="1:6" ht="20.25" customHeight="1">
      <c r="A1770" s="324">
        <v>1768</v>
      </c>
      <c r="B1770" s="332" t="s">
        <v>5747</v>
      </c>
      <c r="C1770" s="333">
        <v>89.4</v>
      </c>
      <c r="D1770" s="325" t="s">
        <v>487</v>
      </c>
      <c r="E1770" s="325" t="s">
        <v>2041</v>
      </c>
      <c r="F1770" s="331"/>
    </row>
    <row r="1771" spans="1:6" ht="20.25" customHeight="1">
      <c r="A1771" s="324">
        <v>1769</v>
      </c>
      <c r="B1771" s="332" t="s">
        <v>5748</v>
      </c>
      <c r="C1771" s="333">
        <v>91.18</v>
      </c>
      <c r="D1771" s="325" t="s">
        <v>487</v>
      </c>
      <c r="E1771" s="325" t="s">
        <v>2045</v>
      </c>
      <c r="F1771" s="331"/>
    </row>
    <row r="1772" spans="1:6" ht="20.25" customHeight="1">
      <c r="A1772" s="324">
        <v>1770</v>
      </c>
      <c r="B1772" s="332" t="s">
        <v>5749</v>
      </c>
      <c r="C1772" s="333">
        <v>91.18</v>
      </c>
      <c r="D1772" s="325" t="s">
        <v>487</v>
      </c>
      <c r="E1772" s="325" t="s">
        <v>2045</v>
      </c>
      <c r="F1772" s="331"/>
    </row>
    <row r="1773" spans="1:6" ht="20.25" customHeight="1">
      <c r="A1773" s="324">
        <v>1771</v>
      </c>
      <c r="B1773" s="332" t="s">
        <v>5750</v>
      </c>
      <c r="C1773" s="333">
        <v>89.74</v>
      </c>
      <c r="D1773" s="325" t="s">
        <v>487</v>
      </c>
      <c r="E1773" s="325" t="s">
        <v>2041</v>
      </c>
      <c r="F1773" s="331"/>
    </row>
    <row r="1774" spans="1:6" ht="20.25" customHeight="1">
      <c r="A1774" s="324">
        <v>1772</v>
      </c>
      <c r="B1774" s="332" t="s">
        <v>5751</v>
      </c>
      <c r="C1774" s="333">
        <v>89.4</v>
      </c>
      <c r="D1774" s="325" t="s">
        <v>487</v>
      </c>
      <c r="E1774" s="325" t="s">
        <v>2041</v>
      </c>
      <c r="F1774" s="331"/>
    </row>
    <row r="1775" spans="1:6" ht="20.25" customHeight="1">
      <c r="A1775" s="324">
        <v>1773</v>
      </c>
      <c r="B1775" s="332" t="s">
        <v>5752</v>
      </c>
      <c r="C1775" s="333">
        <v>91.18</v>
      </c>
      <c r="D1775" s="325" t="s">
        <v>487</v>
      </c>
      <c r="E1775" s="325" t="s">
        <v>2045</v>
      </c>
      <c r="F1775" s="331"/>
    </row>
    <row r="1776" spans="1:6" ht="20.25" customHeight="1">
      <c r="A1776" s="324">
        <v>1774</v>
      </c>
      <c r="B1776" s="332" t="s">
        <v>5753</v>
      </c>
      <c r="C1776" s="333">
        <v>91.18</v>
      </c>
      <c r="D1776" s="325" t="s">
        <v>487</v>
      </c>
      <c r="E1776" s="325" t="s">
        <v>2045</v>
      </c>
      <c r="F1776" s="331"/>
    </row>
    <row r="1777" spans="1:6" ht="20.25" customHeight="1">
      <c r="A1777" s="324">
        <v>1775</v>
      </c>
      <c r="B1777" s="332" t="s">
        <v>5754</v>
      </c>
      <c r="C1777" s="333">
        <v>89.74</v>
      </c>
      <c r="D1777" s="325" t="s">
        <v>487</v>
      </c>
      <c r="E1777" s="325" t="s">
        <v>2041</v>
      </c>
      <c r="F1777" s="331"/>
    </row>
    <row r="1778" spans="1:6" ht="20.25" customHeight="1">
      <c r="A1778" s="324">
        <v>1776</v>
      </c>
      <c r="B1778" s="332" t="s">
        <v>5755</v>
      </c>
      <c r="C1778" s="333">
        <v>91.18</v>
      </c>
      <c r="D1778" s="325" t="s">
        <v>487</v>
      </c>
      <c r="E1778" s="325" t="s">
        <v>2045</v>
      </c>
      <c r="F1778" s="331"/>
    </row>
    <row r="1779" spans="1:6" ht="20.25" customHeight="1">
      <c r="A1779" s="324">
        <v>1777</v>
      </c>
      <c r="B1779" s="332" t="s">
        <v>5756</v>
      </c>
      <c r="C1779" s="333">
        <v>91.57</v>
      </c>
      <c r="D1779" s="325" t="s">
        <v>487</v>
      </c>
      <c r="E1779" s="325" t="s">
        <v>2045</v>
      </c>
      <c r="F1779" s="331"/>
    </row>
    <row r="1780" spans="1:6" ht="20.25" customHeight="1">
      <c r="A1780" s="324">
        <v>1778</v>
      </c>
      <c r="B1780" s="332" t="s">
        <v>5757</v>
      </c>
      <c r="C1780" s="333">
        <v>91.18</v>
      </c>
      <c r="D1780" s="325" t="s">
        <v>487</v>
      </c>
      <c r="E1780" s="325" t="s">
        <v>2045</v>
      </c>
      <c r="F1780" s="331"/>
    </row>
    <row r="1781" spans="1:6" ht="20.25" customHeight="1">
      <c r="A1781" s="324">
        <v>1779</v>
      </c>
      <c r="B1781" s="332" t="s">
        <v>5758</v>
      </c>
      <c r="C1781" s="333">
        <v>89.74</v>
      </c>
      <c r="D1781" s="325" t="s">
        <v>487</v>
      </c>
      <c r="E1781" s="325" t="s">
        <v>2041</v>
      </c>
      <c r="F1781" s="331"/>
    </row>
    <row r="1782" spans="1:6" ht="20.25" customHeight="1">
      <c r="A1782" s="324">
        <v>1780</v>
      </c>
      <c r="B1782" s="332" t="s">
        <v>3802</v>
      </c>
      <c r="C1782" s="333">
        <v>91.12</v>
      </c>
      <c r="D1782" s="325" t="s">
        <v>487</v>
      </c>
      <c r="E1782" s="325" t="s">
        <v>2045</v>
      </c>
      <c r="F1782" s="331"/>
    </row>
    <row r="1783" spans="1:6" ht="20.25" customHeight="1">
      <c r="A1783" s="324">
        <v>1781</v>
      </c>
      <c r="B1783" s="332" t="s">
        <v>3244</v>
      </c>
      <c r="C1783" s="333">
        <v>89.39</v>
      </c>
      <c r="D1783" s="325" t="s">
        <v>487</v>
      </c>
      <c r="E1783" s="325" t="s">
        <v>2041</v>
      </c>
      <c r="F1783" s="331"/>
    </row>
    <row r="1784" spans="1:6" ht="20.25" customHeight="1">
      <c r="A1784" s="324">
        <v>1782</v>
      </c>
      <c r="B1784" s="332" t="s">
        <v>4294</v>
      </c>
      <c r="C1784" s="333">
        <v>89.39</v>
      </c>
      <c r="D1784" s="325" t="s">
        <v>487</v>
      </c>
      <c r="E1784" s="325" t="s">
        <v>2041</v>
      </c>
      <c r="F1784" s="331"/>
    </row>
    <row r="1785" spans="1:6" ht="20.25" customHeight="1">
      <c r="A1785" s="324">
        <v>1783</v>
      </c>
      <c r="B1785" s="332" t="s">
        <v>4295</v>
      </c>
      <c r="C1785" s="333">
        <v>89.65</v>
      </c>
      <c r="D1785" s="325" t="s">
        <v>487</v>
      </c>
      <c r="E1785" s="325" t="s">
        <v>2041</v>
      </c>
      <c r="F1785" s="331"/>
    </row>
    <row r="1786" spans="1:6" ht="20.25" customHeight="1">
      <c r="A1786" s="324">
        <v>1784</v>
      </c>
      <c r="B1786" s="332" t="s">
        <v>4296</v>
      </c>
      <c r="C1786" s="333">
        <v>91.12</v>
      </c>
      <c r="D1786" s="325" t="s">
        <v>487</v>
      </c>
      <c r="E1786" s="325" t="s">
        <v>2045</v>
      </c>
      <c r="F1786" s="331"/>
    </row>
    <row r="1787" spans="1:6" ht="20.25" customHeight="1">
      <c r="A1787" s="324">
        <v>1785</v>
      </c>
      <c r="B1787" s="332" t="s">
        <v>3814</v>
      </c>
      <c r="C1787" s="333">
        <v>89.39</v>
      </c>
      <c r="D1787" s="325" t="s">
        <v>487</v>
      </c>
      <c r="E1787" s="325" t="s">
        <v>2041</v>
      </c>
      <c r="F1787" s="331"/>
    </row>
    <row r="1788" spans="1:6" ht="20.25" customHeight="1">
      <c r="A1788" s="324">
        <v>1786</v>
      </c>
      <c r="B1788" s="332" t="s">
        <v>3729</v>
      </c>
      <c r="C1788" s="333">
        <v>89.65</v>
      </c>
      <c r="D1788" s="325" t="s">
        <v>487</v>
      </c>
      <c r="E1788" s="325" t="s">
        <v>2041</v>
      </c>
      <c r="F1788" s="331"/>
    </row>
    <row r="1789" spans="1:6" ht="20.25" customHeight="1">
      <c r="A1789" s="324">
        <v>1787</v>
      </c>
      <c r="B1789" s="332" t="s">
        <v>3718</v>
      </c>
      <c r="C1789" s="333">
        <v>91.12</v>
      </c>
      <c r="D1789" s="325" t="s">
        <v>487</v>
      </c>
      <c r="E1789" s="325" t="s">
        <v>2045</v>
      </c>
      <c r="F1789" s="331"/>
    </row>
    <row r="1790" spans="1:6" ht="20.25" customHeight="1">
      <c r="A1790" s="324">
        <v>1788</v>
      </c>
      <c r="B1790" s="332" t="s">
        <v>4297</v>
      </c>
      <c r="C1790" s="333">
        <v>91.12</v>
      </c>
      <c r="D1790" s="325" t="s">
        <v>487</v>
      </c>
      <c r="E1790" s="325" t="s">
        <v>2045</v>
      </c>
      <c r="F1790" s="331"/>
    </row>
    <row r="1791" spans="1:6" ht="20.25" customHeight="1">
      <c r="A1791" s="324">
        <v>1789</v>
      </c>
      <c r="B1791" s="332" t="s">
        <v>4298</v>
      </c>
      <c r="C1791" s="333">
        <v>89.39</v>
      </c>
      <c r="D1791" s="325" t="s">
        <v>487</v>
      </c>
      <c r="E1791" s="325" t="s">
        <v>2041</v>
      </c>
      <c r="F1791" s="331"/>
    </row>
    <row r="1792" spans="1:6" ht="20.25" customHeight="1">
      <c r="A1792" s="324">
        <v>1790</v>
      </c>
      <c r="B1792" s="332" t="s">
        <v>3762</v>
      </c>
      <c r="C1792" s="333">
        <v>89.65</v>
      </c>
      <c r="D1792" s="325" t="s">
        <v>487</v>
      </c>
      <c r="E1792" s="325" t="s">
        <v>2041</v>
      </c>
      <c r="F1792" s="331"/>
    </row>
    <row r="1793" spans="1:6" ht="20.25" customHeight="1">
      <c r="A1793" s="324">
        <v>1791</v>
      </c>
      <c r="B1793" s="332" t="s">
        <v>3809</v>
      </c>
      <c r="C1793" s="333">
        <v>91.12</v>
      </c>
      <c r="D1793" s="325" t="s">
        <v>487</v>
      </c>
      <c r="E1793" s="325" t="s">
        <v>2045</v>
      </c>
      <c r="F1793" s="331"/>
    </row>
    <row r="1794" spans="1:6" ht="20.25" customHeight="1">
      <c r="A1794" s="324">
        <v>1792</v>
      </c>
      <c r="B1794" s="332" t="s">
        <v>3798</v>
      </c>
      <c r="C1794" s="333">
        <v>91.12</v>
      </c>
      <c r="D1794" s="325" t="s">
        <v>487</v>
      </c>
      <c r="E1794" s="325" t="s">
        <v>2045</v>
      </c>
      <c r="F1794" s="331"/>
    </row>
    <row r="1795" spans="1:6" ht="20.25" customHeight="1">
      <c r="A1795" s="324">
        <v>1793</v>
      </c>
      <c r="B1795" s="332" t="s">
        <v>4299</v>
      </c>
      <c r="C1795" s="333">
        <v>89.39</v>
      </c>
      <c r="D1795" s="325" t="s">
        <v>487</v>
      </c>
      <c r="E1795" s="325" t="s">
        <v>2041</v>
      </c>
      <c r="F1795" s="331"/>
    </row>
    <row r="1796" spans="1:6" ht="20.25" customHeight="1">
      <c r="A1796" s="324">
        <v>1794</v>
      </c>
      <c r="B1796" s="332" t="s">
        <v>4300</v>
      </c>
      <c r="C1796" s="333">
        <v>89.65</v>
      </c>
      <c r="D1796" s="325" t="s">
        <v>487</v>
      </c>
      <c r="E1796" s="325" t="s">
        <v>2041</v>
      </c>
      <c r="F1796" s="331"/>
    </row>
    <row r="1797" spans="1:6" ht="20.25" customHeight="1">
      <c r="A1797" s="324">
        <v>1795</v>
      </c>
      <c r="B1797" s="332" t="s">
        <v>4301</v>
      </c>
      <c r="C1797" s="333">
        <v>91.12</v>
      </c>
      <c r="D1797" s="325" t="s">
        <v>487</v>
      </c>
      <c r="E1797" s="325" t="s">
        <v>2045</v>
      </c>
      <c r="F1797" s="331"/>
    </row>
    <row r="1798" spans="1:6" ht="20.25" customHeight="1">
      <c r="A1798" s="324">
        <v>1796</v>
      </c>
      <c r="B1798" s="332" t="s">
        <v>4302</v>
      </c>
      <c r="C1798" s="333">
        <v>91.12</v>
      </c>
      <c r="D1798" s="325" t="s">
        <v>487</v>
      </c>
      <c r="E1798" s="325" t="s">
        <v>2045</v>
      </c>
      <c r="F1798" s="331"/>
    </row>
    <row r="1799" spans="1:6" ht="20.25" customHeight="1">
      <c r="A1799" s="324">
        <v>1797</v>
      </c>
      <c r="B1799" s="332" t="s">
        <v>4303</v>
      </c>
      <c r="C1799" s="333">
        <v>89.39</v>
      </c>
      <c r="D1799" s="325" t="s">
        <v>487</v>
      </c>
      <c r="E1799" s="325" t="s">
        <v>2041</v>
      </c>
      <c r="F1799" s="331"/>
    </row>
    <row r="1800" spans="1:6" ht="20.25" customHeight="1">
      <c r="A1800" s="324">
        <v>1798</v>
      </c>
      <c r="B1800" s="332" t="s">
        <v>4304</v>
      </c>
      <c r="C1800" s="333">
        <v>89.65</v>
      </c>
      <c r="D1800" s="325" t="s">
        <v>487</v>
      </c>
      <c r="E1800" s="325" t="s">
        <v>2041</v>
      </c>
      <c r="F1800" s="331"/>
    </row>
    <row r="1801" spans="1:6" ht="20.25" customHeight="1">
      <c r="A1801" s="324">
        <v>1799</v>
      </c>
      <c r="B1801" s="332" t="s">
        <v>3763</v>
      </c>
      <c r="C1801" s="333">
        <v>91.12</v>
      </c>
      <c r="D1801" s="325" t="s">
        <v>487</v>
      </c>
      <c r="E1801" s="325" t="s">
        <v>2045</v>
      </c>
      <c r="F1801" s="331"/>
    </row>
    <row r="1802" spans="1:6" ht="20.25" customHeight="1">
      <c r="A1802" s="324">
        <v>1800</v>
      </c>
      <c r="B1802" s="332" t="s">
        <v>4305</v>
      </c>
      <c r="C1802" s="333">
        <v>91.12</v>
      </c>
      <c r="D1802" s="325" t="s">
        <v>487</v>
      </c>
      <c r="E1802" s="325" t="s">
        <v>2045</v>
      </c>
      <c r="F1802" s="331"/>
    </row>
    <row r="1803" spans="1:6" ht="20.25" customHeight="1">
      <c r="A1803" s="324">
        <v>1801</v>
      </c>
      <c r="B1803" s="332" t="s">
        <v>2306</v>
      </c>
      <c r="C1803" s="333">
        <v>89.65</v>
      </c>
      <c r="D1803" s="325" t="s">
        <v>487</v>
      </c>
      <c r="E1803" s="325" t="s">
        <v>2041</v>
      </c>
      <c r="F1803" s="331"/>
    </row>
    <row r="1804" spans="1:6" ht="20.25" customHeight="1">
      <c r="A1804" s="324">
        <v>1802</v>
      </c>
      <c r="B1804" s="332" t="s">
        <v>2320</v>
      </c>
      <c r="C1804" s="333">
        <v>91.12</v>
      </c>
      <c r="D1804" s="325" t="s">
        <v>487</v>
      </c>
      <c r="E1804" s="325" t="s">
        <v>2045</v>
      </c>
      <c r="F1804" s="331"/>
    </row>
    <row r="1805" spans="1:6" ht="20.25" customHeight="1">
      <c r="A1805" s="324">
        <v>1803</v>
      </c>
      <c r="B1805" s="332" t="s">
        <v>3759</v>
      </c>
      <c r="C1805" s="333">
        <v>91.12</v>
      </c>
      <c r="D1805" s="325" t="s">
        <v>487</v>
      </c>
      <c r="E1805" s="325" t="s">
        <v>2045</v>
      </c>
      <c r="F1805" s="331"/>
    </row>
    <row r="1806" spans="1:6" ht="20.25" customHeight="1">
      <c r="A1806" s="324">
        <v>1804</v>
      </c>
      <c r="B1806" s="332" t="s">
        <v>3787</v>
      </c>
      <c r="C1806" s="333">
        <v>89.39</v>
      </c>
      <c r="D1806" s="325" t="s">
        <v>487</v>
      </c>
      <c r="E1806" s="325" t="s">
        <v>2041</v>
      </c>
      <c r="F1806" s="331"/>
    </row>
    <row r="1807" spans="1:6" ht="20.25" customHeight="1">
      <c r="A1807" s="324">
        <v>1805</v>
      </c>
      <c r="B1807" s="332" t="s">
        <v>5759</v>
      </c>
      <c r="C1807" s="333">
        <v>91.12</v>
      </c>
      <c r="D1807" s="325" t="s">
        <v>487</v>
      </c>
      <c r="E1807" s="325" t="s">
        <v>2045</v>
      </c>
      <c r="F1807" s="331"/>
    </row>
    <row r="1808" spans="1:6" ht="20.25" customHeight="1">
      <c r="A1808" s="324">
        <v>1806</v>
      </c>
      <c r="B1808" s="332" t="s">
        <v>2305</v>
      </c>
      <c r="C1808" s="333">
        <v>89.65</v>
      </c>
      <c r="D1808" s="325" t="s">
        <v>487</v>
      </c>
      <c r="E1808" s="325" t="s">
        <v>2041</v>
      </c>
      <c r="F1808" s="331"/>
    </row>
    <row r="1809" spans="1:6" ht="20.25" customHeight="1">
      <c r="A1809" s="324">
        <v>1807</v>
      </c>
      <c r="B1809" s="332" t="s">
        <v>2319</v>
      </c>
      <c r="C1809" s="333">
        <v>91.12</v>
      </c>
      <c r="D1809" s="325" t="s">
        <v>487</v>
      </c>
      <c r="E1809" s="325" t="s">
        <v>2045</v>
      </c>
      <c r="F1809" s="331"/>
    </row>
    <row r="1810" spans="1:6" ht="20.25" customHeight="1">
      <c r="A1810" s="324">
        <v>1808</v>
      </c>
      <c r="B1810" s="332" t="s">
        <v>4191</v>
      </c>
      <c r="C1810" s="333">
        <v>91.12</v>
      </c>
      <c r="D1810" s="325" t="s">
        <v>487</v>
      </c>
      <c r="E1810" s="325" t="s">
        <v>2045</v>
      </c>
      <c r="F1810" s="331"/>
    </row>
    <row r="1811" spans="1:6" ht="20.25" customHeight="1">
      <c r="A1811" s="324">
        <v>1809</v>
      </c>
      <c r="B1811" s="332" t="s">
        <v>4192</v>
      </c>
      <c r="C1811" s="333">
        <v>89.39</v>
      </c>
      <c r="D1811" s="325" t="s">
        <v>487</v>
      </c>
      <c r="E1811" s="325" t="s">
        <v>2041</v>
      </c>
      <c r="F1811" s="331"/>
    </row>
    <row r="1812" spans="1:6" ht="20.25" customHeight="1">
      <c r="A1812" s="324">
        <v>1810</v>
      </c>
      <c r="B1812" s="332" t="s">
        <v>2304</v>
      </c>
      <c r="C1812" s="333">
        <v>89.65</v>
      </c>
      <c r="D1812" s="325" t="s">
        <v>487</v>
      </c>
      <c r="E1812" s="325" t="s">
        <v>2041</v>
      </c>
      <c r="F1812" s="331"/>
    </row>
    <row r="1813" spans="1:6" ht="20.25" customHeight="1">
      <c r="A1813" s="324">
        <v>1811</v>
      </c>
      <c r="B1813" s="332" t="s">
        <v>2318</v>
      </c>
      <c r="C1813" s="333">
        <v>91.12</v>
      </c>
      <c r="D1813" s="325" t="s">
        <v>487</v>
      </c>
      <c r="E1813" s="325" t="s">
        <v>2045</v>
      </c>
      <c r="F1813" s="331"/>
    </row>
    <row r="1814" spans="1:6" ht="20.25" customHeight="1">
      <c r="A1814" s="324">
        <v>1812</v>
      </c>
      <c r="B1814" s="332" t="s">
        <v>4193</v>
      </c>
      <c r="C1814" s="333">
        <v>91.12</v>
      </c>
      <c r="D1814" s="325" t="s">
        <v>487</v>
      </c>
      <c r="E1814" s="325" t="s">
        <v>2045</v>
      </c>
      <c r="F1814" s="331"/>
    </row>
    <row r="1815" spans="1:6" ht="20.25" customHeight="1">
      <c r="A1815" s="324">
        <v>1813</v>
      </c>
      <c r="B1815" s="332" t="s">
        <v>4182</v>
      </c>
      <c r="C1815" s="333">
        <v>89.39</v>
      </c>
      <c r="D1815" s="325" t="s">
        <v>487</v>
      </c>
      <c r="E1815" s="325" t="s">
        <v>2041</v>
      </c>
      <c r="F1815" s="331"/>
    </row>
    <row r="1816" spans="1:6" ht="20.25" customHeight="1">
      <c r="A1816" s="324">
        <v>1814</v>
      </c>
      <c r="B1816" s="332" t="s">
        <v>2303</v>
      </c>
      <c r="C1816" s="333">
        <v>89.65</v>
      </c>
      <c r="D1816" s="325" t="s">
        <v>487</v>
      </c>
      <c r="E1816" s="325" t="s">
        <v>2041</v>
      </c>
      <c r="F1816" s="331"/>
    </row>
    <row r="1817" spans="1:6" ht="20.25" customHeight="1">
      <c r="A1817" s="324">
        <v>1815</v>
      </c>
      <c r="B1817" s="332" t="s">
        <v>2317</v>
      </c>
      <c r="C1817" s="333">
        <v>91.12</v>
      </c>
      <c r="D1817" s="325" t="s">
        <v>487</v>
      </c>
      <c r="E1817" s="325" t="s">
        <v>2045</v>
      </c>
      <c r="F1817" s="331"/>
    </row>
    <row r="1818" spans="1:6" ht="20.25" customHeight="1">
      <c r="A1818" s="324">
        <v>1816</v>
      </c>
      <c r="B1818" s="332" t="s">
        <v>3788</v>
      </c>
      <c r="C1818" s="333">
        <v>91.12</v>
      </c>
      <c r="D1818" s="325" t="s">
        <v>487</v>
      </c>
      <c r="E1818" s="325" t="s">
        <v>2045</v>
      </c>
      <c r="F1818" s="331"/>
    </row>
    <row r="1819" spans="1:6" ht="20.25" customHeight="1">
      <c r="A1819" s="324">
        <v>1817</v>
      </c>
      <c r="B1819" s="332" t="s">
        <v>4179</v>
      </c>
      <c r="C1819" s="333">
        <v>89.39</v>
      </c>
      <c r="D1819" s="325" t="s">
        <v>487</v>
      </c>
      <c r="E1819" s="325" t="s">
        <v>2041</v>
      </c>
      <c r="F1819" s="331"/>
    </row>
    <row r="1820" spans="1:6" ht="20.25" customHeight="1">
      <c r="A1820" s="324">
        <v>1818</v>
      </c>
      <c r="B1820" s="332" t="s">
        <v>4180</v>
      </c>
      <c r="C1820" s="333">
        <v>89.39</v>
      </c>
      <c r="D1820" s="325" t="s">
        <v>487</v>
      </c>
      <c r="E1820" s="325" t="s">
        <v>2041</v>
      </c>
      <c r="F1820" s="331"/>
    </row>
    <row r="1821" spans="1:6" ht="20.25" customHeight="1">
      <c r="A1821" s="324">
        <v>1819</v>
      </c>
      <c r="B1821" s="332" t="s">
        <v>2301</v>
      </c>
      <c r="C1821" s="333">
        <v>89.65</v>
      </c>
      <c r="D1821" s="325" t="s">
        <v>487</v>
      </c>
      <c r="E1821" s="325" t="s">
        <v>2041</v>
      </c>
      <c r="F1821" s="331"/>
    </row>
    <row r="1822" spans="1:6" ht="20.25" customHeight="1">
      <c r="A1822" s="324">
        <v>1820</v>
      </c>
      <c r="B1822" s="332" t="s">
        <v>2287</v>
      </c>
      <c r="C1822" s="333">
        <v>91.12</v>
      </c>
      <c r="D1822" s="325" t="s">
        <v>487</v>
      </c>
      <c r="E1822" s="325" t="s">
        <v>2045</v>
      </c>
      <c r="F1822" s="331"/>
    </row>
    <row r="1823" spans="1:6" ht="20.25" customHeight="1">
      <c r="A1823" s="324">
        <v>1821</v>
      </c>
      <c r="B1823" s="332" t="s">
        <v>4315</v>
      </c>
      <c r="C1823" s="333">
        <v>91.12</v>
      </c>
      <c r="D1823" s="325" t="s">
        <v>487</v>
      </c>
      <c r="E1823" s="325" t="s">
        <v>2045</v>
      </c>
      <c r="F1823" s="331"/>
    </row>
    <row r="1824" spans="1:6" ht="20.25" customHeight="1">
      <c r="A1824" s="324">
        <v>1822</v>
      </c>
      <c r="B1824" s="332" t="s">
        <v>3792</v>
      </c>
      <c r="C1824" s="333">
        <v>89.65</v>
      </c>
      <c r="D1824" s="325" t="s">
        <v>487</v>
      </c>
      <c r="E1824" s="325" t="s">
        <v>2041</v>
      </c>
      <c r="F1824" s="331"/>
    </row>
    <row r="1825" spans="1:6" ht="20.25" customHeight="1">
      <c r="A1825" s="324">
        <v>1823</v>
      </c>
      <c r="B1825" s="332" t="s">
        <v>2286</v>
      </c>
      <c r="C1825" s="333">
        <v>91.12</v>
      </c>
      <c r="D1825" s="325" t="s">
        <v>487</v>
      </c>
      <c r="E1825" s="325" t="s">
        <v>2045</v>
      </c>
      <c r="F1825" s="331"/>
    </row>
    <row r="1826" spans="1:6" ht="20.25" customHeight="1">
      <c r="A1826" s="324">
        <v>1824</v>
      </c>
      <c r="B1826" s="332" t="s">
        <v>4316</v>
      </c>
      <c r="C1826" s="333">
        <v>91.12</v>
      </c>
      <c r="D1826" s="325" t="s">
        <v>487</v>
      </c>
      <c r="E1826" s="325" t="s">
        <v>2045</v>
      </c>
      <c r="F1826" s="331"/>
    </row>
    <row r="1827" spans="1:6" ht="20.25" customHeight="1">
      <c r="A1827" s="324">
        <v>1825</v>
      </c>
      <c r="B1827" s="332" t="s">
        <v>4317</v>
      </c>
      <c r="C1827" s="333">
        <v>89.65</v>
      </c>
      <c r="D1827" s="325" t="s">
        <v>487</v>
      </c>
      <c r="E1827" s="325" t="s">
        <v>2041</v>
      </c>
      <c r="F1827" s="331"/>
    </row>
    <row r="1828" spans="1:6" ht="20.25" customHeight="1">
      <c r="A1828" s="324">
        <v>1826</v>
      </c>
      <c r="B1828" s="332" t="s">
        <v>4320</v>
      </c>
      <c r="C1828" s="333">
        <v>91.12</v>
      </c>
      <c r="D1828" s="325" t="s">
        <v>487</v>
      </c>
      <c r="E1828" s="325" t="s">
        <v>2045</v>
      </c>
      <c r="F1828" s="331"/>
    </row>
    <row r="1829" spans="1:6" ht="20.25" customHeight="1">
      <c r="A1829" s="324">
        <v>1827</v>
      </c>
      <c r="B1829" s="332" t="s">
        <v>4229</v>
      </c>
      <c r="C1829" s="333">
        <v>89.65</v>
      </c>
      <c r="D1829" s="325" t="s">
        <v>487</v>
      </c>
      <c r="E1829" s="325" t="s">
        <v>2041</v>
      </c>
      <c r="F1829" s="331"/>
    </row>
    <row r="1830" spans="1:6" ht="20.25" customHeight="1">
      <c r="A1830" s="324">
        <v>1828</v>
      </c>
      <c r="B1830" s="332" t="s">
        <v>4378</v>
      </c>
      <c r="C1830" s="333">
        <v>91.12</v>
      </c>
      <c r="D1830" s="325" t="s">
        <v>487</v>
      </c>
      <c r="E1830" s="325" t="s">
        <v>2045</v>
      </c>
      <c r="F1830" s="331"/>
    </row>
    <row r="1831" spans="1:6" ht="20.25" customHeight="1">
      <c r="A1831" s="324">
        <v>1829</v>
      </c>
      <c r="B1831" s="332" t="s">
        <v>4379</v>
      </c>
      <c r="C1831" s="333">
        <v>89.65</v>
      </c>
      <c r="D1831" s="325" t="s">
        <v>487</v>
      </c>
      <c r="E1831" s="325" t="s">
        <v>2041</v>
      </c>
      <c r="F1831" s="331"/>
    </row>
    <row r="1832" spans="1:6" ht="20.25" customHeight="1">
      <c r="A1832" s="324">
        <v>1830</v>
      </c>
      <c r="B1832" s="332" t="s">
        <v>4382</v>
      </c>
      <c r="C1832" s="333">
        <v>91.12</v>
      </c>
      <c r="D1832" s="325" t="s">
        <v>487</v>
      </c>
      <c r="E1832" s="325" t="s">
        <v>2045</v>
      </c>
      <c r="F1832" s="331"/>
    </row>
    <row r="1833" spans="1:6" ht="20.25" customHeight="1">
      <c r="A1833" s="324">
        <v>1831</v>
      </c>
      <c r="B1833" s="332" t="s">
        <v>4383</v>
      </c>
      <c r="C1833" s="333">
        <v>89.65</v>
      </c>
      <c r="D1833" s="325" t="s">
        <v>487</v>
      </c>
      <c r="E1833" s="325" t="s">
        <v>2041</v>
      </c>
      <c r="F1833" s="331"/>
    </row>
    <row r="1834" spans="1:6" ht="20.25" customHeight="1">
      <c r="A1834" s="324">
        <v>1832</v>
      </c>
      <c r="B1834" s="332" t="s">
        <v>4068</v>
      </c>
      <c r="C1834" s="333">
        <v>91.12</v>
      </c>
      <c r="D1834" s="325" t="s">
        <v>487</v>
      </c>
      <c r="E1834" s="325" t="s">
        <v>2045</v>
      </c>
      <c r="F1834" s="331"/>
    </row>
    <row r="1835" spans="1:6" ht="20.25" customHeight="1">
      <c r="A1835" s="324">
        <v>1833</v>
      </c>
      <c r="B1835" s="332" t="s">
        <v>3732</v>
      </c>
      <c r="C1835" s="333">
        <v>89.65</v>
      </c>
      <c r="D1835" s="325" t="s">
        <v>487</v>
      </c>
      <c r="E1835" s="325" t="s">
        <v>2041</v>
      </c>
      <c r="F1835" s="331"/>
    </row>
    <row r="1836" spans="1:6" ht="20.25" customHeight="1">
      <c r="A1836" s="324">
        <v>1834</v>
      </c>
      <c r="B1836" s="332" t="s">
        <v>4078</v>
      </c>
      <c r="C1836" s="333">
        <v>89.65</v>
      </c>
      <c r="D1836" s="325" t="s">
        <v>487</v>
      </c>
      <c r="E1836" s="325" t="s">
        <v>2041</v>
      </c>
      <c r="F1836" s="331"/>
    </row>
    <row r="1837" spans="1:6" ht="20.25" customHeight="1">
      <c r="A1837" s="324">
        <v>1835</v>
      </c>
      <c r="B1837" s="332" t="s">
        <v>3733</v>
      </c>
      <c r="C1837" s="333">
        <v>91.12</v>
      </c>
      <c r="D1837" s="325" t="s">
        <v>487</v>
      </c>
      <c r="E1837" s="325" t="s">
        <v>2045</v>
      </c>
      <c r="F1837" s="331"/>
    </row>
    <row r="1838" spans="1:6" ht="20.25" customHeight="1">
      <c r="A1838" s="324">
        <v>1836</v>
      </c>
      <c r="B1838" s="332" t="s">
        <v>4782</v>
      </c>
      <c r="C1838" s="333">
        <v>91.12</v>
      </c>
      <c r="D1838" s="325" t="s">
        <v>487</v>
      </c>
      <c r="E1838" s="325" t="s">
        <v>2045</v>
      </c>
      <c r="F1838" s="331"/>
    </row>
    <row r="1839" spans="1:6" ht="20.25" customHeight="1">
      <c r="A1839" s="324">
        <v>1837</v>
      </c>
      <c r="B1839" s="332" t="s">
        <v>3716</v>
      </c>
      <c r="C1839" s="333">
        <v>89.65</v>
      </c>
      <c r="D1839" s="325" t="s">
        <v>487</v>
      </c>
      <c r="E1839" s="325" t="s">
        <v>2041</v>
      </c>
      <c r="F1839" s="331"/>
    </row>
    <row r="1840" spans="1:6" ht="20.25" customHeight="1">
      <c r="A1840" s="324">
        <v>1838</v>
      </c>
      <c r="B1840" s="332" t="s">
        <v>3811</v>
      </c>
      <c r="C1840" s="333">
        <v>91.12</v>
      </c>
      <c r="D1840" s="325" t="s">
        <v>487</v>
      </c>
      <c r="E1840" s="325" t="s">
        <v>2045</v>
      </c>
      <c r="F1840" s="331"/>
    </row>
    <row r="1841" spans="1:6" ht="20.25" customHeight="1">
      <c r="A1841" s="324">
        <v>1839</v>
      </c>
      <c r="B1841" s="332" t="s">
        <v>3772</v>
      </c>
      <c r="C1841" s="333">
        <v>91.12</v>
      </c>
      <c r="D1841" s="325" t="s">
        <v>487</v>
      </c>
      <c r="E1841" s="325" t="s">
        <v>2045</v>
      </c>
      <c r="F1841" s="331"/>
    </row>
    <row r="1842" spans="1:6" ht="20.25" customHeight="1">
      <c r="A1842" s="324">
        <v>1840</v>
      </c>
      <c r="B1842" s="332" t="s">
        <v>3712</v>
      </c>
      <c r="C1842" s="333">
        <v>89.65</v>
      </c>
      <c r="D1842" s="325" t="s">
        <v>487</v>
      </c>
      <c r="E1842" s="325" t="s">
        <v>2041</v>
      </c>
      <c r="F1842" s="331"/>
    </row>
    <row r="1843" spans="1:6" ht="20.25" customHeight="1">
      <c r="A1843" s="324">
        <v>1841</v>
      </c>
      <c r="B1843" s="332" t="s">
        <v>4385</v>
      </c>
      <c r="C1843" s="333">
        <v>91.12</v>
      </c>
      <c r="D1843" s="325" t="s">
        <v>487</v>
      </c>
      <c r="E1843" s="325" t="s">
        <v>2045</v>
      </c>
      <c r="F1843" s="331"/>
    </row>
    <row r="1844" spans="1:6" ht="20.25" customHeight="1">
      <c r="A1844" s="324">
        <v>1842</v>
      </c>
      <c r="B1844" s="332" t="s">
        <v>4046</v>
      </c>
      <c r="C1844" s="333">
        <v>91.12</v>
      </c>
      <c r="D1844" s="325" t="s">
        <v>487</v>
      </c>
      <c r="E1844" s="325" t="s">
        <v>2045</v>
      </c>
      <c r="F1844" s="331"/>
    </row>
    <row r="1845" spans="1:6" ht="20.25" customHeight="1">
      <c r="A1845" s="324">
        <v>1843</v>
      </c>
      <c r="B1845" s="332" t="s">
        <v>3872</v>
      </c>
      <c r="C1845" s="333">
        <v>89.65</v>
      </c>
      <c r="D1845" s="325" t="s">
        <v>487</v>
      </c>
      <c r="E1845" s="325" t="s">
        <v>2041</v>
      </c>
      <c r="F1845" s="331"/>
    </row>
    <row r="1846" spans="1:6" ht="20.25" customHeight="1">
      <c r="A1846" s="324">
        <v>1844</v>
      </c>
      <c r="B1846" s="332" t="s">
        <v>4154</v>
      </c>
      <c r="C1846" s="333">
        <v>89.39</v>
      </c>
      <c r="D1846" s="325" t="s">
        <v>487</v>
      </c>
      <c r="E1846" s="325" t="s">
        <v>2041</v>
      </c>
      <c r="F1846" s="331"/>
    </row>
    <row r="1847" spans="1:6" ht="20.25" customHeight="1">
      <c r="A1847" s="324">
        <v>1845</v>
      </c>
      <c r="B1847" s="332" t="s">
        <v>4175</v>
      </c>
      <c r="C1847" s="333">
        <v>91.12</v>
      </c>
      <c r="D1847" s="325" t="s">
        <v>487</v>
      </c>
      <c r="E1847" s="325" t="s">
        <v>2045</v>
      </c>
      <c r="F1847" s="331"/>
    </row>
    <row r="1848" spans="1:6" ht="20.25" customHeight="1">
      <c r="A1848" s="324">
        <v>1846</v>
      </c>
      <c r="B1848" s="332" t="s">
        <v>4117</v>
      </c>
      <c r="C1848" s="333">
        <v>91.12</v>
      </c>
      <c r="D1848" s="325" t="s">
        <v>487</v>
      </c>
      <c r="E1848" s="325" t="s">
        <v>2045</v>
      </c>
      <c r="F1848" s="331"/>
    </row>
    <row r="1849" spans="1:6" ht="20.25" customHeight="1">
      <c r="A1849" s="324">
        <v>1847</v>
      </c>
      <c r="B1849" s="332" t="s">
        <v>4732</v>
      </c>
      <c r="C1849" s="333">
        <v>89.65</v>
      </c>
      <c r="D1849" s="325" t="s">
        <v>487</v>
      </c>
      <c r="E1849" s="325" t="s">
        <v>2041</v>
      </c>
      <c r="F1849" s="331"/>
    </row>
    <row r="1850" spans="1:6" ht="20.25" customHeight="1">
      <c r="A1850" s="324">
        <v>1848</v>
      </c>
      <c r="B1850" s="332" t="s">
        <v>5760</v>
      </c>
      <c r="C1850" s="333">
        <v>91.12</v>
      </c>
      <c r="D1850" s="325" t="s">
        <v>487</v>
      </c>
      <c r="E1850" s="325" t="s">
        <v>2045</v>
      </c>
      <c r="F1850" s="331"/>
    </row>
    <row r="1851" spans="1:6" ht="20.25" customHeight="1">
      <c r="A1851" s="324">
        <v>1849</v>
      </c>
      <c r="B1851" s="332" t="s">
        <v>5761</v>
      </c>
      <c r="C1851" s="333">
        <v>91.12</v>
      </c>
      <c r="D1851" s="325" t="s">
        <v>487</v>
      </c>
      <c r="E1851" s="325" t="s">
        <v>2045</v>
      </c>
      <c r="F1851" s="331"/>
    </row>
    <row r="1852" spans="1:6" ht="20.25" customHeight="1">
      <c r="A1852" s="324">
        <v>1850</v>
      </c>
      <c r="B1852" s="332" t="s">
        <v>5762</v>
      </c>
      <c r="C1852" s="333">
        <v>89.65</v>
      </c>
      <c r="D1852" s="325" t="s">
        <v>487</v>
      </c>
      <c r="E1852" s="325" t="s">
        <v>2041</v>
      </c>
      <c r="F1852" s="331"/>
    </row>
    <row r="1853" spans="1:6" ht="20.25" customHeight="1">
      <c r="A1853" s="324">
        <v>1851</v>
      </c>
      <c r="B1853" s="332" t="s">
        <v>5763</v>
      </c>
      <c r="C1853" s="333">
        <v>89.39</v>
      </c>
      <c r="D1853" s="325" t="s">
        <v>487</v>
      </c>
      <c r="E1853" s="325" t="s">
        <v>2041</v>
      </c>
      <c r="F1853" s="331"/>
    </row>
    <row r="1854" spans="1:6" ht="20.25" customHeight="1">
      <c r="A1854" s="324">
        <v>1852</v>
      </c>
      <c r="B1854" s="332" t="s">
        <v>5764</v>
      </c>
      <c r="C1854" s="333">
        <v>91.12</v>
      </c>
      <c r="D1854" s="325" t="s">
        <v>487</v>
      </c>
      <c r="E1854" s="325" t="s">
        <v>2045</v>
      </c>
      <c r="F1854" s="331"/>
    </row>
    <row r="1855" spans="1:6" ht="20.25" customHeight="1">
      <c r="A1855" s="324">
        <v>1853</v>
      </c>
      <c r="B1855" s="332" t="s">
        <v>5765</v>
      </c>
      <c r="C1855" s="333">
        <v>91.12</v>
      </c>
      <c r="D1855" s="325" t="s">
        <v>487</v>
      </c>
      <c r="E1855" s="325" t="s">
        <v>2045</v>
      </c>
      <c r="F1855" s="331"/>
    </row>
    <row r="1856" spans="1:6" ht="20.25" customHeight="1">
      <c r="A1856" s="324">
        <v>1854</v>
      </c>
      <c r="B1856" s="332" t="s">
        <v>5766</v>
      </c>
      <c r="C1856" s="333">
        <v>89.65</v>
      </c>
      <c r="D1856" s="325" t="s">
        <v>487</v>
      </c>
      <c r="E1856" s="325" t="s">
        <v>2041</v>
      </c>
      <c r="F1856" s="331"/>
    </row>
    <row r="1857" spans="1:6" ht="20.25" customHeight="1">
      <c r="A1857" s="324">
        <v>1855</v>
      </c>
      <c r="B1857" s="332" t="s">
        <v>5767</v>
      </c>
      <c r="C1857" s="333">
        <v>89.39</v>
      </c>
      <c r="D1857" s="325" t="s">
        <v>487</v>
      </c>
      <c r="E1857" s="325" t="s">
        <v>2041</v>
      </c>
      <c r="F1857" s="331"/>
    </row>
    <row r="1858" spans="1:6" ht="20.25" customHeight="1">
      <c r="A1858" s="324">
        <v>1856</v>
      </c>
      <c r="B1858" s="332" t="s">
        <v>5768</v>
      </c>
      <c r="C1858" s="333">
        <v>91.12</v>
      </c>
      <c r="D1858" s="325" t="s">
        <v>487</v>
      </c>
      <c r="E1858" s="325" t="s">
        <v>2045</v>
      </c>
      <c r="F1858" s="331"/>
    </row>
    <row r="1859" spans="1:6" ht="20.25" customHeight="1">
      <c r="A1859" s="324">
        <v>1857</v>
      </c>
      <c r="B1859" s="332" t="s">
        <v>5769</v>
      </c>
      <c r="C1859" s="333">
        <v>91.12</v>
      </c>
      <c r="D1859" s="325" t="s">
        <v>487</v>
      </c>
      <c r="E1859" s="325" t="s">
        <v>2045</v>
      </c>
      <c r="F1859" s="331"/>
    </row>
    <row r="1860" spans="1:6" ht="20.25" customHeight="1">
      <c r="A1860" s="324">
        <v>1858</v>
      </c>
      <c r="B1860" s="332" t="s">
        <v>5770</v>
      </c>
      <c r="C1860" s="333">
        <v>89.65</v>
      </c>
      <c r="D1860" s="325" t="s">
        <v>487</v>
      </c>
      <c r="E1860" s="325" t="s">
        <v>2041</v>
      </c>
      <c r="F1860" s="331"/>
    </row>
    <row r="1861" spans="1:6" ht="20.25" customHeight="1">
      <c r="A1861" s="324">
        <v>1859</v>
      </c>
      <c r="B1861" s="332" t="s">
        <v>5771</v>
      </c>
      <c r="C1861" s="333">
        <v>89.39</v>
      </c>
      <c r="D1861" s="325" t="s">
        <v>487</v>
      </c>
      <c r="E1861" s="325" t="s">
        <v>2041</v>
      </c>
      <c r="F1861" s="331"/>
    </row>
    <row r="1862" spans="1:6" ht="20.25" customHeight="1">
      <c r="A1862" s="324">
        <v>1860</v>
      </c>
      <c r="B1862" s="332" t="s">
        <v>5772</v>
      </c>
      <c r="C1862" s="333">
        <v>91.12</v>
      </c>
      <c r="D1862" s="325" t="s">
        <v>487</v>
      </c>
      <c r="E1862" s="325" t="s">
        <v>2045</v>
      </c>
      <c r="F1862" s="331"/>
    </row>
    <row r="1863" spans="1:6" ht="20.25" customHeight="1">
      <c r="A1863" s="324">
        <v>1861</v>
      </c>
      <c r="B1863" s="332" t="s">
        <v>5773</v>
      </c>
      <c r="C1863" s="333">
        <v>91.12</v>
      </c>
      <c r="D1863" s="325" t="s">
        <v>487</v>
      </c>
      <c r="E1863" s="325" t="s">
        <v>2045</v>
      </c>
      <c r="F1863" s="331"/>
    </row>
    <row r="1864" spans="1:6" ht="20.25" customHeight="1">
      <c r="A1864" s="324">
        <v>1862</v>
      </c>
      <c r="B1864" s="332" t="s">
        <v>5774</v>
      </c>
      <c r="C1864" s="333">
        <v>89.65</v>
      </c>
      <c r="D1864" s="325" t="s">
        <v>487</v>
      </c>
      <c r="E1864" s="325" t="s">
        <v>2041</v>
      </c>
      <c r="F1864" s="331"/>
    </row>
    <row r="1865" spans="1:6" ht="20.25" customHeight="1">
      <c r="A1865" s="324">
        <v>1863</v>
      </c>
      <c r="B1865" s="332" t="s">
        <v>2535</v>
      </c>
      <c r="C1865" s="333">
        <v>90.64</v>
      </c>
      <c r="D1865" s="325" t="s">
        <v>487</v>
      </c>
      <c r="E1865" s="325" t="s">
        <v>2041</v>
      </c>
      <c r="F1865" s="331"/>
    </row>
    <row r="1866" spans="1:6" ht="20.25" customHeight="1">
      <c r="A1866" s="324">
        <v>1864</v>
      </c>
      <c r="B1866" s="332" t="s">
        <v>5775</v>
      </c>
      <c r="C1866" s="333">
        <v>90.03</v>
      </c>
      <c r="D1866" s="325" t="s">
        <v>487</v>
      </c>
      <c r="E1866" s="325" t="s">
        <v>2045</v>
      </c>
      <c r="F1866" s="331"/>
    </row>
    <row r="1867" spans="1:6" ht="20.25" customHeight="1">
      <c r="A1867" s="324">
        <v>1865</v>
      </c>
      <c r="B1867" s="332" t="s">
        <v>5776</v>
      </c>
      <c r="C1867" s="333">
        <v>89.81</v>
      </c>
      <c r="D1867" s="325" t="s">
        <v>487</v>
      </c>
      <c r="E1867" s="325" t="s">
        <v>2041</v>
      </c>
      <c r="F1867" s="331"/>
    </row>
    <row r="1868" spans="1:6" ht="20.25" customHeight="1">
      <c r="A1868" s="324">
        <v>1866</v>
      </c>
      <c r="B1868" s="332" t="s">
        <v>2548</v>
      </c>
      <c r="C1868" s="333">
        <v>89.23</v>
      </c>
      <c r="D1868" s="325" t="s">
        <v>487</v>
      </c>
      <c r="E1868" s="325" t="s">
        <v>2045</v>
      </c>
      <c r="F1868" s="331"/>
    </row>
    <row r="1869" spans="1:6" ht="20.25" customHeight="1">
      <c r="A1869" s="324">
        <v>1867</v>
      </c>
      <c r="B1869" s="332" t="s">
        <v>5777</v>
      </c>
      <c r="C1869" s="333">
        <v>89.81</v>
      </c>
      <c r="D1869" s="325" t="s">
        <v>487</v>
      </c>
      <c r="E1869" s="325" t="s">
        <v>2041</v>
      </c>
      <c r="F1869" s="331"/>
    </row>
    <row r="1870" spans="1:6" ht="20.25" customHeight="1">
      <c r="A1870" s="324">
        <v>1868</v>
      </c>
      <c r="B1870" s="332" t="s">
        <v>2547</v>
      </c>
      <c r="C1870" s="333">
        <v>89.23</v>
      </c>
      <c r="D1870" s="325" t="s">
        <v>487</v>
      </c>
      <c r="E1870" s="325" t="s">
        <v>2045</v>
      </c>
      <c r="F1870" s="331"/>
    </row>
    <row r="1871" spans="1:6" ht="20.25" customHeight="1">
      <c r="A1871" s="324">
        <v>1869</v>
      </c>
      <c r="B1871" s="332" t="s">
        <v>5778</v>
      </c>
      <c r="C1871" s="333">
        <v>89.81</v>
      </c>
      <c r="D1871" s="325" t="s">
        <v>487</v>
      </c>
      <c r="E1871" s="325" t="s">
        <v>2041</v>
      </c>
      <c r="F1871" s="331"/>
    </row>
    <row r="1872" spans="1:6" ht="20.25" customHeight="1">
      <c r="A1872" s="324">
        <v>1870</v>
      </c>
      <c r="B1872" s="332" t="s">
        <v>2532</v>
      </c>
      <c r="C1872" s="333">
        <v>90.64</v>
      </c>
      <c r="D1872" s="325" t="s">
        <v>487</v>
      </c>
      <c r="E1872" s="325" t="s">
        <v>2041</v>
      </c>
      <c r="F1872" s="331"/>
    </row>
    <row r="1873" spans="1:6" ht="20.25" customHeight="1">
      <c r="A1873" s="324">
        <v>1871</v>
      </c>
      <c r="B1873" s="332" t="s">
        <v>2546</v>
      </c>
      <c r="C1873" s="333">
        <v>89.23</v>
      </c>
      <c r="D1873" s="325" t="s">
        <v>487</v>
      </c>
      <c r="E1873" s="325" t="s">
        <v>2045</v>
      </c>
      <c r="F1873" s="331"/>
    </row>
    <row r="1874" spans="1:6" ht="20.25" customHeight="1">
      <c r="A1874" s="324">
        <v>1872</v>
      </c>
      <c r="B1874" s="332" t="s">
        <v>5779</v>
      </c>
      <c r="C1874" s="333">
        <v>89.81</v>
      </c>
      <c r="D1874" s="325" t="s">
        <v>487</v>
      </c>
      <c r="E1874" s="325" t="s">
        <v>2041</v>
      </c>
      <c r="F1874" s="331"/>
    </row>
    <row r="1875" spans="1:6" ht="20.25" customHeight="1">
      <c r="A1875" s="324">
        <v>1873</v>
      </c>
      <c r="B1875" s="332" t="s">
        <v>2557</v>
      </c>
      <c r="C1875" s="333">
        <v>89.23</v>
      </c>
      <c r="D1875" s="325" t="s">
        <v>487</v>
      </c>
      <c r="E1875" s="325" t="s">
        <v>2045</v>
      </c>
      <c r="F1875" s="331"/>
    </row>
    <row r="1876" spans="1:6" ht="20.25" customHeight="1">
      <c r="A1876" s="324">
        <v>1874</v>
      </c>
      <c r="B1876" s="332" t="s">
        <v>2556</v>
      </c>
      <c r="C1876" s="333">
        <v>89.23</v>
      </c>
      <c r="D1876" s="325" t="s">
        <v>487</v>
      </c>
      <c r="E1876" s="325" t="s">
        <v>2045</v>
      </c>
      <c r="F1876" s="331"/>
    </row>
    <row r="1877" spans="1:6" ht="20.25" customHeight="1">
      <c r="A1877" s="324">
        <v>1875</v>
      </c>
      <c r="B1877" s="332" t="s">
        <v>5780</v>
      </c>
      <c r="C1877" s="333">
        <v>90.03</v>
      </c>
      <c r="D1877" s="325" t="s">
        <v>487</v>
      </c>
      <c r="E1877" s="325" t="s">
        <v>2045</v>
      </c>
      <c r="F1877" s="331"/>
    </row>
    <row r="1878" spans="1:6" ht="20.25" customHeight="1">
      <c r="A1878" s="324">
        <v>1876</v>
      </c>
      <c r="B1878" s="332" t="s">
        <v>2541</v>
      </c>
      <c r="C1878" s="333">
        <v>90.64</v>
      </c>
      <c r="D1878" s="325" t="s">
        <v>487</v>
      </c>
      <c r="E1878" s="325" t="s">
        <v>2041</v>
      </c>
      <c r="F1878" s="331"/>
    </row>
    <row r="1879" spans="1:6" ht="20.25" customHeight="1">
      <c r="A1879" s="324">
        <v>1877</v>
      </c>
      <c r="B1879" s="332" t="s">
        <v>2555</v>
      </c>
      <c r="C1879" s="333">
        <v>89.23</v>
      </c>
      <c r="D1879" s="325" t="s">
        <v>487</v>
      </c>
      <c r="E1879" s="325" t="s">
        <v>2045</v>
      </c>
      <c r="F1879" s="331"/>
    </row>
    <row r="1880" spans="1:6" ht="20.25" customHeight="1">
      <c r="A1880" s="324">
        <v>1878</v>
      </c>
      <c r="B1880" s="332" t="s">
        <v>5781</v>
      </c>
      <c r="C1880" s="333">
        <v>90.03</v>
      </c>
      <c r="D1880" s="325" t="s">
        <v>487</v>
      </c>
      <c r="E1880" s="325" t="s">
        <v>2045</v>
      </c>
      <c r="F1880" s="331"/>
    </row>
    <row r="1881" spans="1:6" ht="20.25" customHeight="1">
      <c r="A1881" s="324">
        <v>1879</v>
      </c>
      <c r="B1881" s="332" t="s">
        <v>5782</v>
      </c>
      <c r="C1881" s="333">
        <v>89.81</v>
      </c>
      <c r="D1881" s="325" t="s">
        <v>487</v>
      </c>
      <c r="E1881" s="325" t="s">
        <v>2041</v>
      </c>
      <c r="F1881" s="331"/>
    </row>
    <row r="1882" spans="1:6" ht="20.25" customHeight="1">
      <c r="A1882" s="324">
        <v>1880</v>
      </c>
      <c r="B1882" s="332" t="s">
        <v>2540</v>
      </c>
      <c r="C1882" s="333">
        <v>90.64</v>
      </c>
      <c r="D1882" s="325" t="s">
        <v>487</v>
      </c>
      <c r="E1882" s="325" t="s">
        <v>2041</v>
      </c>
      <c r="F1882" s="331"/>
    </row>
    <row r="1883" spans="1:6" ht="20.25" customHeight="1">
      <c r="A1883" s="324">
        <v>1881</v>
      </c>
      <c r="B1883" s="332" t="s">
        <v>5783</v>
      </c>
      <c r="C1883" s="333">
        <v>90.03</v>
      </c>
      <c r="D1883" s="325" t="s">
        <v>487</v>
      </c>
      <c r="E1883" s="325" t="s">
        <v>2045</v>
      </c>
      <c r="F1883" s="331"/>
    </row>
    <row r="1884" spans="1:6" ht="20.25" customHeight="1">
      <c r="A1884" s="324">
        <v>1882</v>
      </c>
      <c r="B1884" s="332" t="s">
        <v>5784</v>
      </c>
      <c r="C1884" s="333">
        <v>89.81</v>
      </c>
      <c r="D1884" s="325" t="s">
        <v>487</v>
      </c>
      <c r="E1884" s="325" t="s">
        <v>2041</v>
      </c>
      <c r="F1884" s="331"/>
    </row>
    <row r="1885" spans="1:6" ht="20.25" customHeight="1">
      <c r="A1885" s="324">
        <v>1883</v>
      </c>
      <c r="B1885" s="332" t="s">
        <v>2539</v>
      </c>
      <c r="C1885" s="333">
        <v>90.64</v>
      </c>
      <c r="D1885" s="325" t="s">
        <v>487</v>
      </c>
      <c r="E1885" s="325" t="s">
        <v>2041</v>
      </c>
      <c r="F1885" s="331"/>
    </row>
    <row r="1886" spans="1:6" ht="20.25" customHeight="1">
      <c r="A1886" s="324">
        <v>1884</v>
      </c>
      <c r="B1886" s="332" t="s">
        <v>5785</v>
      </c>
      <c r="C1886" s="333">
        <v>89.81</v>
      </c>
      <c r="D1886" s="325" t="s">
        <v>487</v>
      </c>
      <c r="E1886" s="325" t="s">
        <v>2041</v>
      </c>
      <c r="F1886" s="331"/>
    </row>
    <row r="1887" spans="1:6" ht="20.25" customHeight="1">
      <c r="A1887" s="324">
        <v>1885</v>
      </c>
      <c r="B1887" s="332" t="s">
        <v>5786</v>
      </c>
      <c r="C1887" s="333">
        <v>90.03</v>
      </c>
      <c r="D1887" s="325" t="s">
        <v>487</v>
      </c>
      <c r="E1887" s="325" t="s">
        <v>2045</v>
      </c>
      <c r="F1887" s="331"/>
    </row>
    <row r="1888" spans="1:6" ht="20.25" customHeight="1">
      <c r="A1888" s="324">
        <v>1886</v>
      </c>
      <c r="B1888" s="332" t="s">
        <v>5787</v>
      </c>
      <c r="C1888" s="333">
        <v>89.81</v>
      </c>
      <c r="D1888" s="325" t="s">
        <v>487</v>
      </c>
      <c r="E1888" s="325" t="s">
        <v>2041</v>
      </c>
      <c r="F1888" s="331"/>
    </row>
    <row r="1889" spans="1:6" ht="20.25" customHeight="1">
      <c r="A1889" s="324">
        <v>1887</v>
      </c>
      <c r="B1889" s="332" t="s">
        <v>5788</v>
      </c>
      <c r="C1889" s="333">
        <v>89.81</v>
      </c>
      <c r="D1889" s="325" t="s">
        <v>487</v>
      </c>
      <c r="E1889" s="325" t="s">
        <v>2041</v>
      </c>
      <c r="F1889" s="331"/>
    </row>
    <row r="1890" spans="1:6" ht="20.25" customHeight="1">
      <c r="A1890" s="324">
        <v>1888</v>
      </c>
      <c r="B1890" s="332" t="s">
        <v>5789</v>
      </c>
      <c r="C1890" s="333">
        <v>89.81</v>
      </c>
      <c r="D1890" s="325" t="s">
        <v>487</v>
      </c>
      <c r="E1890" s="325" t="s">
        <v>2041</v>
      </c>
      <c r="F1890" s="331"/>
    </row>
    <row r="1891" spans="1:6" ht="20.25" customHeight="1">
      <c r="A1891" s="324">
        <v>1889</v>
      </c>
      <c r="B1891" s="332" t="s">
        <v>5790</v>
      </c>
      <c r="C1891" s="333">
        <v>89.63</v>
      </c>
      <c r="D1891" s="325" t="s">
        <v>487</v>
      </c>
      <c r="E1891" s="325" t="s">
        <v>2041</v>
      </c>
      <c r="F1891" s="331"/>
    </row>
    <row r="1892" spans="1:6" ht="20.25" customHeight="1">
      <c r="A1892" s="324">
        <v>1890</v>
      </c>
      <c r="B1892" s="332" t="s">
        <v>1170</v>
      </c>
      <c r="C1892" s="333">
        <v>89.57</v>
      </c>
      <c r="D1892" s="325" t="s">
        <v>487</v>
      </c>
      <c r="E1892" s="325" t="s">
        <v>2041</v>
      </c>
      <c r="F1892" s="331"/>
    </row>
    <row r="1893" spans="1:6" ht="20.25" customHeight="1">
      <c r="A1893" s="324">
        <v>1891</v>
      </c>
      <c r="B1893" s="332" t="s">
        <v>5791</v>
      </c>
      <c r="C1893" s="333">
        <v>89.8</v>
      </c>
      <c r="D1893" s="325" t="s">
        <v>487</v>
      </c>
      <c r="E1893" s="325" t="s">
        <v>2041</v>
      </c>
      <c r="F1893" s="331"/>
    </row>
    <row r="1894" spans="1:6" ht="20.25" customHeight="1">
      <c r="A1894" s="324">
        <v>1892</v>
      </c>
      <c r="B1894" s="332" t="s">
        <v>3492</v>
      </c>
      <c r="C1894" s="333">
        <v>91.49</v>
      </c>
      <c r="D1894" s="325" t="s">
        <v>487</v>
      </c>
      <c r="E1894" s="325" t="s">
        <v>2045</v>
      </c>
      <c r="F1894" s="331"/>
    </row>
    <row r="1895" spans="1:6" ht="20.25" customHeight="1">
      <c r="A1895" s="324">
        <v>1893</v>
      </c>
      <c r="B1895" s="332" t="s">
        <v>5792</v>
      </c>
      <c r="C1895" s="333">
        <v>89.59</v>
      </c>
      <c r="D1895" s="325" t="s">
        <v>487</v>
      </c>
      <c r="E1895" s="325" t="s">
        <v>2041</v>
      </c>
      <c r="F1895" s="331"/>
    </row>
    <row r="1896" spans="1:6" ht="20.25" customHeight="1">
      <c r="A1896" s="324">
        <v>1894</v>
      </c>
      <c r="B1896" s="332" t="s">
        <v>5793</v>
      </c>
      <c r="C1896" s="333">
        <v>89.85</v>
      </c>
      <c r="D1896" s="325" t="s">
        <v>487</v>
      </c>
      <c r="E1896" s="325" t="s">
        <v>2041</v>
      </c>
      <c r="F1896" s="331"/>
    </row>
    <row r="1897" spans="1:6" ht="20.25" customHeight="1">
      <c r="A1897" s="324">
        <v>1895</v>
      </c>
      <c r="B1897" s="332" t="s">
        <v>5794</v>
      </c>
      <c r="C1897" s="333">
        <v>89.59</v>
      </c>
      <c r="D1897" s="325" t="s">
        <v>487</v>
      </c>
      <c r="E1897" s="325" t="s">
        <v>2041</v>
      </c>
      <c r="F1897" s="331"/>
    </row>
    <row r="1898" spans="1:6" ht="20.25" customHeight="1">
      <c r="A1898" s="324">
        <v>1896</v>
      </c>
      <c r="B1898" s="332" t="s">
        <v>1103</v>
      </c>
      <c r="C1898" s="333">
        <v>89.75</v>
      </c>
      <c r="D1898" s="325" t="s">
        <v>487</v>
      </c>
      <c r="E1898" s="325" t="s">
        <v>2041</v>
      </c>
      <c r="F1898" s="331"/>
    </row>
    <row r="1899" spans="1:6" ht="20.25" customHeight="1">
      <c r="A1899" s="324">
        <v>1897</v>
      </c>
      <c r="B1899" s="332" t="s">
        <v>1104</v>
      </c>
      <c r="C1899" s="333">
        <v>91.19</v>
      </c>
      <c r="D1899" s="325" t="s">
        <v>487</v>
      </c>
      <c r="E1899" s="325" t="s">
        <v>2045</v>
      </c>
      <c r="F1899" s="331"/>
    </row>
    <row r="1900" spans="1:6" ht="20.25" customHeight="1">
      <c r="A1900" s="324">
        <v>1898</v>
      </c>
      <c r="B1900" s="332" t="s">
        <v>1105</v>
      </c>
      <c r="C1900" s="333">
        <v>91.19</v>
      </c>
      <c r="D1900" s="325" t="s">
        <v>487</v>
      </c>
      <c r="E1900" s="325" t="s">
        <v>2045</v>
      </c>
      <c r="F1900" s="331"/>
    </row>
    <row r="1901" spans="1:6" ht="20.25" customHeight="1">
      <c r="A1901" s="324">
        <v>1899</v>
      </c>
      <c r="B1901" s="332" t="s">
        <v>1107</v>
      </c>
      <c r="C1901" s="333">
        <v>89.41</v>
      </c>
      <c r="D1901" s="325" t="s">
        <v>487</v>
      </c>
      <c r="E1901" s="325" t="s">
        <v>2041</v>
      </c>
      <c r="F1901" s="331"/>
    </row>
    <row r="1902" spans="1:6" ht="20.25" customHeight="1">
      <c r="A1902" s="324">
        <v>1900</v>
      </c>
      <c r="B1902" s="332" t="s">
        <v>1122</v>
      </c>
      <c r="C1902" s="333">
        <v>89.75</v>
      </c>
      <c r="D1902" s="325" t="s">
        <v>487</v>
      </c>
      <c r="E1902" s="325" t="s">
        <v>2041</v>
      </c>
      <c r="F1902" s="331"/>
    </row>
    <row r="1903" spans="1:6" ht="20.25" customHeight="1">
      <c r="A1903" s="324">
        <v>1901</v>
      </c>
      <c r="B1903" s="332" t="s">
        <v>1123</v>
      </c>
      <c r="C1903" s="333">
        <v>91.19</v>
      </c>
      <c r="D1903" s="325" t="s">
        <v>487</v>
      </c>
      <c r="E1903" s="325" t="s">
        <v>2045</v>
      </c>
      <c r="F1903" s="331"/>
    </row>
    <row r="1904" spans="1:6" ht="20.25" customHeight="1">
      <c r="A1904" s="324">
        <v>1902</v>
      </c>
      <c r="B1904" s="332" t="s">
        <v>1124</v>
      </c>
      <c r="C1904" s="333">
        <v>91.19</v>
      </c>
      <c r="D1904" s="325" t="s">
        <v>487</v>
      </c>
      <c r="E1904" s="325" t="s">
        <v>2045</v>
      </c>
      <c r="F1904" s="331"/>
    </row>
    <row r="1905" spans="1:6" ht="20.25" customHeight="1">
      <c r="A1905" s="324">
        <v>1903</v>
      </c>
      <c r="B1905" s="332" t="s">
        <v>1126</v>
      </c>
      <c r="C1905" s="333">
        <v>89.41</v>
      </c>
      <c r="D1905" s="325" t="s">
        <v>487</v>
      </c>
      <c r="E1905" s="325" t="s">
        <v>2041</v>
      </c>
      <c r="F1905" s="331"/>
    </row>
    <row r="1906" spans="1:6" ht="20.25" customHeight="1">
      <c r="A1906" s="324">
        <v>1904</v>
      </c>
      <c r="B1906" s="332" t="s">
        <v>2871</v>
      </c>
      <c r="C1906" s="333">
        <v>89.75</v>
      </c>
      <c r="D1906" s="325" t="s">
        <v>487</v>
      </c>
      <c r="E1906" s="325" t="s">
        <v>2041</v>
      </c>
      <c r="F1906" s="331"/>
    </row>
    <row r="1907" spans="1:6" ht="20.25" customHeight="1">
      <c r="A1907" s="324">
        <v>1905</v>
      </c>
      <c r="B1907" s="332" t="s">
        <v>2872</v>
      </c>
      <c r="C1907" s="333">
        <v>91.19</v>
      </c>
      <c r="D1907" s="325" t="s">
        <v>487</v>
      </c>
      <c r="E1907" s="325" t="s">
        <v>2045</v>
      </c>
      <c r="F1907" s="331"/>
    </row>
    <row r="1908" spans="1:6" ht="20.25" customHeight="1">
      <c r="A1908" s="324">
        <v>1906</v>
      </c>
      <c r="B1908" s="332" t="s">
        <v>2410</v>
      </c>
      <c r="C1908" s="333">
        <v>91.01</v>
      </c>
      <c r="D1908" s="325" t="s">
        <v>487</v>
      </c>
      <c r="E1908" s="325" t="s">
        <v>2045</v>
      </c>
      <c r="F1908" s="331"/>
    </row>
    <row r="1909" spans="1:6" ht="20.25" customHeight="1">
      <c r="A1909" s="324">
        <v>1907</v>
      </c>
      <c r="B1909" s="332" t="s">
        <v>2436</v>
      </c>
      <c r="C1909" s="333">
        <v>89.31</v>
      </c>
      <c r="D1909" s="325" t="s">
        <v>487</v>
      </c>
      <c r="E1909" s="325" t="s">
        <v>2041</v>
      </c>
      <c r="F1909" s="331"/>
    </row>
    <row r="1910" spans="1:6" ht="20.25" customHeight="1">
      <c r="A1910" s="324">
        <v>1908</v>
      </c>
      <c r="B1910" s="332" t="s">
        <v>2489</v>
      </c>
      <c r="C1910" s="333">
        <v>89.57</v>
      </c>
      <c r="D1910" s="325" t="s">
        <v>487</v>
      </c>
      <c r="E1910" s="325" t="s">
        <v>2041</v>
      </c>
      <c r="F1910" s="331"/>
    </row>
    <row r="1911" spans="1:6" ht="20.25" customHeight="1">
      <c r="A1911" s="324">
        <v>1909</v>
      </c>
      <c r="B1911" s="332" t="s">
        <v>2431</v>
      </c>
      <c r="C1911" s="333">
        <v>91.01</v>
      </c>
      <c r="D1911" s="325" t="s">
        <v>487</v>
      </c>
      <c r="E1911" s="325" t="s">
        <v>2045</v>
      </c>
      <c r="F1911" s="331"/>
    </row>
    <row r="1912" spans="1:6" ht="20.25" customHeight="1">
      <c r="A1912" s="324">
        <v>1910</v>
      </c>
      <c r="B1912" s="332" t="s">
        <v>2480</v>
      </c>
      <c r="C1912" s="333">
        <v>91.01</v>
      </c>
      <c r="D1912" s="325" t="s">
        <v>487</v>
      </c>
      <c r="E1912" s="325" t="s">
        <v>2045</v>
      </c>
      <c r="F1912" s="331"/>
    </row>
    <row r="1913" spans="1:6" ht="20.25" customHeight="1">
      <c r="A1913" s="324">
        <v>1911</v>
      </c>
      <c r="B1913" s="332" t="s">
        <v>2474</v>
      </c>
      <c r="C1913" s="333">
        <v>89.31</v>
      </c>
      <c r="D1913" s="325" t="s">
        <v>487</v>
      </c>
      <c r="E1913" s="325" t="s">
        <v>2041</v>
      </c>
      <c r="F1913" s="331"/>
    </row>
    <row r="1914" spans="1:6" ht="20.25" customHeight="1">
      <c r="A1914" s="324">
        <v>1912</v>
      </c>
      <c r="B1914" s="332" t="s">
        <v>2411</v>
      </c>
      <c r="C1914" s="333">
        <v>89.74</v>
      </c>
      <c r="D1914" s="325" t="s">
        <v>487</v>
      </c>
      <c r="E1914" s="325" t="s">
        <v>2041</v>
      </c>
      <c r="F1914" s="331"/>
    </row>
    <row r="1915" spans="1:6" ht="20.25" customHeight="1">
      <c r="A1915" s="324">
        <v>1913</v>
      </c>
      <c r="B1915" s="332" t="s">
        <v>2364</v>
      </c>
      <c r="C1915" s="333">
        <v>91.18</v>
      </c>
      <c r="D1915" s="325" t="s">
        <v>487</v>
      </c>
      <c r="E1915" s="325" t="s">
        <v>2045</v>
      </c>
      <c r="F1915" s="331"/>
    </row>
    <row r="1916" spans="1:6" ht="20.25" customHeight="1">
      <c r="A1916" s="324">
        <v>1914</v>
      </c>
      <c r="B1916" s="332" t="s">
        <v>2365</v>
      </c>
      <c r="C1916" s="333">
        <v>91.18</v>
      </c>
      <c r="D1916" s="325" t="s">
        <v>487</v>
      </c>
      <c r="E1916" s="325" t="s">
        <v>2045</v>
      </c>
      <c r="F1916" s="331"/>
    </row>
    <row r="1917" spans="1:6" ht="20.25" customHeight="1">
      <c r="A1917" s="324">
        <v>1915</v>
      </c>
      <c r="B1917" s="332" t="s">
        <v>2367</v>
      </c>
      <c r="C1917" s="333">
        <v>89.4</v>
      </c>
      <c r="D1917" s="325" t="s">
        <v>487</v>
      </c>
      <c r="E1917" s="325" t="s">
        <v>2041</v>
      </c>
      <c r="F1917" s="331"/>
    </row>
    <row r="1918" spans="1:6" ht="20.25" customHeight="1">
      <c r="A1918" s="324">
        <v>1916</v>
      </c>
      <c r="B1918" s="332" t="s">
        <v>2194</v>
      </c>
      <c r="C1918" s="333">
        <v>91.49</v>
      </c>
      <c r="D1918" s="325" t="s">
        <v>487</v>
      </c>
      <c r="E1918" s="325" t="s">
        <v>2045</v>
      </c>
      <c r="F1918" s="331"/>
    </row>
    <row r="1919" spans="1:6" ht="20.25" customHeight="1">
      <c r="A1919" s="324">
        <v>1917</v>
      </c>
      <c r="B1919" s="332" t="s">
        <v>3505</v>
      </c>
      <c r="C1919" s="333">
        <v>89.68</v>
      </c>
      <c r="D1919" s="325" t="s">
        <v>487</v>
      </c>
      <c r="E1919" s="325" t="s">
        <v>2041</v>
      </c>
      <c r="F1919" s="331"/>
    </row>
    <row r="1920" spans="1:6" ht="20.25" customHeight="1">
      <c r="A1920" s="324">
        <v>1918</v>
      </c>
      <c r="B1920" s="332" t="s">
        <v>2230</v>
      </c>
      <c r="C1920" s="333">
        <v>89.68</v>
      </c>
      <c r="D1920" s="325" t="s">
        <v>487</v>
      </c>
      <c r="E1920" s="325" t="s">
        <v>2041</v>
      </c>
      <c r="F1920" s="331"/>
    </row>
    <row r="1921" spans="1:6" ht="20.25" customHeight="1">
      <c r="A1921" s="324">
        <v>1919</v>
      </c>
      <c r="B1921" s="332" t="s">
        <v>1530</v>
      </c>
      <c r="C1921" s="333">
        <v>89.68</v>
      </c>
      <c r="D1921" s="325" t="s">
        <v>487</v>
      </c>
      <c r="E1921" s="325" t="s">
        <v>2041</v>
      </c>
      <c r="F1921" s="331"/>
    </row>
    <row r="1922" spans="1:6" ht="20.25" customHeight="1">
      <c r="A1922" s="324">
        <v>1920</v>
      </c>
      <c r="B1922" s="332" t="s">
        <v>5795</v>
      </c>
      <c r="C1922" s="333">
        <v>91.32</v>
      </c>
      <c r="D1922" s="325" t="s">
        <v>487</v>
      </c>
      <c r="E1922" s="325" t="s">
        <v>2045</v>
      </c>
      <c r="F1922" s="331"/>
    </row>
    <row r="1923" spans="1:6" ht="20.25" customHeight="1">
      <c r="A1923" s="324">
        <v>1921</v>
      </c>
      <c r="B1923" s="332" t="s">
        <v>5796</v>
      </c>
      <c r="C1923" s="333">
        <v>91.32</v>
      </c>
      <c r="D1923" s="325" t="s">
        <v>487</v>
      </c>
      <c r="E1923" s="325" t="s">
        <v>2045</v>
      </c>
      <c r="F1923" s="331"/>
    </row>
    <row r="1924" spans="1:6" ht="20.25" customHeight="1">
      <c r="A1924" s="324">
        <v>1922</v>
      </c>
      <c r="B1924" s="332" t="s">
        <v>3267</v>
      </c>
      <c r="C1924" s="333">
        <v>89.59</v>
      </c>
      <c r="D1924" s="325" t="s">
        <v>487</v>
      </c>
      <c r="E1924" s="325" t="s">
        <v>2041</v>
      </c>
      <c r="F1924" s="331"/>
    </row>
    <row r="1925" spans="1:6" ht="20.25" customHeight="1">
      <c r="A1925" s="324">
        <v>1923</v>
      </c>
      <c r="B1925" s="332" t="s">
        <v>3269</v>
      </c>
      <c r="C1925" s="333">
        <v>91.32</v>
      </c>
      <c r="D1925" s="325" t="s">
        <v>487</v>
      </c>
      <c r="E1925" s="325" t="s">
        <v>2045</v>
      </c>
      <c r="F1925" s="331"/>
    </row>
    <row r="1926" spans="1:6" ht="20.25" customHeight="1">
      <c r="A1926" s="324">
        <v>1924</v>
      </c>
      <c r="B1926" s="332" t="s">
        <v>3271</v>
      </c>
      <c r="C1926" s="333">
        <v>91.32</v>
      </c>
      <c r="D1926" s="325" t="s">
        <v>487</v>
      </c>
      <c r="E1926" s="325" t="s">
        <v>2045</v>
      </c>
      <c r="F1926" s="331"/>
    </row>
    <row r="1927" spans="1:6" ht="20.25" customHeight="1">
      <c r="A1927" s="324">
        <v>1925</v>
      </c>
      <c r="B1927" s="332" t="s">
        <v>4731</v>
      </c>
      <c r="C1927" s="333">
        <v>91.32</v>
      </c>
      <c r="D1927" s="325" t="s">
        <v>487</v>
      </c>
      <c r="E1927" s="325" t="s">
        <v>2045</v>
      </c>
      <c r="F1927" s="331"/>
    </row>
    <row r="1928" spans="1:6" ht="20.25" customHeight="1">
      <c r="A1928" s="324">
        <v>1926</v>
      </c>
      <c r="B1928" s="332" t="s">
        <v>732</v>
      </c>
      <c r="C1928" s="333">
        <v>91.21</v>
      </c>
      <c r="D1928" s="325" t="s">
        <v>487</v>
      </c>
      <c r="E1928" s="325" t="s">
        <v>2045</v>
      </c>
      <c r="F1928" s="331"/>
    </row>
    <row r="1929" spans="1:6" ht="20.25" customHeight="1">
      <c r="A1929" s="324">
        <v>1927</v>
      </c>
      <c r="B1929" s="332" t="s">
        <v>3495</v>
      </c>
      <c r="C1929" s="333">
        <v>91.49</v>
      </c>
      <c r="D1929" s="325" t="s">
        <v>487</v>
      </c>
      <c r="E1929" s="325" t="s">
        <v>2045</v>
      </c>
      <c r="F1929" s="331"/>
    </row>
    <row r="1930" spans="1:6" ht="20.25" customHeight="1">
      <c r="A1930" s="324">
        <v>1928</v>
      </c>
      <c r="B1930" s="332" t="s">
        <v>4338</v>
      </c>
      <c r="C1930" s="333">
        <v>89.63</v>
      </c>
      <c r="D1930" s="325" t="s">
        <v>487</v>
      </c>
      <c r="E1930" s="325" t="s">
        <v>2041</v>
      </c>
      <c r="F1930" s="331"/>
    </row>
    <row r="1931" spans="1:6" ht="20.25" customHeight="1">
      <c r="A1931" s="324">
        <v>1929</v>
      </c>
      <c r="B1931" s="332" t="s">
        <v>5797</v>
      </c>
      <c r="C1931" s="333">
        <v>91.41</v>
      </c>
      <c r="D1931" s="325" t="s">
        <v>487</v>
      </c>
      <c r="E1931" s="325" t="s">
        <v>2045</v>
      </c>
      <c r="F1931" s="331"/>
    </row>
    <row r="1932" spans="1:6" ht="20.25" customHeight="1">
      <c r="A1932" s="324">
        <v>1930</v>
      </c>
      <c r="B1932" s="332" t="s">
        <v>5798</v>
      </c>
      <c r="C1932" s="333">
        <v>91.21</v>
      </c>
      <c r="D1932" s="325" t="s">
        <v>487</v>
      </c>
      <c r="E1932" s="325" t="s">
        <v>2045</v>
      </c>
      <c r="F1932" s="331"/>
    </row>
    <row r="1933" spans="1:6" ht="20.25" customHeight="1">
      <c r="A1933" s="324">
        <v>1931</v>
      </c>
      <c r="B1933" s="332" t="s">
        <v>5799</v>
      </c>
      <c r="C1933" s="333">
        <v>91.21</v>
      </c>
      <c r="D1933" s="325" t="s">
        <v>487</v>
      </c>
      <c r="E1933" s="325" t="s">
        <v>2045</v>
      </c>
      <c r="F1933" s="331"/>
    </row>
    <row r="1934" spans="1:6" ht="20.25" customHeight="1">
      <c r="A1934" s="324">
        <v>1932</v>
      </c>
      <c r="B1934" s="332" t="s">
        <v>5800</v>
      </c>
      <c r="C1934" s="333">
        <v>89.35</v>
      </c>
      <c r="D1934" s="325" t="s">
        <v>487</v>
      </c>
      <c r="E1934" s="325" t="s">
        <v>2041</v>
      </c>
      <c r="F1934" s="331"/>
    </row>
    <row r="1935" spans="1:6" ht="20.25" customHeight="1">
      <c r="A1935" s="324">
        <v>1933</v>
      </c>
      <c r="B1935" s="332" t="s">
        <v>5801</v>
      </c>
      <c r="C1935" s="333">
        <v>91.21</v>
      </c>
      <c r="D1935" s="325" t="s">
        <v>487</v>
      </c>
      <c r="E1935" s="325" t="s">
        <v>2045</v>
      </c>
      <c r="F1935" s="331"/>
    </row>
    <row r="1936" spans="1:6" ht="20.25" customHeight="1">
      <c r="A1936" s="324">
        <v>1934</v>
      </c>
      <c r="B1936" s="332" t="s">
        <v>5802</v>
      </c>
      <c r="C1936" s="333">
        <v>91.21</v>
      </c>
      <c r="D1936" s="325" t="s">
        <v>487</v>
      </c>
      <c r="E1936" s="325" t="s">
        <v>2045</v>
      </c>
      <c r="F1936" s="331"/>
    </row>
    <row r="1937" spans="1:6" ht="20.25" customHeight="1">
      <c r="A1937" s="324">
        <v>1935</v>
      </c>
      <c r="B1937" s="332" t="s">
        <v>5803</v>
      </c>
      <c r="C1937" s="333">
        <v>89.43</v>
      </c>
      <c r="D1937" s="325" t="s">
        <v>487</v>
      </c>
      <c r="E1937" s="325" t="s">
        <v>2041</v>
      </c>
      <c r="F1937" s="331"/>
    </row>
    <row r="1938" spans="1:6" ht="20.25" customHeight="1">
      <c r="A1938" s="324">
        <v>1936</v>
      </c>
      <c r="B1938" s="332" t="s">
        <v>5804</v>
      </c>
      <c r="C1938" s="333">
        <v>89.35</v>
      </c>
      <c r="D1938" s="325" t="s">
        <v>487</v>
      </c>
      <c r="E1938" s="325" t="s">
        <v>2041</v>
      </c>
      <c r="F1938" s="331"/>
    </row>
    <row r="1939" spans="1:6" ht="20.25" customHeight="1">
      <c r="A1939" s="324">
        <v>1937</v>
      </c>
      <c r="B1939" s="332" t="s">
        <v>5805</v>
      </c>
      <c r="C1939" s="333">
        <v>91.21</v>
      </c>
      <c r="D1939" s="325" t="s">
        <v>487</v>
      </c>
      <c r="E1939" s="325" t="s">
        <v>2045</v>
      </c>
      <c r="F1939" s="331"/>
    </row>
    <row r="1940" spans="1:6" ht="20.25" customHeight="1">
      <c r="A1940" s="324">
        <v>1938</v>
      </c>
      <c r="B1940" s="332" t="s">
        <v>5806</v>
      </c>
      <c r="C1940" s="333">
        <v>91.21</v>
      </c>
      <c r="D1940" s="325" t="s">
        <v>487</v>
      </c>
      <c r="E1940" s="325" t="s">
        <v>2045</v>
      </c>
      <c r="F1940" s="331"/>
    </row>
    <row r="1941" spans="1:6" ht="20.25" customHeight="1">
      <c r="A1941" s="324">
        <v>1939</v>
      </c>
      <c r="B1941" s="332" t="s">
        <v>5807</v>
      </c>
      <c r="C1941" s="333">
        <v>89.43</v>
      </c>
      <c r="D1941" s="325" t="s">
        <v>487</v>
      </c>
      <c r="E1941" s="325" t="s">
        <v>2041</v>
      </c>
      <c r="F1941" s="331"/>
    </row>
    <row r="1942" spans="1:6" ht="20.25" customHeight="1">
      <c r="A1942" s="324">
        <v>1940</v>
      </c>
      <c r="B1942" s="332" t="s">
        <v>3555</v>
      </c>
      <c r="C1942" s="333">
        <v>89.66</v>
      </c>
      <c r="D1942" s="325" t="s">
        <v>487</v>
      </c>
      <c r="E1942" s="325" t="s">
        <v>2041</v>
      </c>
      <c r="F1942" s="331"/>
    </row>
    <row r="1943" spans="1:6" ht="20.25" customHeight="1">
      <c r="A1943" s="324">
        <v>1941</v>
      </c>
      <c r="B1943" s="332" t="s">
        <v>3556</v>
      </c>
      <c r="C1943" s="333">
        <v>91.48</v>
      </c>
      <c r="D1943" s="325" t="s">
        <v>487</v>
      </c>
      <c r="E1943" s="325" t="s">
        <v>2045</v>
      </c>
      <c r="F1943" s="331"/>
    </row>
    <row r="1944" spans="1:6" ht="20.25" customHeight="1">
      <c r="A1944" s="324">
        <v>1942</v>
      </c>
      <c r="B1944" s="332" t="s">
        <v>3524</v>
      </c>
      <c r="C1944" s="333">
        <v>91.48</v>
      </c>
      <c r="D1944" s="325" t="s">
        <v>487</v>
      </c>
      <c r="E1944" s="325" t="s">
        <v>2045</v>
      </c>
      <c r="F1944" s="331"/>
    </row>
    <row r="1945" spans="1:6" ht="20.25" customHeight="1">
      <c r="A1945" s="324">
        <v>1943</v>
      </c>
      <c r="B1945" s="332" t="s">
        <v>3646</v>
      </c>
      <c r="C1945" s="333">
        <v>90</v>
      </c>
      <c r="D1945" s="325" t="s">
        <v>487</v>
      </c>
      <c r="E1945" s="325" t="s">
        <v>2041</v>
      </c>
      <c r="F1945" s="331"/>
    </row>
    <row r="1946" spans="1:6" ht="20.25" customHeight="1">
      <c r="A1946" s="324">
        <v>1944</v>
      </c>
      <c r="B1946" s="332" t="s">
        <v>4207</v>
      </c>
      <c r="C1946" s="333">
        <v>89.66</v>
      </c>
      <c r="D1946" s="325" t="s">
        <v>487</v>
      </c>
      <c r="E1946" s="325" t="s">
        <v>2041</v>
      </c>
      <c r="F1946" s="331"/>
    </row>
    <row r="1947" spans="1:6" ht="20.25" customHeight="1">
      <c r="A1947" s="324">
        <v>1945</v>
      </c>
      <c r="B1947" s="332" t="s">
        <v>3525</v>
      </c>
      <c r="C1947" s="333">
        <v>91.48</v>
      </c>
      <c r="D1947" s="325" t="s">
        <v>487</v>
      </c>
      <c r="E1947" s="325" t="s">
        <v>2045</v>
      </c>
      <c r="F1947" s="331"/>
    </row>
    <row r="1948" spans="1:6" ht="20.25" customHeight="1">
      <c r="A1948" s="324">
        <v>1946</v>
      </c>
      <c r="B1948" s="332" t="s">
        <v>4208</v>
      </c>
      <c r="C1948" s="333">
        <v>91.48</v>
      </c>
      <c r="D1948" s="325" t="s">
        <v>487</v>
      </c>
      <c r="E1948" s="325" t="s">
        <v>2045</v>
      </c>
      <c r="F1948" s="331"/>
    </row>
    <row r="1949" spans="1:6" ht="20.25" customHeight="1">
      <c r="A1949" s="324">
        <v>1947</v>
      </c>
      <c r="B1949" s="332" t="s">
        <v>3604</v>
      </c>
      <c r="C1949" s="333">
        <v>90</v>
      </c>
      <c r="D1949" s="325" t="s">
        <v>487</v>
      </c>
      <c r="E1949" s="325" t="s">
        <v>2041</v>
      </c>
      <c r="F1949" s="331"/>
    </row>
    <row r="1950" spans="1:6" ht="20.25" customHeight="1">
      <c r="A1950" s="324">
        <v>1948</v>
      </c>
      <c r="B1950" s="332" t="s">
        <v>2907</v>
      </c>
      <c r="C1950" s="333">
        <v>89.66</v>
      </c>
      <c r="D1950" s="325" t="s">
        <v>487</v>
      </c>
      <c r="E1950" s="325" t="s">
        <v>2041</v>
      </c>
      <c r="F1950" s="331"/>
    </row>
    <row r="1951" spans="1:6" ht="20.25" customHeight="1">
      <c r="A1951" s="324">
        <v>1949</v>
      </c>
      <c r="B1951" s="332" t="s">
        <v>3848</v>
      </c>
      <c r="C1951" s="333">
        <v>91.48</v>
      </c>
      <c r="D1951" s="325" t="s">
        <v>487</v>
      </c>
      <c r="E1951" s="325" t="s">
        <v>2045</v>
      </c>
      <c r="F1951" s="331"/>
    </row>
    <row r="1952" spans="1:6" ht="20.25" customHeight="1">
      <c r="A1952" s="324">
        <v>1950</v>
      </c>
      <c r="B1952" s="332" t="s">
        <v>4784</v>
      </c>
      <c r="C1952" s="333">
        <v>91.48</v>
      </c>
      <c r="D1952" s="325" t="s">
        <v>487</v>
      </c>
      <c r="E1952" s="325" t="s">
        <v>2045</v>
      </c>
      <c r="F1952" s="331"/>
    </row>
    <row r="1953" spans="1:6" ht="20.25" customHeight="1">
      <c r="A1953" s="324">
        <v>1951</v>
      </c>
      <c r="B1953" s="332" t="s">
        <v>3605</v>
      </c>
      <c r="C1953" s="333">
        <v>90</v>
      </c>
      <c r="D1953" s="325" t="s">
        <v>487</v>
      </c>
      <c r="E1953" s="325" t="s">
        <v>2041</v>
      </c>
      <c r="F1953" s="331"/>
    </row>
    <row r="1954" spans="1:6" ht="20.25" customHeight="1">
      <c r="A1954" s="324">
        <v>1952</v>
      </c>
      <c r="B1954" s="332" t="s">
        <v>2908</v>
      </c>
      <c r="C1954" s="333">
        <v>89.66</v>
      </c>
      <c r="D1954" s="325" t="s">
        <v>487</v>
      </c>
      <c r="E1954" s="325" t="s">
        <v>2041</v>
      </c>
      <c r="F1954" s="331"/>
    </row>
    <row r="1955" spans="1:6" ht="20.25" customHeight="1">
      <c r="A1955" s="324">
        <v>1953</v>
      </c>
      <c r="B1955" s="332" t="s">
        <v>3647</v>
      </c>
      <c r="C1955" s="333">
        <v>91.48</v>
      </c>
      <c r="D1955" s="325" t="s">
        <v>487</v>
      </c>
      <c r="E1955" s="325" t="s">
        <v>2045</v>
      </c>
      <c r="F1955" s="331"/>
    </row>
    <row r="1956" spans="1:6" ht="20.25" customHeight="1">
      <c r="A1956" s="324">
        <v>1954</v>
      </c>
      <c r="B1956" s="332" t="s">
        <v>3526</v>
      </c>
      <c r="C1956" s="333">
        <v>91.48</v>
      </c>
      <c r="D1956" s="325" t="s">
        <v>487</v>
      </c>
      <c r="E1956" s="325" t="s">
        <v>2045</v>
      </c>
      <c r="F1956" s="331"/>
    </row>
    <row r="1957" spans="1:6" ht="20.25" customHeight="1">
      <c r="A1957" s="324">
        <v>1955</v>
      </c>
      <c r="B1957" s="332" t="s">
        <v>3557</v>
      </c>
      <c r="C1957" s="333">
        <v>90</v>
      </c>
      <c r="D1957" s="325" t="s">
        <v>487</v>
      </c>
      <c r="E1957" s="325" t="s">
        <v>2041</v>
      </c>
      <c r="F1957" s="331"/>
    </row>
    <row r="1958" spans="1:6" ht="20.25" customHeight="1">
      <c r="A1958" s="324">
        <v>1956</v>
      </c>
      <c r="B1958" s="332" t="s">
        <v>2909</v>
      </c>
      <c r="C1958" s="333">
        <v>89.66</v>
      </c>
      <c r="D1958" s="325" t="s">
        <v>487</v>
      </c>
      <c r="E1958" s="325" t="s">
        <v>2041</v>
      </c>
      <c r="F1958" s="331"/>
    </row>
    <row r="1959" spans="1:6" ht="20.25" customHeight="1">
      <c r="A1959" s="324">
        <v>1957</v>
      </c>
      <c r="B1959" s="332" t="s">
        <v>4209</v>
      </c>
      <c r="C1959" s="333">
        <v>91.48</v>
      </c>
      <c r="D1959" s="325" t="s">
        <v>487</v>
      </c>
      <c r="E1959" s="325" t="s">
        <v>2045</v>
      </c>
      <c r="F1959" s="331"/>
    </row>
    <row r="1960" spans="1:6" ht="20.25" customHeight="1">
      <c r="A1960" s="324">
        <v>1958</v>
      </c>
      <c r="B1960" s="332" t="s">
        <v>3918</v>
      </c>
      <c r="C1960" s="333">
        <v>91.48</v>
      </c>
      <c r="D1960" s="325" t="s">
        <v>487</v>
      </c>
      <c r="E1960" s="325" t="s">
        <v>2045</v>
      </c>
      <c r="F1960" s="331"/>
    </row>
    <row r="1961" spans="1:6" ht="20.25" customHeight="1">
      <c r="A1961" s="324">
        <v>1959</v>
      </c>
      <c r="B1961" s="332" t="s">
        <v>3359</v>
      </c>
      <c r="C1961" s="333">
        <v>90</v>
      </c>
      <c r="D1961" s="325" t="s">
        <v>487</v>
      </c>
      <c r="E1961" s="325" t="s">
        <v>2041</v>
      </c>
      <c r="F1961" s="331"/>
    </row>
    <row r="1962" spans="1:6" ht="20.25" customHeight="1">
      <c r="A1962" s="324">
        <v>1960</v>
      </c>
      <c r="B1962" s="332" t="s">
        <v>2910</v>
      </c>
      <c r="C1962" s="333">
        <v>89.66</v>
      </c>
      <c r="D1962" s="325" t="s">
        <v>487</v>
      </c>
      <c r="E1962" s="325" t="s">
        <v>2041</v>
      </c>
      <c r="F1962" s="331"/>
    </row>
    <row r="1963" spans="1:6" ht="20.25" customHeight="1">
      <c r="A1963" s="324">
        <v>1961</v>
      </c>
      <c r="B1963" s="332" t="s">
        <v>3558</v>
      </c>
      <c r="C1963" s="333">
        <v>91.48</v>
      </c>
      <c r="D1963" s="325" t="s">
        <v>487</v>
      </c>
      <c r="E1963" s="325" t="s">
        <v>2045</v>
      </c>
      <c r="F1963" s="331"/>
    </row>
    <row r="1964" spans="1:6" ht="20.25" customHeight="1">
      <c r="A1964" s="324">
        <v>1962</v>
      </c>
      <c r="B1964" s="332" t="s">
        <v>3648</v>
      </c>
      <c r="C1964" s="333">
        <v>91.48</v>
      </c>
      <c r="D1964" s="325" t="s">
        <v>487</v>
      </c>
      <c r="E1964" s="325" t="s">
        <v>2045</v>
      </c>
      <c r="F1964" s="331"/>
    </row>
    <row r="1965" spans="1:6" ht="20.25" customHeight="1">
      <c r="A1965" s="324">
        <v>1963</v>
      </c>
      <c r="B1965" s="332" t="s">
        <v>3606</v>
      </c>
      <c r="C1965" s="333">
        <v>90</v>
      </c>
      <c r="D1965" s="325" t="s">
        <v>487</v>
      </c>
      <c r="E1965" s="325" t="s">
        <v>2041</v>
      </c>
      <c r="F1965" s="331"/>
    </row>
    <row r="1966" spans="1:6" ht="20.25" customHeight="1">
      <c r="A1966" s="324">
        <v>1964</v>
      </c>
      <c r="B1966" s="332" t="s">
        <v>2913</v>
      </c>
      <c r="C1966" s="333">
        <v>89.66</v>
      </c>
      <c r="D1966" s="325" t="s">
        <v>487</v>
      </c>
      <c r="E1966" s="325" t="s">
        <v>2041</v>
      </c>
      <c r="F1966" s="331"/>
    </row>
    <row r="1967" spans="1:6" ht="20.25" customHeight="1">
      <c r="A1967" s="324">
        <v>1965</v>
      </c>
      <c r="B1967" s="332" t="s">
        <v>2914</v>
      </c>
      <c r="C1967" s="333">
        <v>91.48</v>
      </c>
      <c r="D1967" s="325" t="s">
        <v>487</v>
      </c>
      <c r="E1967" s="325" t="s">
        <v>2045</v>
      </c>
      <c r="F1967" s="331"/>
    </row>
    <row r="1968" spans="1:6" ht="20.25" customHeight="1">
      <c r="A1968" s="324">
        <v>1966</v>
      </c>
      <c r="B1968" s="332" t="s">
        <v>3649</v>
      </c>
      <c r="C1968" s="333">
        <v>91.48</v>
      </c>
      <c r="D1968" s="325" t="s">
        <v>487</v>
      </c>
      <c r="E1968" s="325" t="s">
        <v>2045</v>
      </c>
      <c r="F1968" s="331"/>
    </row>
    <row r="1969" spans="1:6" ht="20.25" customHeight="1">
      <c r="A1969" s="324">
        <v>1967</v>
      </c>
      <c r="B1969" s="332" t="s">
        <v>5808</v>
      </c>
      <c r="C1969" s="333">
        <v>89.43</v>
      </c>
      <c r="D1969" s="325" t="s">
        <v>487</v>
      </c>
      <c r="E1969" s="325" t="s">
        <v>2041</v>
      </c>
      <c r="F1969" s="331"/>
    </row>
    <row r="1970" spans="1:6" ht="20.25" customHeight="1">
      <c r="A1970" s="324">
        <v>1968</v>
      </c>
      <c r="B1970" s="332" t="s">
        <v>5809</v>
      </c>
      <c r="C1970" s="333">
        <v>91.21</v>
      </c>
      <c r="D1970" s="325" t="s">
        <v>487</v>
      </c>
      <c r="E1970" s="325" t="s">
        <v>2045</v>
      </c>
      <c r="F1970" s="331"/>
    </row>
    <row r="1971" spans="1:6" ht="20.25" customHeight="1">
      <c r="A1971" s="324">
        <v>1969</v>
      </c>
      <c r="B1971" s="332" t="s">
        <v>5810</v>
      </c>
      <c r="C1971" s="333">
        <v>89.43</v>
      </c>
      <c r="D1971" s="325" t="s">
        <v>487</v>
      </c>
      <c r="E1971" s="325" t="s">
        <v>2041</v>
      </c>
      <c r="F1971" s="331"/>
    </row>
    <row r="1972" spans="1:6" ht="20.25" customHeight="1">
      <c r="A1972" s="324">
        <v>1970</v>
      </c>
      <c r="B1972" s="332" t="s">
        <v>5811</v>
      </c>
      <c r="C1972" s="333">
        <v>91.21</v>
      </c>
      <c r="D1972" s="325" t="s">
        <v>487</v>
      </c>
      <c r="E1972" s="325" t="s">
        <v>2045</v>
      </c>
      <c r="F1972" s="331"/>
    </row>
    <row r="1973" spans="1:6" ht="20.25" customHeight="1">
      <c r="A1973" s="324">
        <v>1971</v>
      </c>
      <c r="B1973" s="332" t="s">
        <v>5812</v>
      </c>
      <c r="C1973" s="333">
        <v>91.21</v>
      </c>
      <c r="D1973" s="325" t="s">
        <v>487</v>
      </c>
      <c r="E1973" s="325" t="s">
        <v>2045</v>
      </c>
      <c r="F1973" s="331"/>
    </row>
    <row r="1974" spans="1:6" ht="20.25" customHeight="1">
      <c r="A1974" s="324">
        <v>1972</v>
      </c>
      <c r="B1974" s="332" t="s">
        <v>5813</v>
      </c>
      <c r="C1974" s="333">
        <v>89.35</v>
      </c>
      <c r="D1974" s="325" t="s">
        <v>487</v>
      </c>
      <c r="E1974" s="325" t="s">
        <v>2041</v>
      </c>
      <c r="F1974" s="331"/>
    </row>
    <row r="1975" spans="1:6" ht="20.25" customHeight="1">
      <c r="A1975" s="324">
        <v>1973</v>
      </c>
      <c r="B1975" s="332" t="s">
        <v>5814</v>
      </c>
      <c r="C1975" s="333">
        <v>89.35</v>
      </c>
      <c r="D1975" s="325" t="s">
        <v>487</v>
      </c>
      <c r="E1975" s="325" t="s">
        <v>2041</v>
      </c>
      <c r="F1975" s="331"/>
    </row>
    <row r="1976" spans="1:6" ht="20.25" customHeight="1">
      <c r="A1976" s="324">
        <v>1974</v>
      </c>
      <c r="B1976" s="332" t="s">
        <v>5815</v>
      </c>
      <c r="C1976" s="333">
        <v>89.43</v>
      </c>
      <c r="D1976" s="325" t="s">
        <v>487</v>
      </c>
      <c r="E1976" s="325" t="s">
        <v>2041</v>
      </c>
      <c r="F1976" s="331"/>
    </row>
    <row r="1977" spans="1:6" ht="20.25" customHeight="1">
      <c r="A1977" s="324">
        <v>1975</v>
      </c>
      <c r="B1977" s="332" t="s">
        <v>5816</v>
      </c>
      <c r="C1977" s="333">
        <v>91.21</v>
      </c>
      <c r="D1977" s="325" t="s">
        <v>487</v>
      </c>
      <c r="E1977" s="325" t="s">
        <v>2045</v>
      </c>
      <c r="F1977" s="331"/>
    </row>
    <row r="1978" spans="1:6" ht="20.25" customHeight="1">
      <c r="A1978" s="324">
        <v>1976</v>
      </c>
      <c r="B1978" s="332" t="s">
        <v>5817</v>
      </c>
      <c r="C1978" s="333">
        <v>89.35</v>
      </c>
      <c r="D1978" s="325" t="s">
        <v>487</v>
      </c>
      <c r="E1978" s="325" t="s">
        <v>2041</v>
      </c>
      <c r="F1978" s="331"/>
    </row>
    <row r="1979" spans="1:6" ht="20.25" customHeight="1">
      <c r="A1979" s="324">
        <v>1977</v>
      </c>
      <c r="B1979" s="332" t="s">
        <v>3399</v>
      </c>
      <c r="C1979" s="333">
        <v>91.18</v>
      </c>
      <c r="D1979" s="325" t="s">
        <v>487</v>
      </c>
      <c r="E1979" s="325" t="s">
        <v>2045</v>
      </c>
      <c r="F1979" s="331"/>
    </row>
    <row r="1980" spans="1:6" ht="20.25" customHeight="1">
      <c r="A1980" s="324">
        <v>1978</v>
      </c>
      <c r="B1980" s="332" t="s">
        <v>3541</v>
      </c>
      <c r="C1980" s="333">
        <v>91.18</v>
      </c>
      <c r="D1980" s="325" t="s">
        <v>487</v>
      </c>
      <c r="E1980" s="325" t="s">
        <v>2045</v>
      </c>
      <c r="F1980" s="331"/>
    </row>
    <row r="1981" spans="1:6" ht="20.25" customHeight="1">
      <c r="A1981" s="324">
        <v>1979</v>
      </c>
      <c r="B1981" s="332" t="s">
        <v>4843</v>
      </c>
      <c r="C1981" s="333">
        <v>89.4</v>
      </c>
      <c r="D1981" s="325" t="s">
        <v>487</v>
      </c>
      <c r="E1981" s="325" t="s">
        <v>2041</v>
      </c>
      <c r="F1981" s="331"/>
    </row>
    <row r="1982" spans="1:6" ht="20.25" customHeight="1">
      <c r="A1982" s="324">
        <v>1980</v>
      </c>
      <c r="B1982" s="332" t="s">
        <v>3405</v>
      </c>
      <c r="C1982" s="333">
        <v>89.4</v>
      </c>
      <c r="D1982" s="325" t="s">
        <v>487</v>
      </c>
      <c r="E1982" s="325" t="s">
        <v>2041</v>
      </c>
      <c r="F1982" s="331"/>
    </row>
    <row r="1983" spans="1:6" ht="20.25" customHeight="1">
      <c r="A1983" s="324">
        <v>1981</v>
      </c>
      <c r="B1983" s="332" t="s">
        <v>3635</v>
      </c>
      <c r="C1983" s="333">
        <v>91.18</v>
      </c>
      <c r="D1983" s="325" t="s">
        <v>487</v>
      </c>
      <c r="E1983" s="325" t="s">
        <v>2045</v>
      </c>
      <c r="F1983" s="331"/>
    </row>
    <row r="1984" spans="1:6" ht="20.25" customHeight="1">
      <c r="A1984" s="324">
        <v>1982</v>
      </c>
      <c r="B1984" s="332" t="s">
        <v>4826</v>
      </c>
      <c r="C1984" s="333">
        <v>91.18</v>
      </c>
      <c r="D1984" s="325" t="s">
        <v>487</v>
      </c>
      <c r="E1984" s="325" t="s">
        <v>2045</v>
      </c>
      <c r="F1984" s="331"/>
    </row>
    <row r="1985" spans="1:6" ht="20.25" customHeight="1">
      <c r="A1985" s="324">
        <v>1983</v>
      </c>
      <c r="B1985" s="332" t="s">
        <v>3593</v>
      </c>
      <c r="C1985" s="333">
        <v>89.4</v>
      </c>
      <c r="D1985" s="325" t="s">
        <v>487</v>
      </c>
      <c r="E1985" s="325" t="s">
        <v>2041</v>
      </c>
      <c r="F1985" s="331"/>
    </row>
    <row r="1986" spans="1:6" ht="20.25" customHeight="1">
      <c r="A1986" s="324">
        <v>1984</v>
      </c>
      <c r="B1986" s="332" t="s">
        <v>3702</v>
      </c>
      <c r="C1986" s="333">
        <v>89.4</v>
      </c>
      <c r="D1986" s="325" t="s">
        <v>487</v>
      </c>
      <c r="E1986" s="325" t="s">
        <v>2041</v>
      </c>
      <c r="F1986" s="331"/>
    </row>
    <row r="1987" spans="1:6" ht="20.25" customHeight="1">
      <c r="A1987" s="324">
        <v>1985</v>
      </c>
      <c r="B1987" s="332" t="s">
        <v>4186</v>
      </c>
      <c r="C1987" s="333">
        <v>91.18</v>
      </c>
      <c r="D1987" s="325" t="s">
        <v>487</v>
      </c>
      <c r="E1987" s="325" t="s">
        <v>2045</v>
      </c>
      <c r="F1987" s="331"/>
    </row>
    <row r="1988" spans="1:6" ht="20.25" customHeight="1">
      <c r="A1988" s="324">
        <v>1986</v>
      </c>
      <c r="B1988" s="332" t="s">
        <v>3703</v>
      </c>
      <c r="C1988" s="333">
        <v>91.18</v>
      </c>
      <c r="D1988" s="325" t="s">
        <v>487</v>
      </c>
      <c r="E1988" s="325" t="s">
        <v>2045</v>
      </c>
      <c r="F1988" s="331"/>
    </row>
    <row r="1989" spans="1:6" ht="20.25" customHeight="1">
      <c r="A1989" s="324">
        <v>1987</v>
      </c>
      <c r="B1989" s="332" t="s">
        <v>3594</v>
      </c>
      <c r="C1989" s="333">
        <v>89.4</v>
      </c>
      <c r="D1989" s="325" t="s">
        <v>487</v>
      </c>
      <c r="E1989" s="325" t="s">
        <v>2041</v>
      </c>
      <c r="F1989" s="331"/>
    </row>
    <row r="1990" spans="1:6" ht="20.25" customHeight="1">
      <c r="A1990" s="324">
        <v>1988</v>
      </c>
      <c r="B1990" s="332" t="s">
        <v>4340</v>
      </c>
      <c r="C1990" s="333">
        <v>89.4</v>
      </c>
      <c r="D1990" s="325" t="s">
        <v>487</v>
      </c>
      <c r="E1990" s="325" t="s">
        <v>2041</v>
      </c>
      <c r="F1990" s="331"/>
    </row>
    <row r="1991" spans="1:6" ht="20.25" customHeight="1">
      <c r="A1991" s="324">
        <v>1989</v>
      </c>
      <c r="B1991" s="332" t="s">
        <v>3704</v>
      </c>
      <c r="C1991" s="333">
        <v>91.18</v>
      </c>
      <c r="D1991" s="325" t="s">
        <v>487</v>
      </c>
      <c r="E1991" s="325" t="s">
        <v>2045</v>
      </c>
      <c r="F1991" s="331"/>
    </row>
    <row r="1992" spans="1:6" ht="20.25" customHeight="1">
      <c r="A1992" s="324">
        <v>1990</v>
      </c>
      <c r="B1992" s="332" t="s">
        <v>3404</v>
      </c>
      <c r="C1992" s="333">
        <v>91.18</v>
      </c>
      <c r="D1992" s="325" t="s">
        <v>487</v>
      </c>
      <c r="E1992" s="325" t="s">
        <v>2045</v>
      </c>
      <c r="F1992" s="331"/>
    </row>
    <row r="1993" spans="1:6" ht="20.25" customHeight="1">
      <c r="A1993" s="324">
        <v>1991</v>
      </c>
      <c r="B1993" s="332" t="s">
        <v>4816</v>
      </c>
      <c r="C1993" s="333">
        <v>89.4</v>
      </c>
      <c r="D1993" s="325" t="s">
        <v>487</v>
      </c>
      <c r="E1993" s="325" t="s">
        <v>2041</v>
      </c>
      <c r="F1993" s="331"/>
    </row>
    <row r="1994" spans="1:6" ht="20.25" customHeight="1">
      <c r="A1994" s="324">
        <v>1992</v>
      </c>
      <c r="B1994" s="332" t="s">
        <v>3705</v>
      </c>
      <c r="C1994" s="333">
        <v>89.4</v>
      </c>
      <c r="D1994" s="325" t="s">
        <v>487</v>
      </c>
      <c r="E1994" s="325" t="s">
        <v>2041</v>
      </c>
      <c r="F1994" s="331"/>
    </row>
    <row r="1995" spans="1:6" ht="20.25" customHeight="1">
      <c r="A1995" s="324">
        <v>1993</v>
      </c>
      <c r="B1995" s="332" t="s">
        <v>3706</v>
      </c>
      <c r="C1995" s="333">
        <v>91.18</v>
      </c>
      <c r="D1995" s="325" t="s">
        <v>487</v>
      </c>
      <c r="E1995" s="325" t="s">
        <v>2045</v>
      </c>
      <c r="F1995" s="331"/>
    </row>
    <row r="1996" spans="1:6" ht="20.25" customHeight="1">
      <c r="A1996" s="324">
        <v>1994</v>
      </c>
      <c r="B1996" s="332" t="s">
        <v>4786</v>
      </c>
      <c r="C1996" s="333">
        <v>91.18</v>
      </c>
      <c r="D1996" s="325" t="s">
        <v>487</v>
      </c>
      <c r="E1996" s="325" t="s">
        <v>2045</v>
      </c>
      <c r="F1996" s="331"/>
    </row>
    <row r="1997" spans="1:6" ht="20.25" customHeight="1">
      <c r="A1997" s="324">
        <v>1995</v>
      </c>
      <c r="B1997" s="332" t="s">
        <v>4011</v>
      </c>
      <c r="C1997" s="333">
        <v>89.4</v>
      </c>
      <c r="D1997" s="325" t="s">
        <v>487</v>
      </c>
      <c r="E1997" s="325" t="s">
        <v>2041</v>
      </c>
      <c r="F1997" s="331"/>
    </row>
    <row r="1998" spans="1:6" ht="20.25" customHeight="1">
      <c r="A1998" s="324">
        <v>1996</v>
      </c>
      <c r="B1998" s="332" t="s">
        <v>4759</v>
      </c>
      <c r="C1998" s="333">
        <v>89.4</v>
      </c>
      <c r="D1998" s="325" t="s">
        <v>487</v>
      </c>
      <c r="E1998" s="325" t="s">
        <v>2041</v>
      </c>
      <c r="F1998" s="331"/>
    </row>
    <row r="1999" spans="1:6" ht="20.25" customHeight="1">
      <c r="A1999" s="324">
        <v>1997</v>
      </c>
      <c r="B1999" s="332" t="s">
        <v>4839</v>
      </c>
      <c r="C1999" s="333">
        <v>91.48</v>
      </c>
      <c r="D1999" s="325" t="s">
        <v>487</v>
      </c>
      <c r="E1999" s="325" t="s">
        <v>2045</v>
      </c>
      <c r="F1999" s="331"/>
    </row>
    <row r="2000" spans="1:6" ht="20.25" customHeight="1">
      <c r="A2000" s="324">
        <v>1998</v>
      </c>
      <c r="B2000" s="332" t="s">
        <v>3764</v>
      </c>
      <c r="C2000" s="333">
        <v>89.39</v>
      </c>
      <c r="D2000" s="325" t="s">
        <v>487</v>
      </c>
      <c r="E2000" s="325" t="s">
        <v>2041</v>
      </c>
      <c r="F2000" s="331"/>
    </row>
    <row r="2001" spans="1:6" ht="20.25" customHeight="1">
      <c r="A2001" s="324">
        <v>1999</v>
      </c>
      <c r="B2001" s="332" t="s">
        <v>3810</v>
      </c>
      <c r="C2001" s="333">
        <v>91.12</v>
      </c>
      <c r="D2001" s="325" t="s">
        <v>487</v>
      </c>
      <c r="E2001" s="325" t="s">
        <v>2045</v>
      </c>
      <c r="F2001" s="331"/>
    </row>
    <row r="2002" spans="1:6" ht="20.25" customHeight="1">
      <c r="A2002" s="324">
        <v>2000</v>
      </c>
      <c r="B2002" s="332" t="s">
        <v>4306</v>
      </c>
      <c r="C2002" s="333">
        <v>91.12</v>
      </c>
      <c r="D2002" s="325" t="s">
        <v>487</v>
      </c>
      <c r="E2002" s="325" t="s">
        <v>2045</v>
      </c>
      <c r="F2002" s="331"/>
    </row>
    <row r="2003" spans="1:6" ht="20.25" customHeight="1">
      <c r="A2003" s="324">
        <v>2001</v>
      </c>
      <c r="B2003" s="332" t="s">
        <v>3869</v>
      </c>
      <c r="C2003" s="333">
        <v>89.65</v>
      </c>
      <c r="D2003" s="325" t="s">
        <v>487</v>
      </c>
      <c r="E2003" s="325" t="s">
        <v>2041</v>
      </c>
      <c r="F2003" s="331"/>
    </row>
    <row r="2004" spans="1:6" ht="20.25" customHeight="1">
      <c r="A2004" s="324">
        <v>2002</v>
      </c>
      <c r="B2004" s="332" t="s">
        <v>4307</v>
      </c>
      <c r="C2004" s="333">
        <v>91.12</v>
      </c>
      <c r="D2004" s="325" t="s">
        <v>487</v>
      </c>
      <c r="E2004" s="325" t="s">
        <v>2045</v>
      </c>
      <c r="F2004" s="331"/>
    </row>
    <row r="2005" spans="1:6" ht="20.25" customHeight="1">
      <c r="A2005" s="324">
        <v>2003</v>
      </c>
      <c r="B2005" s="332" t="s">
        <v>4308</v>
      </c>
      <c r="C2005" s="333">
        <v>91.12</v>
      </c>
      <c r="D2005" s="325" t="s">
        <v>487</v>
      </c>
      <c r="E2005" s="325" t="s">
        <v>2045</v>
      </c>
      <c r="F2005" s="331"/>
    </row>
    <row r="2006" spans="1:6" ht="20.25" customHeight="1">
      <c r="A2006" s="324">
        <v>2004</v>
      </c>
      <c r="B2006" s="332" t="s">
        <v>4309</v>
      </c>
      <c r="C2006" s="333">
        <v>89.39</v>
      </c>
      <c r="D2006" s="325" t="s">
        <v>487</v>
      </c>
      <c r="E2006" s="325" t="s">
        <v>2041</v>
      </c>
      <c r="F2006" s="331"/>
    </row>
    <row r="2007" spans="1:6" ht="20.25" customHeight="1">
      <c r="A2007" s="324">
        <v>2005</v>
      </c>
      <c r="B2007" s="332" t="s">
        <v>4822</v>
      </c>
      <c r="C2007" s="333">
        <v>89.65</v>
      </c>
      <c r="D2007" s="325" t="s">
        <v>487</v>
      </c>
      <c r="E2007" s="325" t="s">
        <v>2041</v>
      </c>
      <c r="F2007" s="331"/>
    </row>
    <row r="2008" spans="1:6" ht="20.25" customHeight="1">
      <c r="A2008" s="324">
        <v>2006</v>
      </c>
      <c r="B2008" s="332" t="s">
        <v>3766</v>
      </c>
      <c r="C2008" s="333">
        <v>91.12</v>
      </c>
      <c r="D2008" s="325" t="s">
        <v>487</v>
      </c>
      <c r="E2008" s="325" t="s">
        <v>2045</v>
      </c>
      <c r="F2008" s="331"/>
    </row>
    <row r="2009" spans="1:6" ht="20.25" customHeight="1">
      <c r="A2009" s="324">
        <v>2007</v>
      </c>
      <c r="B2009" s="332" t="s">
        <v>3711</v>
      </c>
      <c r="C2009" s="333">
        <v>91.12</v>
      </c>
      <c r="D2009" s="325" t="s">
        <v>487</v>
      </c>
      <c r="E2009" s="325" t="s">
        <v>2045</v>
      </c>
      <c r="F2009" s="331"/>
    </row>
    <row r="2010" spans="1:6" ht="20.25" customHeight="1">
      <c r="A2010" s="324">
        <v>2008</v>
      </c>
      <c r="B2010" s="332" t="s">
        <v>3789</v>
      </c>
      <c r="C2010" s="333">
        <v>89.39</v>
      </c>
      <c r="D2010" s="325" t="s">
        <v>487</v>
      </c>
      <c r="E2010" s="325" t="s">
        <v>2041</v>
      </c>
      <c r="F2010" s="331"/>
    </row>
    <row r="2011" spans="1:6" ht="20.25" customHeight="1">
      <c r="A2011" s="324">
        <v>2009</v>
      </c>
      <c r="B2011" s="332" t="s">
        <v>3915</v>
      </c>
      <c r="C2011" s="333">
        <v>89.65</v>
      </c>
      <c r="D2011" s="325" t="s">
        <v>487</v>
      </c>
      <c r="E2011" s="325" t="s">
        <v>2041</v>
      </c>
      <c r="F2011" s="331"/>
    </row>
    <row r="2012" spans="1:6" ht="20.25" customHeight="1">
      <c r="A2012" s="324">
        <v>2010</v>
      </c>
      <c r="B2012" s="332" t="s">
        <v>4310</v>
      </c>
      <c r="C2012" s="333">
        <v>91.12</v>
      </c>
      <c r="D2012" s="325" t="s">
        <v>487</v>
      </c>
      <c r="E2012" s="325" t="s">
        <v>2045</v>
      </c>
      <c r="F2012" s="331"/>
    </row>
    <row r="2013" spans="1:6" ht="20.25" customHeight="1">
      <c r="A2013" s="324">
        <v>2011</v>
      </c>
      <c r="B2013" s="332" t="s">
        <v>4311</v>
      </c>
      <c r="C2013" s="333">
        <v>91.12</v>
      </c>
      <c r="D2013" s="325" t="s">
        <v>487</v>
      </c>
      <c r="E2013" s="325" t="s">
        <v>2045</v>
      </c>
      <c r="F2013" s="331"/>
    </row>
    <row r="2014" spans="1:6" ht="20.25" customHeight="1">
      <c r="A2014" s="324">
        <v>2012</v>
      </c>
      <c r="B2014" s="332" t="s">
        <v>4312</v>
      </c>
      <c r="C2014" s="333">
        <v>89.39</v>
      </c>
      <c r="D2014" s="325" t="s">
        <v>487</v>
      </c>
      <c r="E2014" s="325" t="s">
        <v>2041</v>
      </c>
      <c r="F2014" s="331"/>
    </row>
    <row r="2015" spans="1:6" ht="20.25" customHeight="1">
      <c r="A2015" s="324">
        <v>2013</v>
      </c>
      <c r="B2015" s="332" t="s">
        <v>3275</v>
      </c>
      <c r="C2015" s="333">
        <v>89.65</v>
      </c>
      <c r="D2015" s="325" t="s">
        <v>487</v>
      </c>
      <c r="E2015" s="325" t="s">
        <v>2041</v>
      </c>
      <c r="F2015" s="331"/>
    </row>
    <row r="2016" spans="1:6" ht="20.25" customHeight="1">
      <c r="A2016" s="324">
        <v>2014</v>
      </c>
      <c r="B2016" s="332" t="s">
        <v>3347</v>
      </c>
      <c r="C2016" s="333">
        <v>91.12</v>
      </c>
      <c r="D2016" s="325" t="s">
        <v>487</v>
      </c>
      <c r="E2016" s="325" t="s">
        <v>2045</v>
      </c>
      <c r="F2016" s="331"/>
    </row>
    <row r="2017" spans="1:6" ht="20.25" customHeight="1">
      <c r="A2017" s="324">
        <v>2015</v>
      </c>
      <c r="B2017" s="332" t="s">
        <v>4174</v>
      </c>
      <c r="C2017" s="333">
        <v>91.12</v>
      </c>
      <c r="D2017" s="325" t="s">
        <v>487</v>
      </c>
      <c r="E2017" s="325" t="s">
        <v>2045</v>
      </c>
      <c r="F2017" s="331"/>
    </row>
    <row r="2018" spans="1:6" ht="20.25" customHeight="1">
      <c r="A2018" s="324">
        <v>2016</v>
      </c>
      <c r="B2018" s="332" t="s">
        <v>4115</v>
      </c>
      <c r="C2018" s="333">
        <v>89.39</v>
      </c>
      <c r="D2018" s="325" t="s">
        <v>487</v>
      </c>
      <c r="E2018" s="325" t="s">
        <v>2041</v>
      </c>
      <c r="F2018" s="331"/>
    </row>
    <row r="2019" spans="1:6" ht="20.25" customHeight="1">
      <c r="A2019" s="324">
        <v>2017</v>
      </c>
      <c r="B2019" s="332" t="s">
        <v>5818</v>
      </c>
      <c r="C2019" s="333">
        <v>89.65</v>
      </c>
      <c r="D2019" s="325" t="s">
        <v>487</v>
      </c>
      <c r="E2019" s="325" t="s">
        <v>2041</v>
      </c>
      <c r="F2019" s="331"/>
    </row>
    <row r="2020" spans="1:6" ht="20.25" customHeight="1">
      <c r="A2020" s="324">
        <v>2018</v>
      </c>
      <c r="B2020" s="332" t="s">
        <v>5819</v>
      </c>
      <c r="C2020" s="333">
        <v>91.12</v>
      </c>
      <c r="D2020" s="325" t="s">
        <v>487</v>
      </c>
      <c r="E2020" s="325" t="s">
        <v>2045</v>
      </c>
      <c r="F2020" s="331"/>
    </row>
    <row r="2021" spans="1:6" ht="20.25" customHeight="1">
      <c r="A2021" s="324">
        <v>2019</v>
      </c>
      <c r="B2021" s="332" t="s">
        <v>5820</v>
      </c>
      <c r="C2021" s="333">
        <v>91.12</v>
      </c>
      <c r="D2021" s="325" t="s">
        <v>487</v>
      </c>
      <c r="E2021" s="325" t="s">
        <v>2045</v>
      </c>
      <c r="F2021" s="331"/>
    </row>
    <row r="2022" spans="1:6" ht="20.25" customHeight="1">
      <c r="A2022" s="324">
        <v>2020</v>
      </c>
      <c r="B2022" s="332" t="s">
        <v>5821</v>
      </c>
      <c r="C2022" s="333">
        <v>89.39</v>
      </c>
      <c r="D2022" s="325" t="s">
        <v>487</v>
      </c>
      <c r="E2022" s="325" t="s">
        <v>2041</v>
      </c>
      <c r="F2022" s="331"/>
    </row>
    <row r="2023" spans="1:6" ht="20.25" customHeight="1">
      <c r="A2023" s="324">
        <v>2021</v>
      </c>
      <c r="B2023" s="332" t="s">
        <v>5822</v>
      </c>
      <c r="C2023" s="333">
        <v>89.65</v>
      </c>
      <c r="D2023" s="325" t="s">
        <v>487</v>
      </c>
      <c r="E2023" s="325" t="s">
        <v>2041</v>
      </c>
      <c r="F2023" s="331"/>
    </row>
    <row r="2024" spans="1:6" ht="20.25" customHeight="1">
      <c r="A2024" s="324">
        <v>2022</v>
      </c>
      <c r="B2024" s="332" t="s">
        <v>5823</v>
      </c>
      <c r="C2024" s="333">
        <v>91.12</v>
      </c>
      <c r="D2024" s="325" t="s">
        <v>487</v>
      </c>
      <c r="E2024" s="325" t="s">
        <v>2045</v>
      </c>
      <c r="F2024" s="331"/>
    </row>
    <row r="2025" spans="1:6" ht="20.25" customHeight="1">
      <c r="A2025" s="324">
        <v>2023</v>
      </c>
      <c r="B2025" s="332" t="s">
        <v>5824</v>
      </c>
      <c r="C2025" s="333">
        <v>91.12</v>
      </c>
      <c r="D2025" s="325" t="s">
        <v>487</v>
      </c>
      <c r="E2025" s="325" t="s">
        <v>2045</v>
      </c>
      <c r="F2025" s="331"/>
    </row>
    <row r="2026" spans="1:6" ht="20.25" customHeight="1">
      <c r="A2026" s="324">
        <v>2024</v>
      </c>
      <c r="B2026" s="332" t="s">
        <v>5825</v>
      </c>
      <c r="C2026" s="333">
        <v>89.39</v>
      </c>
      <c r="D2026" s="325" t="s">
        <v>487</v>
      </c>
      <c r="E2026" s="325" t="s">
        <v>2041</v>
      </c>
      <c r="F2026" s="331"/>
    </row>
    <row r="2027" spans="1:6" ht="20.25" customHeight="1">
      <c r="A2027" s="324">
        <v>2025</v>
      </c>
      <c r="B2027" s="332" t="s">
        <v>5826</v>
      </c>
      <c r="C2027" s="333">
        <v>89.65</v>
      </c>
      <c r="D2027" s="325" t="s">
        <v>487</v>
      </c>
      <c r="E2027" s="325" t="s">
        <v>2041</v>
      </c>
      <c r="F2027" s="331"/>
    </row>
    <row r="2028" spans="1:6" ht="20.25" customHeight="1">
      <c r="A2028" s="324">
        <v>2026</v>
      </c>
      <c r="B2028" s="332" t="s">
        <v>5827</v>
      </c>
      <c r="C2028" s="333">
        <v>91.12</v>
      </c>
      <c r="D2028" s="325" t="s">
        <v>487</v>
      </c>
      <c r="E2028" s="325" t="s">
        <v>2045</v>
      </c>
      <c r="F2028" s="331"/>
    </row>
    <row r="2029" spans="1:6" ht="20.25" customHeight="1">
      <c r="A2029" s="324">
        <v>2027</v>
      </c>
      <c r="B2029" s="332" t="s">
        <v>5828</v>
      </c>
      <c r="C2029" s="333">
        <v>89.39</v>
      </c>
      <c r="D2029" s="325" t="s">
        <v>487</v>
      </c>
      <c r="E2029" s="325" t="s">
        <v>2041</v>
      </c>
      <c r="F2029" s="331"/>
    </row>
    <row r="2030" spans="1:6" ht="20.25" customHeight="1">
      <c r="A2030" s="324">
        <v>2028</v>
      </c>
      <c r="B2030" s="332" t="s">
        <v>5829</v>
      </c>
      <c r="C2030" s="333">
        <v>91.5</v>
      </c>
      <c r="D2030" s="325" t="s">
        <v>487</v>
      </c>
      <c r="E2030" s="325" t="s">
        <v>2041</v>
      </c>
      <c r="F2030" s="331"/>
    </row>
    <row r="2031" spans="1:6" ht="20.25" customHeight="1">
      <c r="A2031" s="324">
        <v>2029</v>
      </c>
      <c r="B2031" s="332" t="s">
        <v>5830</v>
      </c>
      <c r="C2031" s="333">
        <v>91.12</v>
      </c>
      <c r="D2031" s="325" t="s">
        <v>487</v>
      </c>
      <c r="E2031" s="325" t="s">
        <v>2045</v>
      </c>
      <c r="F2031" s="331"/>
    </row>
    <row r="2032" spans="1:6" ht="20.25" customHeight="1">
      <c r="A2032" s="324">
        <v>2030</v>
      </c>
      <c r="B2032" s="332" t="s">
        <v>5831</v>
      </c>
      <c r="C2032" s="333">
        <v>89.43</v>
      </c>
      <c r="D2032" s="325" t="s">
        <v>487</v>
      </c>
      <c r="E2032" s="325" t="s">
        <v>2045</v>
      </c>
      <c r="F2032" s="331"/>
    </row>
    <row r="2033" spans="1:6" ht="20.25" customHeight="1">
      <c r="A2033" s="324">
        <v>2031</v>
      </c>
      <c r="B2033" s="332" t="s">
        <v>2543</v>
      </c>
      <c r="C2033" s="333">
        <v>90.64</v>
      </c>
      <c r="D2033" s="325" t="s">
        <v>487</v>
      </c>
      <c r="E2033" s="325" t="s">
        <v>2041</v>
      </c>
      <c r="F2033" s="331"/>
    </row>
    <row r="2034" spans="1:6" ht="20.25" customHeight="1">
      <c r="A2034" s="324">
        <v>2032</v>
      </c>
      <c r="B2034" s="332" t="s">
        <v>5832</v>
      </c>
      <c r="C2034" s="333">
        <v>90.03</v>
      </c>
      <c r="D2034" s="325" t="s">
        <v>487</v>
      </c>
      <c r="E2034" s="325" t="s">
        <v>2045</v>
      </c>
      <c r="F2034" s="331"/>
    </row>
    <row r="2035" spans="1:6" ht="20.25" customHeight="1">
      <c r="A2035" s="324">
        <v>2033</v>
      </c>
      <c r="B2035" s="332" t="s">
        <v>5833</v>
      </c>
      <c r="C2035" s="334">
        <v>91.32</v>
      </c>
      <c r="D2035" s="325" t="s">
        <v>487</v>
      </c>
      <c r="E2035" s="325" t="s">
        <v>2045</v>
      </c>
      <c r="F2035" s="331"/>
    </row>
    <row r="2036" spans="1:6" ht="20.25" customHeight="1">
      <c r="A2036" s="324">
        <v>2034</v>
      </c>
      <c r="B2036" s="332" t="s">
        <v>2019</v>
      </c>
      <c r="C2036" s="333">
        <v>89.97</v>
      </c>
      <c r="D2036" s="325" t="s">
        <v>487</v>
      </c>
      <c r="E2036" s="325" t="s">
        <v>2041</v>
      </c>
      <c r="F2036" s="331"/>
    </row>
    <row r="2037" spans="1:6" ht="20.25" customHeight="1">
      <c r="A2037" s="324">
        <v>2035</v>
      </c>
      <c r="B2037" s="332" t="s">
        <v>2021</v>
      </c>
      <c r="C2037" s="333">
        <v>91.41</v>
      </c>
      <c r="D2037" s="325" t="s">
        <v>487</v>
      </c>
      <c r="E2037" s="325" t="s">
        <v>2045</v>
      </c>
      <c r="F2037" s="331"/>
    </row>
    <row r="2038" spans="1:6" ht="20.25" customHeight="1">
      <c r="A2038" s="324">
        <v>2036</v>
      </c>
      <c r="B2038" s="332" t="s">
        <v>5834</v>
      </c>
      <c r="C2038" s="333">
        <v>91.49</v>
      </c>
      <c r="D2038" s="325" t="s">
        <v>487</v>
      </c>
      <c r="E2038" s="325" t="s">
        <v>2045</v>
      </c>
      <c r="F2038" s="331"/>
    </row>
    <row r="2039" spans="1:6" ht="20.25" customHeight="1">
      <c r="A2039" s="324">
        <v>2037</v>
      </c>
      <c r="B2039" s="332" t="s">
        <v>4735</v>
      </c>
      <c r="C2039" s="333">
        <v>90.02</v>
      </c>
      <c r="D2039" s="325" t="s">
        <v>487</v>
      </c>
      <c r="E2039" s="325" t="s">
        <v>2041</v>
      </c>
      <c r="F2039" s="331"/>
    </row>
    <row r="2040" spans="1:6" ht="20.25" customHeight="1">
      <c r="A2040" s="324">
        <v>2038</v>
      </c>
      <c r="B2040" s="332" t="s">
        <v>5835</v>
      </c>
      <c r="C2040" s="333">
        <v>89.31</v>
      </c>
      <c r="D2040" s="325" t="s">
        <v>487</v>
      </c>
      <c r="E2040" s="325" t="s">
        <v>2041</v>
      </c>
      <c r="F2040" s="331"/>
    </row>
    <row r="2041" spans="1:6" ht="20.25" customHeight="1">
      <c r="A2041" s="324">
        <v>2039</v>
      </c>
      <c r="B2041" s="332" t="s">
        <v>5836</v>
      </c>
      <c r="C2041" s="333">
        <v>91.01</v>
      </c>
      <c r="D2041" s="325" t="s">
        <v>487</v>
      </c>
      <c r="E2041" s="325" t="s">
        <v>2045</v>
      </c>
      <c r="F2041" s="331"/>
    </row>
    <row r="2042" spans="1:6" ht="20.25" customHeight="1">
      <c r="A2042" s="324">
        <v>2040</v>
      </c>
      <c r="B2042" s="332" t="s">
        <v>5837</v>
      </c>
      <c r="C2042" s="333">
        <v>91.01</v>
      </c>
      <c r="D2042" s="325" t="s">
        <v>487</v>
      </c>
      <c r="E2042" s="325" t="s">
        <v>2045</v>
      </c>
      <c r="F2042" s="331"/>
    </row>
    <row r="2043" spans="1:6" ht="20.25" customHeight="1">
      <c r="A2043" s="324">
        <v>2041</v>
      </c>
      <c r="B2043" s="332" t="s">
        <v>5838</v>
      </c>
      <c r="C2043" s="333">
        <v>89.57</v>
      </c>
      <c r="D2043" s="325" t="s">
        <v>487</v>
      </c>
      <c r="E2043" s="325" t="s">
        <v>2041</v>
      </c>
      <c r="F2043" s="331"/>
    </row>
    <row r="2044" spans="1:6" ht="20.25" customHeight="1">
      <c r="A2044" s="324">
        <v>2042</v>
      </c>
      <c r="B2044" s="332" t="s">
        <v>5839</v>
      </c>
      <c r="C2044" s="333">
        <v>89.31</v>
      </c>
      <c r="D2044" s="325" t="s">
        <v>487</v>
      </c>
      <c r="E2044" s="325" t="s">
        <v>2041</v>
      </c>
      <c r="F2044" s="331"/>
    </row>
    <row r="2045" spans="1:6" ht="20.25" customHeight="1">
      <c r="A2045" s="324">
        <v>2043</v>
      </c>
      <c r="B2045" s="332" t="s">
        <v>3800</v>
      </c>
      <c r="C2045" s="333">
        <v>90.02</v>
      </c>
      <c r="D2045" s="325" t="s">
        <v>487</v>
      </c>
      <c r="E2045" s="325" t="s">
        <v>2041</v>
      </c>
      <c r="F2045" s="331"/>
    </row>
    <row r="2046" spans="1:6" ht="20.25" customHeight="1">
      <c r="A2046" s="324">
        <v>2044</v>
      </c>
      <c r="B2046" s="332" t="s">
        <v>5840</v>
      </c>
      <c r="C2046" s="333">
        <v>89.35</v>
      </c>
      <c r="D2046" s="325" t="s">
        <v>487</v>
      </c>
      <c r="E2046" s="325" t="s">
        <v>2041</v>
      </c>
      <c r="F2046" s="331"/>
    </row>
    <row r="2047" spans="1:6" ht="20.25" customHeight="1">
      <c r="A2047" s="324">
        <v>2045</v>
      </c>
      <c r="B2047" s="332" t="s">
        <v>4206</v>
      </c>
      <c r="C2047" s="333">
        <v>89.66</v>
      </c>
      <c r="D2047" s="325" t="s">
        <v>487</v>
      </c>
      <c r="E2047" s="325" t="s">
        <v>2041</v>
      </c>
      <c r="F2047" s="331"/>
    </row>
    <row r="2048" spans="1:6" ht="20.25" customHeight="1">
      <c r="A2048" s="324">
        <v>2046</v>
      </c>
      <c r="B2048" s="332" t="s">
        <v>3645</v>
      </c>
      <c r="C2048" s="333">
        <v>91.48</v>
      </c>
      <c r="D2048" s="325" t="s">
        <v>487</v>
      </c>
      <c r="E2048" s="325" t="s">
        <v>2045</v>
      </c>
      <c r="F2048" s="331"/>
    </row>
    <row r="2049" spans="1:6" ht="20.25" customHeight="1">
      <c r="A2049" s="324">
        <v>2047</v>
      </c>
      <c r="B2049" s="332" t="s">
        <v>4095</v>
      </c>
      <c r="C2049" s="333">
        <v>91.48</v>
      </c>
      <c r="D2049" s="325" t="s">
        <v>487</v>
      </c>
      <c r="E2049" s="325" t="s">
        <v>2045</v>
      </c>
      <c r="F2049" s="331"/>
    </row>
    <row r="2050" spans="1:6" ht="20.25" customHeight="1">
      <c r="A2050" s="324">
        <v>2048</v>
      </c>
      <c r="B2050" s="332" t="s">
        <v>4813</v>
      </c>
      <c r="C2050" s="333">
        <v>90</v>
      </c>
      <c r="D2050" s="325" t="s">
        <v>487</v>
      </c>
      <c r="E2050" s="325" t="s">
        <v>2041</v>
      </c>
      <c r="F2050" s="331"/>
    </row>
    <row r="2051" spans="1:6" ht="20.25" customHeight="1">
      <c r="A2051" s="324">
        <v>2049</v>
      </c>
      <c r="B2051" s="332" t="s">
        <v>3599</v>
      </c>
      <c r="C2051" s="333">
        <v>91.48</v>
      </c>
      <c r="D2051" s="325" t="s">
        <v>487</v>
      </c>
      <c r="E2051" s="325" t="s">
        <v>2045</v>
      </c>
      <c r="F2051" s="331"/>
    </row>
    <row r="2052" spans="1:6" ht="20.25" customHeight="1">
      <c r="A2052" s="324">
        <v>2050</v>
      </c>
      <c r="B2052" s="332" t="s">
        <v>3546</v>
      </c>
      <c r="C2052" s="333">
        <v>91.48</v>
      </c>
      <c r="D2052" s="325" t="s">
        <v>487</v>
      </c>
      <c r="E2052" s="325" t="s">
        <v>2045</v>
      </c>
      <c r="F2052" s="331"/>
    </row>
    <row r="2053" spans="1:6" ht="20.25" customHeight="1">
      <c r="A2053" s="324">
        <v>2051</v>
      </c>
      <c r="B2053" s="332" t="s">
        <v>3600</v>
      </c>
      <c r="C2053" s="333">
        <v>90</v>
      </c>
      <c r="D2053" s="325" t="s">
        <v>487</v>
      </c>
      <c r="E2053" s="325" t="s">
        <v>2041</v>
      </c>
      <c r="F2053" s="331"/>
    </row>
    <row r="2054" spans="1:6" ht="20.25" customHeight="1">
      <c r="A2054" s="324">
        <v>2052</v>
      </c>
      <c r="B2054" s="332" t="s">
        <v>3547</v>
      </c>
      <c r="C2054" s="333">
        <v>89.66</v>
      </c>
      <c r="D2054" s="325" t="s">
        <v>487</v>
      </c>
      <c r="E2054" s="325" t="s">
        <v>2041</v>
      </c>
      <c r="F2054" s="331"/>
    </row>
    <row r="2055" spans="1:6" ht="20.25" customHeight="1">
      <c r="A2055" s="324">
        <v>2053</v>
      </c>
      <c r="B2055" s="332" t="s">
        <v>3548</v>
      </c>
      <c r="C2055" s="333">
        <v>91.48</v>
      </c>
      <c r="D2055" s="325" t="s">
        <v>487</v>
      </c>
      <c r="E2055" s="325" t="s">
        <v>2045</v>
      </c>
      <c r="F2055" s="331"/>
    </row>
    <row r="2056" spans="1:6" ht="20.25" customHeight="1">
      <c r="A2056" s="324">
        <v>2054</v>
      </c>
      <c r="B2056" s="332" t="s">
        <v>3549</v>
      </c>
      <c r="C2056" s="333">
        <v>91.48</v>
      </c>
      <c r="D2056" s="325" t="s">
        <v>487</v>
      </c>
      <c r="E2056" s="325" t="s">
        <v>2045</v>
      </c>
      <c r="F2056" s="331"/>
    </row>
    <row r="2057" spans="1:6" ht="20.25" customHeight="1">
      <c r="A2057" s="324">
        <v>2055</v>
      </c>
      <c r="B2057" s="332" t="s">
        <v>3601</v>
      </c>
      <c r="C2057" s="333">
        <v>90</v>
      </c>
      <c r="D2057" s="325" t="s">
        <v>487</v>
      </c>
      <c r="E2057" s="325" t="s">
        <v>2041</v>
      </c>
      <c r="F2057" s="331"/>
    </row>
    <row r="2058" spans="1:6" ht="20.25" customHeight="1">
      <c r="A2058" s="324">
        <v>2056</v>
      </c>
      <c r="B2058" s="332" t="s">
        <v>3550</v>
      </c>
      <c r="C2058" s="333">
        <v>89.66</v>
      </c>
      <c r="D2058" s="325" t="s">
        <v>487</v>
      </c>
      <c r="E2058" s="325" t="s">
        <v>2041</v>
      </c>
      <c r="F2058" s="331"/>
    </row>
    <row r="2059" spans="1:6" ht="20.25" customHeight="1">
      <c r="A2059" s="324">
        <v>2057</v>
      </c>
      <c r="B2059" s="332" t="s">
        <v>3602</v>
      </c>
      <c r="C2059" s="333">
        <v>91.48</v>
      </c>
      <c r="D2059" s="325" t="s">
        <v>487</v>
      </c>
      <c r="E2059" s="325" t="s">
        <v>2045</v>
      </c>
      <c r="F2059" s="331"/>
    </row>
    <row r="2060" spans="1:6" ht="20.25" customHeight="1">
      <c r="A2060" s="324">
        <v>2058</v>
      </c>
      <c r="B2060" s="332" t="s">
        <v>3551</v>
      </c>
      <c r="C2060" s="333">
        <v>91.48</v>
      </c>
      <c r="D2060" s="325" t="s">
        <v>487</v>
      </c>
      <c r="E2060" s="325" t="s">
        <v>2045</v>
      </c>
      <c r="F2060" s="331"/>
    </row>
    <row r="2061" spans="1:6" ht="20.25" customHeight="1">
      <c r="A2061" s="324">
        <v>2059</v>
      </c>
      <c r="B2061" s="332" t="s">
        <v>3552</v>
      </c>
      <c r="C2061" s="333">
        <v>90</v>
      </c>
      <c r="D2061" s="325" t="s">
        <v>487</v>
      </c>
      <c r="E2061" s="325" t="s">
        <v>2041</v>
      </c>
      <c r="F2061" s="331"/>
    </row>
    <row r="2062" spans="1:6" ht="20.25" customHeight="1">
      <c r="A2062" s="324">
        <v>2060</v>
      </c>
      <c r="B2062" s="332" t="s">
        <v>3553</v>
      </c>
      <c r="C2062" s="333">
        <v>89.66</v>
      </c>
      <c r="D2062" s="325" t="s">
        <v>487</v>
      </c>
      <c r="E2062" s="325" t="s">
        <v>2041</v>
      </c>
      <c r="F2062" s="331"/>
    </row>
    <row r="2063" spans="1:6" ht="20.25" customHeight="1">
      <c r="A2063" s="324">
        <v>2061</v>
      </c>
      <c r="B2063" s="332" t="s">
        <v>3870</v>
      </c>
      <c r="C2063" s="333">
        <v>91.48</v>
      </c>
      <c r="D2063" s="325" t="s">
        <v>487</v>
      </c>
      <c r="E2063" s="325" t="s">
        <v>2045</v>
      </c>
      <c r="F2063" s="331"/>
    </row>
    <row r="2064" spans="1:6" ht="20.25" customHeight="1">
      <c r="A2064" s="324">
        <v>2062</v>
      </c>
      <c r="B2064" s="332" t="s">
        <v>3554</v>
      </c>
      <c r="C2064" s="333">
        <v>91.48</v>
      </c>
      <c r="D2064" s="325" t="s">
        <v>487</v>
      </c>
      <c r="E2064" s="325" t="s">
        <v>2045</v>
      </c>
      <c r="F2064" s="331"/>
    </row>
    <row r="2065" spans="1:6" ht="20.25" customHeight="1">
      <c r="A2065" s="324">
        <v>2063</v>
      </c>
      <c r="B2065" s="332" t="s">
        <v>3603</v>
      </c>
      <c r="C2065" s="333">
        <v>90</v>
      </c>
      <c r="D2065" s="325" t="s">
        <v>487</v>
      </c>
      <c r="E2065" s="325" t="s">
        <v>2041</v>
      </c>
      <c r="F2065" s="331"/>
    </row>
    <row r="2066" spans="1:6" ht="20.25" customHeight="1">
      <c r="A2066" s="324">
        <v>2064</v>
      </c>
      <c r="B2066" s="332" t="s">
        <v>802</v>
      </c>
      <c r="C2066" s="333">
        <v>89.77</v>
      </c>
      <c r="D2066" s="325" t="s">
        <v>487</v>
      </c>
      <c r="E2066" s="325" t="s">
        <v>2041</v>
      </c>
      <c r="F2066" s="331"/>
    </row>
    <row r="2067" spans="1:6" ht="20.25" customHeight="1">
      <c r="A2067" s="324">
        <v>2065</v>
      </c>
      <c r="B2067" s="332" t="s">
        <v>2225</v>
      </c>
      <c r="C2067" s="333">
        <v>91.21</v>
      </c>
      <c r="D2067" s="325" t="s">
        <v>487</v>
      </c>
      <c r="E2067" s="325" t="s">
        <v>2045</v>
      </c>
      <c r="F2067" s="331"/>
    </row>
    <row r="2068" spans="1:6" ht="20.25" customHeight="1">
      <c r="A2068" s="324">
        <v>2066</v>
      </c>
      <c r="B2068" s="332" t="s">
        <v>5841</v>
      </c>
      <c r="C2068" s="333">
        <v>91.21</v>
      </c>
      <c r="D2068" s="325" t="s">
        <v>487</v>
      </c>
      <c r="E2068" s="325" t="s">
        <v>2045</v>
      </c>
      <c r="F2068" s="331"/>
    </row>
    <row r="2069" spans="1:6" ht="20.25" customHeight="1">
      <c r="A2069" s="324">
        <v>2067</v>
      </c>
      <c r="B2069" s="332" t="s">
        <v>768</v>
      </c>
      <c r="C2069" s="333">
        <v>91.21</v>
      </c>
      <c r="D2069" s="325" t="s">
        <v>487</v>
      </c>
      <c r="E2069" s="325" t="s">
        <v>2045</v>
      </c>
      <c r="F2069" s="331"/>
    </row>
    <row r="2070" spans="1:6" ht="20.25" customHeight="1">
      <c r="A2070" s="324">
        <v>2068</v>
      </c>
      <c r="B2070" s="332" t="s">
        <v>4708</v>
      </c>
      <c r="C2070" s="333">
        <v>89.43</v>
      </c>
      <c r="D2070" s="325" t="s">
        <v>487</v>
      </c>
      <c r="E2070" s="325" t="s">
        <v>2041</v>
      </c>
      <c r="F2070" s="331"/>
    </row>
    <row r="2071" spans="1:6" ht="20.25" customHeight="1">
      <c r="A2071" s="324">
        <v>2069</v>
      </c>
      <c r="B2071" s="332" t="s">
        <v>5842</v>
      </c>
      <c r="C2071" s="333">
        <v>89.35</v>
      </c>
      <c r="D2071" s="325" t="s">
        <v>487</v>
      </c>
      <c r="E2071" s="325" t="s">
        <v>2041</v>
      </c>
      <c r="F2071" s="331"/>
    </row>
    <row r="2072" spans="1:6" ht="20.25" customHeight="1">
      <c r="A2072" s="324">
        <v>2070</v>
      </c>
      <c r="B2072" s="332" t="s">
        <v>5843</v>
      </c>
      <c r="C2072" s="333">
        <v>89.43</v>
      </c>
      <c r="D2072" s="325" t="s">
        <v>487</v>
      </c>
      <c r="E2072" s="325" t="s">
        <v>2041</v>
      </c>
      <c r="F2072" s="331"/>
    </row>
    <row r="2073" spans="1:6" ht="20.25" customHeight="1">
      <c r="A2073" s="324">
        <v>2071</v>
      </c>
      <c r="B2073" s="332" t="s">
        <v>820</v>
      </c>
      <c r="C2073" s="333">
        <v>89.77</v>
      </c>
      <c r="D2073" s="325" t="s">
        <v>487</v>
      </c>
      <c r="E2073" s="325" t="s">
        <v>2041</v>
      </c>
      <c r="F2073" s="331"/>
    </row>
    <row r="2074" spans="1:6" ht="20.25" customHeight="1">
      <c r="A2074" s="324">
        <v>2072</v>
      </c>
      <c r="B2074" s="332" t="s">
        <v>5844</v>
      </c>
      <c r="C2074" s="333">
        <v>91.21</v>
      </c>
      <c r="D2074" s="325" t="s">
        <v>487</v>
      </c>
      <c r="E2074" s="325" t="s">
        <v>2045</v>
      </c>
      <c r="F2074" s="331"/>
    </row>
    <row r="2075" spans="1:6" ht="20.25" customHeight="1">
      <c r="A2075" s="324">
        <v>2073</v>
      </c>
      <c r="B2075" s="332" t="s">
        <v>5845</v>
      </c>
      <c r="C2075" s="333">
        <v>89.43</v>
      </c>
      <c r="D2075" s="325" t="s">
        <v>487</v>
      </c>
      <c r="E2075" s="325" t="s">
        <v>2041</v>
      </c>
      <c r="F2075" s="331"/>
    </row>
    <row r="2076" spans="1:6" ht="20.25" customHeight="1">
      <c r="A2076" s="324">
        <v>2074</v>
      </c>
      <c r="B2076" s="332" t="s">
        <v>695</v>
      </c>
      <c r="C2076" s="333">
        <v>91.21</v>
      </c>
      <c r="D2076" s="325" t="s">
        <v>487</v>
      </c>
      <c r="E2076" s="325" t="s">
        <v>2045</v>
      </c>
      <c r="F2076" s="331"/>
    </row>
    <row r="2077" spans="1:6" ht="20.25" customHeight="1">
      <c r="A2077" s="324">
        <v>2075</v>
      </c>
      <c r="B2077" s="332" t="s">
        <v>2227</v>
      </c>
      <c r="C2077" s="333">
        <v>89.43</v>
      </c>
      <c r="D2077" s="325" t="s">
        <v>487</v>
      </c>
      <c r="E2077" s="325" t="s">
        <v>2041</v>
      </c>
      <c r="F2077" s="331"/>
    </row>
    <row r="2078" spans="1:6" ht="20.25" customHeight="1">
      <c r="A2078" s="324">
        <v>2076</v>
      </c>
      <c r="B2078" s="332" t="s">
        <v>5846</v>
      </c>
      <c r="C2078" s="333">
        <v>89.43</v>
      </c>
      <c r="D2078" s="325" t="s">
        <v>487</v>
      </c>
      <c r="E2078" s="325" t="s">
        <v>2041</v>
      </c>
      <c r="F2078" s="331"/>
    </row>
    <row r="2079" spans="1:6" ht="20.25" customHeight="1">
      <c r="A2079" s="324">
        <v>2077</v>
      </c>
      <c r="B2079" s="332" t="s">
        <v>623</v>
      </c>
      <c r="C2079" s="333">
        <v>91.04</v>
      </c>
      <c r="D2079" s="325" t="s">
        <v>487</v>
      </c>
      <c r="E2079" s="325" t="s">
        <v>2045</v>
      </c>
      <c r="F2079" s="331"/>
    </row>
    <row r="2080" spans="1:6" ht="20.25" customHeight="1">
      <c r="A2080" s="324">
        <v>2078</v>
      </c>
      <c r="B2080" s="332" t="s">
        <v>5847</v>
      </c>
      <c r="C2080" s="333">
        <v>91.21</v>
      </c>
      <c r="D2080" s="325" t="s">
        <v>487</v>
      </c>
      <c r="E2080" s="325" t="s">
        <v>2045</v>
      </c>
      <c r="F2080" s="331"/>
    </row>
    <row r="2081" spans="1:6" ht="20.25" customHeight="1">
      <c r="A2081" s="324">
        <v>2079</v>
      </c>
      <c r="B2081" s="332" t="s">
        <v>767</v>
      </c>
      <c r="C2081" s="333">
        <v>91.21</v>
      </c>
      <c r="D2081" s="325" t="s">
        <v>487</v>
      </c>
      <c r="E2081" s="325" t="s">
        <v>2045</v>
      </c>
      <c r="F2081" s="331"/>
    </row>
    <row r="2082" spans="1:6" ht="20.25" customHeight="1">
      <c r="A2082" s="324">
        <v>2080</v>
      </c>
      <c r="B2082" s="332" t="s">
        <v>5848</v>
      </c>
      <c r="C2082" s="333">
        <v>91.21</v>
      </c>
      <c r="D2082" s="325" t="s">
        <v>487</v>
      </c>
      <c r="E2082" s="325" t="s">
        <v>2045</v>
      </c>
      <c r="F2082" s="331"/>
    </row>
    <row r="2083" spans="1:6" ht="20.25" customHeight="1">
      <c r="A2083" s="324">
        <v>2081</v>
      </c>
      <c r="B2083" s="332" t="s">
        <v>644</v>
      </c>
      <c r="C2083" s="333">
        <v>89.43</v>
      </c>
      <c r="D2083" s="325" t="s">
        <v>487</v>
      </c>
      <c r="E2083" s="325" t="s">
        <v>2041</v>
      </c>
      <c r="F2083" s="331"/>
    </row>
    <row r="2084" spans="1:6" ht="20.25" customHeight="1">
      <c r="A2084" s="324">
        <v>2082</v>
      </c>
      <c r="B2084" s="332" t="s">
        <v>5849</v>
      </c>
      <c r="C2084" s="333">
        <v>91.21</v>
      </c>
      <c r="D2084" s="325" t="s">
        <v>487</v>
      </c>
      <c r="E2084" s="325" t="s">
        <v>2045</v>
      </c>
      <c r="F2084" s="331"/>
    </row>
    <row r="2085" spans="1:6" ht="20.25" customHeight="1">
      <c r="A2085" s="324">
        <v>2083</v>
      </c>
      <c r="B2085" s="332" t="s">
        <v>5850</v>
      </c>
      <c r="C2085" s="333">
        <v>89.35</v>
      </c>
      <c r="D2085" s="325" t="s">
        <v>487</v>
      </c>
      <c r="E2085" s="325" t="s">
        <v>2041</v>
      </c>
      <c r="F2085" s="331"/>
    </row>
    <row r="2086" spans="1:6" ht="20.25" customHeight="1">
      <c r="A2086" s="324">
        <v>2084</v>
      </c>
      <c r="B2086" s="332" t="s">
        <v>4680</v>
      </c>
      <c r="C2086" s="333">
        <v>89.77</v>
      </c>
      <c r="D2086" s="325" t="s">
        <v>487</v>
      </c>
      <c r="E2086" s="325" t="s">
        <v>2041</v>
      </c>
      <c r="F2086" s="331"/>
    </row>
    <row r="2087" spans="1:6" ht="20.25" customHeight="1">
      <c r="A2087" s="324">
        <v>2085</v>
      </c>
      <c r="B2087" s="332" t="s">
        <v>5851</v>
      </c>
      <c r="C2087" s="333">
        <v>91.21</v>
      </c>
      <c r="D2087" s="325" t="s">
        <v>487</v>
      </c>
      <c r="E2087" s="325" t="s">
        <v>2045</v>
      </c>
      <c r="F2087" s="331"/>
    </row>
    <row r="2088" spans="1:6" ht="20.25" customHeight="1">
      <c r="A2088" s="324">
        <v>2086</v>
      </c>
      <c r="B2088" s="332" t="s">
        <v>5852</v>
      </c>
      <c r="C2088" s="333">
        <v>91.21</v>
      </c>
      <c r="D2088" s="325" t="s">
        <v>487</v>
      </c>
      <c r="E2088" s="325" t="s">
        <v>2045</v>
      </c>
      <c r="F2088" s="331"/>
    </row>
    <row r="2089" spans="1:6" ht="20.25" customHeight="1">
      <c r="A2089" s="324">
        <v>2087</v>
      </c>
      <c r="B2089" s="332" t="s">
        <v>4693</v>
      </c>
      <c r="C2089" s="333">
        <v>89.77</v>
      </c>
      <c r="D2089" s="325" t="s">
        <v>487</v>
      </c>
      <c r="E2089" s="325" t="s">
        <v>2041</v>
      </c>
      <c r="F2089" s="331"/>
    </row>
    <row r="2090" spans="1:6" ht="20.25" customHeight="1">
      <c r="A2090" s="324">
        <v>2088</v>
      </c>
      <c r="B2090" s="332" t="s">
        <v>734</v>
      </c>
      <c r="C2090" s="333">
        <v>89.43</v>
      </c>
      <c r="D2090" s="325" t="s">
        <v>487</v>
      </c>
      <c r="E2090" s="325" t="s">
        <v>2041</v>
      </c>
      <c r="F2090" s="331"/>
    </row>
    <row r="2091" spans="1:6" ht="20.25" customHeight="1">
      <c r="A2091" s="324">
        <v>2089</v>
      </c>
      <c r="B2091" s="332" t="s">
        <v>2505</v>
      </c>
      <c r="C2091" s="333">
        <v>91.21</v>
      </c>
      <c r="D2091" s="325" t="s">
        <v>487</v>
      </c>
      <c r="E2091" s="325" t="s">
        <v>2045</v>
      </c>
      <c r="F2091" s="331"/>
    </row>
    <row r="2092" spans="1:6" ht="20.25" customHeight="1">
      <c r="A2092" s="324">
        <v>2090</v>
      </c>
      <c r="B2092" s="332" t="s">
        <v>5853</v>
      </c>
      <c r="C2092" s="333">
        <v>91.21</v>
      </c>
      <c r="D2092" s="325" t="s">
        <v>487</v>
      </c>
      <c r="E2092" s="325" t="s">
        <v>2045</v>
      </c>
      <c r="F2092" s="331"/>
    </row>
    <row r="2093" spans="1:6" ht="20.25" customHeight="1">
      <c r="A2093" s="324">
        <v>2091</v>
      </c>
      <c r="B2093" s="332" t="s">
        <v>4788</v>
      </c>
      <c r="C2093" s="333">
        <v>91.21</v>
      </c>
      <c r="D2093" s="325" t="s">
        <v>487</v>
      </c>
      <c r="E2093" s="325" t="s">
        <v>2045</v>
      </c>
      <c r="F2093" s="331"/>
    </row>
    <row r="2094" spans="1:6" ht="20.25" customHeight="1">
      <c r="A2094" s="324">
        <v>2092</v>
      </c>
      <c r="B2094" s="332" t="s">
        <v>749</v>
      </c>
      <c r="C2094" s="333">
        <v>91.21</v>
      </c>
      <c r="D2094" s="325" t="s">
        <v>487</v>
      </c>
      <c r="E2094" s="325" t="s">
        <v>2045</v>
      </c>
      <c r="F2094" s="331"/>
    </row>
    <row r="2095" spans="1:6" ht="20.25" customHeight="1">
      <c r="A2095" s="324">
        <v>2093</v>
      </c>
      <c r="B2095" s="332" t="s">
        <v>4706</v>
      </c>
      <c r="C2095" s="333">
        <v>91.21</v>
      </c>
      <c r="D2095" s="325" t="s">
        <v>487</v>
      </c>
      <c r="E2095" s="325" t="s">
        <v>2045</v>
      </c>
      <c r="F2095" s="331"/>
    </row>
    <row r="2096" spans="1:6" ht="20.25" customHeight="1">
      <c r="A2096" s="324">
        <v>2094</v>
      </c>
      <c r="B2096" s="332" t="s">
        <v>5854</v>
      </c>
      <c r="C2096" s="333">
        <v>89.77</v>
      </c>
      <c r="D2096" s="325" t="s">
        <v>487</v>
      </c>
      <c r="E2096" s="325" t="s">
        <v>2041</v>
      </c>
      <c r="F2096" s="331"/>
    </row>
    <row r="2097" spans="1:6" ht="20.25" customHeight="1">
      <c r="A2097" s="324">
        <v>2095</v>
      </c>
      <c r="B2097" s="332" t="s">
        <v>5855</v>
      </c>
      <c r="C2097" s="333">
        <v>91.21</v>
      </c>
      <c r="D2097" s="325" t="s">
        <v>487</v>
      </c>
      <c r="E2097" s="325" t="s">
        <v>2045</v>
      </c>
      <c r="F2097" s="331"/>
    </row>
    <row r="2098" spans="1:6" ht="20.25" customHeight="1">
      <c r="A2098" s="324">
        <v>2096</v>
      </c>
      <c r="B2098" s="332" t="s">
        <v>5856</v>
      </c>
      <c r="C2098" s="333">
        <v>89.35</v>
      </c>
      <c r="D2098" s="325" t="s">
        <v>487</v>
      </c>
      <c r="E2098" s="325" t="s">
        <v>2041</v>
      </c>
      <c r="F2098" s="331"/>
    </row>
    <row r="2099" spans="1:6" ht="20.25" customHeight="1">
      <c r="A2099" s="324">
        <v>2097</v>
      </c>
      <c r="B2099" s="332" t="s">
        <v>5857</v>
      </c>
      <c r="C2099" s="333">
        <v>89.43</v>
      </c>
      <c r="D2099" s="325" t="s">
        <v>487</v>
      </c>
      <c r="E2099" s="325" t="s">
        <v>2041</v>
      </c>
      <c r="F2099" s="331"/>
    </row>
    <row r="2100" spans="1:6" ht="20.25" customHeight="1">
      <c r="A2100" s="324">
        <v>2098</v>
      </c>
      <c r="B2100" s="332" t="s">
        <v>5858</v>
      </c>
      <c r="C2100" s="333">
        <v>89.35</v>
      </c>
      <c r="D2100" s="325" t="s">
        <v>487</v>
      </c>
      <c r="E2100" s="325" t="s">
        <v>2041</v>
      </c>
      <c r="F2100" s="331"/>
    </row>
    <row r="2101" spans="1:6" ht="20.25" customHeight="1">
      <c r="A2101" s="324">
        <v>2099</v>
      </c>
      <c r="B2101" s="332" t="s">
        <v>788</v>
      </c>
      <c r="C2101" s="333">
        <v>89.43</v>
      </c>
      <c r="D2101" s="325" t="s">
        <v>487</v>
      </c>
      <c r="E2101" s="325" t="s">
        <v>2041</v>
      </c>
      <c r="F2101" s="331"/>
    </row>
    <row r="2102" spans="1:6" ht="20.25" customHeight="1">
      <c r="A2102" s="324">
        <v>2100</v>
      </c>
      <c r="B2102" s="332" t="s">
        <v>748</v>
      </c>
      <c r="C2102" s="333">
        <v>89.77</v>
      </c>
      <c r="D2102" s="325" t="s">
        <v>487</v>
      </c>
      <c r="E2102" s="325" t="s">
        <v>2041</v>
      </c>
      <c r="F2102" s="331"/>
    </row>
    <row r="2103" spans="1:6" ht="20.25" customHeight="1">
      <c r="A2103" s="324">
        <v>2101</v>
      </c>
      <c r="B2103" s="332" t="s">
        <v>5859</v>
      </c>
      <c r="C2103" s="333">
        <v>89.43</v>
      </c>
      <c r="D2103" s="325" t="s">
        <v>487</v>
      </c>
      <c r="E2103" s="325" t="s">
        <v>2041</v>
      </c>
      <c r="F2103" s="331"/>
    </row>
    <row r="2104" spans="1:6" ht="20.25" customHeight="1">
      <c r="A2104" s="324">
        <v>2102</v>
      </c>
      <c r="B2104" s="332" t="s">
        <v>4714</v>
      </c>
      <c r="C2104" s="333">
        <v>89.43</v>
      </c>
      <c r="D2104" s="325" t="s">
        <v>487</v>
      </c>
      <c r="E2104" s="325" t="s">
        <v>2041</v>
      </c>
      <c r="F2104" s="331"/>
    </row>
    <row r="2105" spans="1:6" ht="20.25" customHeight="1">
      <c r="A2105" s="324">
        <v>2103</v>
      </c>
      <c r="B2105" s="332" t="s">
        <v>5860</v>
      </c>
      <c r="C2105" s="333">
        <v>89.77</v>
      </c>
      <c r="D2105" s="325" t="s">
        <v>487</v>
      </c>
      <c r="E2105" s="325" t="s">
        <v>2041</v>
      </c>
      <c r="F2105" s="331"/>
    </row>
    <row r="2106" spans="1:6" ht="20.25" customHeight="1">
      <c r="A2106" s="324">
        <v>2104</v>
      </c>
      <c r="B2106" s="332" t="s">
        <v>2182</v>
      </c>
      <c r="C2106" s="333">
        <v>89.43</v>
      </c>
      <c r="D2106" s="325" t="s">
        <v>487</v>
      </c>
      <c r="E2106" s="325" t="s">
        <v>2041</v>
      </c>
      <c r="F2106" s="331"/>
    </row>
    <row r="2107" spans="1:6" ht="20.25" customHeight="1">
      <c r="A2107" s="324">
        <v>2105</v>
      </c>
      <c r="B2107" s="332" t="s">
        <v>5861</v>
      </c>
      <c r="C2107" s="333">
        <v>91.21</v>
      </c>
      <c r="D2107" s="325" t="s">
        <v>487</v>
      </c>
      <c r="E2107" s="325" t="s">
        <v>2045</v>
      </c>
      <c r="F2107" s="331"/>
    </row>
    <row r="2108" spans="1:6" ht="20.25" customHeight="1">
      <c r="A2108" s="324">
        <v>2106</v>
      </c>
      <c r="B2108" s="332" t="s">
        <v>5862</v>
      </c>
      <c r="C2108" s="333">
        <v>89.97</v>
      </c>
      <c r="D2108" s="325" t="s">
        <v>487</v>
      </c>
      <c r="E2108" s="325" t="s">
        <v>2041</v>
      </c>
      <c r="F2108" s="331"/>
    </row>
    <row r="2109" spans="1:6" ht="20.25" customHeight="1">
      <c r="A2109" s="324">
        <v>2107</v>
      </c>
      <c r="B2109" s="332" t="s">
        <v>5863</v>
      </c>
      <c r="C2109" s="333">
        <v>91.41</v>
      </c>
      <c r="D2109" s="325" t="s">
        <v>487</v>
      </c>
      <c r="E2109" s="325" t="s">
        <v>2045</v>
      </c>
      <c r="F2109" s="331"/>
    </row>
    <row r="2110" spans="1:6" ht="20.25" customHeight="1">
      <c r="A2110" s="324">
        <v>2108</v>
      </c>
      <c r="B2110" s="332" t="s">
        <v>821</v>
      </c>
      <c r="C2110" s="333">
        <v>91.21</v>
      </c>
      <c r="D2110" s="325" t="s">
        <v>487</v>
      </c>
      <c r="E2110" s="325" t="s">
        <v>2045</v>
      </c>
      <c r="F2110" s="331"/>
    </row>
    <row r="2111" spans="1:6" ht="20.25" customHeight="1">
      <c r="A2111" s="324">
        <v>2109</v>
      </c>
      <c r="B2111" s="332" t="s">
        <v>5864</v>
      </c>
      <c r="C2111" s="333">
        <v>91.41</v>
      </c>
      <c r="D2111" s="325" t="s">
        <v>487</v>
      </c>
      <c r="E2111" s="325" t="s">
        <v>2045</v>
      </c>
      <c r="F2111" s="331"/>
    </row>
    <row r="2112" spans="1:6" ht="20.25" customHeight="1">
      <c r="A2112" s="324">
        <v>2110</v>
      </c>
      <c r="B2112" s="332" t="s">
        <v>750</v>
      </c>
      <c r="C2112" s="333">
        <v>91.21</v>
      </c>
      <c r="D2112" s="325" t="s">
        <v>487</v>
      </c>
      <c r="E2112" s="325" t="s">
        <v>2045</v>
      </c>
      <c r="F2112" s="331"/>
    </row>
    <row r="2113" spans="1:6" ht="20.25" customHeight="1">
      <c r="A2113" s="324">
        <v>2111</v>
      </c>
      <c r="B2113" s="332" t="s">
        <v>2204</v>
      </c>
      <c r="C2113" s="333">
        <v>89.43</v>
      </c>
      <c r="D2113" s="325" t="s">
        <v>487</v>
      </c>
      <c r="E2113" s="325" t="s">
        <v>2041</v>
      </c>
      <c r="F2113" s="331"/>
    </row>
    <row r="2114" spans="1:6" ht="20.25" customHeight="1">
      <c r="A2114" s="324">
        <v>2112</v>
      </c>
      <c r="B2114" s="332" t="s">
        <v>5865</v>
      </c>
      <c r="C2114" s="333">
        <v>91.21</v>
      </c>
      <c r="D2114" s="325" t="s">
        <v>487</v>
      </c>
      <c r="E2114" s="325" t="s">
        <v>2045</v>
      </c>
      <c r="F2114" s="331"/>
    </row>
    <row r="2115" spans="1:6" ht="20.25" customHeight="1">
      <c r="A2115" s="324">
        <v>2113</v>
      </c>
      <c r="B2115" s="332" t="s">
        <v>5866</v>
      </c>
      <c r="C2115" s="333">
        <v>89.63</v>
      </c>
      <c r="D2115" s="325" t="s">
        <v>487</v>
      </c>
      <c r="E2115" s="325" t="s">
        <v>2041</v>
      </c>
      <c r="F2115" s="331"/>
    </row>
    <row r="2116" spans="1:6" ht="20.25" customHeight="1">
      <c r="A2116" s="324">
        <v>2114</v>
      </c>
      <c r="B2116" s="332" t="s">
        <v>5867</v>
      </c>
      <c r="C2116" s="333">
        <v>89.63</v>
      </c>
      <c r="D2116" s="325" t="s">
        <v>487</v>
      </c>
      <c r="E2116" s="325" t="s">
        <v>2041</v>
      </c>
      <c r="F2116" s="331"/>
    </row>
    <row r="2117" spans="1:6" ht="20.25" customHeight="1">
      <c r="A2117" s="324">
        <v>2115</v>
      </c>
      <c r="B2117" s="332" t="s">
        <v>4730</v>
      </c>
      <c r="C2117" s="333">
        <v>91.32</v>
      </c>
      <c r="D2117" s="325" t="s">
        <v>487</v>
      </c>
      <c r="E2117" s="325" t="s">
        <v>2045</v>
      </c>
      <c r="F2117" s="331"/>
    </row>
    <row r="2118" spans="1:6" ht="20.25" customHeight="1">
      <c r="A2118" s="324">
        <v>2116</v>
      </c>
      <c r="B2118" s="332" t="s">
        <v>3793</v>
      </c>
      <c r="C2118" s="333">
        <v>91.49</v>
      </c>
      <c r="D2118" s="325" t="s">
        <v>487</v>
      </c>
      <c r="E2118" s="325" t="s">
        <v>2045</v>
      </c>
      <c r="F2118" s="331"/>
    </row>
    <row r="2119" spans="1:6" ht="20.25" customHeight="1">
      <c r="A2119" s="324">
        <v>2117</v>
      </c>
      <c r="B2119" s="332" t="s">
        <v>5868</v>
      </c>
      <c r="C2119" s="333">
        <v>91.21</v>
      </c>
      <c r="D2119" s="325" t="s">
        <v>487</v>
      </c>
      <c r="E2119" s="325" t="s">
        <v>2045</v>
      </c>
      <c r="F2119" s="331"/>
    </row>
    <row r="2120" spans="1:6" ht="20.25" customHeight="1">
      <c r="A2120" s="324">
        <v>2118</v>
      </c>
      <c r="B2120" s="332" t="s">
        <v>716</v>
      </c>
      <c r="C2120" s="333">
        <v>89.43</v>
      </c>
      <c r="D2120" s="325" t="s">
        <v>487</v>
      </c>
      <c r="E2120" s="325" t="s">
        <v>2041</v>
      </c>
      <c r="F2120" s="331"/>
    </row>
    <row r="2121" spans="1:6" ht="20.25" customHeight="1">
      <c r="A2121" s="324">
        <v>2119</v>
      </c>
      <c r="B2121" s="332" t="s">
        <v>5869</v>
      </c>
      <c r="C2121" s="333">
        <v>91.21</v>
      </c>
      <c r="D2121" s="325" t="s">
        <v>487</v>
      </c>
      <c r="E2121" s="325" t="s">
        <v>2045</v>
      </c>
      <c r="F2121" s="331"/>
    </row>
    <row r="2122" spans="1:6" ht="20.25" customHeight="1">
      <c r="A2122" s="324">
        <v>2120</v>
      </c>
      <c r="B2122" s="332" t="s">
        <v>2553</v>
      </c>
      <c r="C2122" s="333">
        <v>89.23</v>
      </c>
      <c r="D2122" s="325" t="s">
        <v>487</v>
      </c>
      <c r="E2122" s="325" t="s">
        <v>2045</v>
      </c>
      <c r="F2122" s="331"/>
    </row>
    <row r="2123" spans="1:6" ht="20.25" customHeight="1">
      <c r="A2123" s="324">
        <v>2121</v>
      </c>
      <c r="B2123" s="332" t="s">
        <v>4710</v>
      </c>
      <c r="C2123" s="333">
        <v>89.77</v>
      </c>
      <c r="D2123" s="325" t="s">
        <v>487</v>
      </c>
      <c r="E2123" s="325" t="s">
        <v>2041</v>
      </c>
      <c r="F2123" s="331"/>
    </row>
    <row r="2124" spans="1:6" ht="20.25" customHeight="1">
      <c r="A2124" s="324">
        <v>2122</v>
      </c>
      <c r="B2124" s="332" t="s">
        <v>5870</v>
      </c>
      <c r="C2124" s="333">
        <v>89.43</v>
      </c>
      <c r="D2124" s="325" t="s">
        <v>487</v>
      </c>
      <c r="E2124" s="325" t="s">
        <v>2041</v>
      </c>
      <c r="F2124" s="331"/>
    </row>
    <row r="2125" spans="1:6" ht="20.25" customHeight="1">
      <c r="A2125" s="324">
        <v>2123</v>
      </c>
      <c r="B2125" s="332" t="s">
        <v>5871</v>
      </c>
      <c r="C2125" s="333">
        <v>91.41</v>
      </c>
      <c r="D2125" s="325" t="s">
        <v>487</v>
      </c>
      <c r="E2125" s="325" t="s">
        <v>2045</v>
      </c>
      <c r="F2125" s="331"/>
    </row>
    <row r="2126" spans="1:6" ht="20.25" customHeight="1">
      <c r="A2126" s="324">
        <v>2124</v>
      </c>
      <c r="B2126" s="332" t="s">
        <v>5872</v>
      </c>
      <c r="C2126" s="333">
        <v>89.26</v>
      </c>
      <c r="D2126" s="325" t="s">
        <v>487</v>
      </c>
      <c r="E2126" s="325" t="s">
        <v>2041</v>
      </c>
      <c r="F2126" s="331"/>
    </row>
    <row r="2127" spans="1:6" ht="20.25" customHeight="1">
      <c r="A2127" s="324">
        <v>2125</v>
      </c>
      <c r="B2127" s="332" t="s">
        <v>5873</v>
      </c>
      <c r="C2127" s="333">
        <v>91.04</v>
      </c>
      <c r="D2127" s="325" t="s">
        <v>487</v>
      </c>
      <c r="E2127" s="325" t="s">
        <v>2045</v>
      </c>
      <c r="F2127" s="331"/>
    </row>
    <row r="2128" spans="1:6" ht="20.25" customHeight="1">
      <c r="A2128" s="324">
        <v>2126</v>
      </c>
      <c r="B2128" s="332" t="s">
        <v>4711</v>
      </c>
      <c r="C2128" s="333">
        <v>91.21</v>
      </c>
      <c r="D2128" s="325" t="s">
        <v>487</v>
      </c>
      <c r="E2128" s="325" t="s">
        <v>2045</v>
      </c>
      <c r="F2128" s="331"/>
    </row>
    <row r="2129" spans="1:6" ht="20.25" customHeight="1">
      <c r="A2129" s="324">
        <v>2127</v>
      </c>
      <c r="B2129" s="332" t="s">
        <v>5874</v>
      </c>
      <c r="C2129" s="333">
        <v>89.63</v>
      </c>
      <c r="D2129" s="325" t="s">
        <v>487</v>
      </c>
      <c r="E2129" s="325" t="s">
        <v>2041</v>
      </c>
      <c r="F2129" s="331"/>
    </row>
    <row r="2130" spans="1:6" ht="20.25" customHeight="1">
      <c r="A2130" s="324">
        <v>2128</v>
      </c>
      <c r="B2130" s="332" t="s">
        <v>5875</v>
      </c>
      <c r="C2130" s="333">
        <v>89.35</v>
      </c>
      <c r="D2130" s="325" t="s">
        <v>487</v>
      </c>
      <c r="E2130" s="325" t="s">
        <v>2041</v>
      </c>
      <c r="F2130" s="331"/>
    </row>
    <row r="2131" spans="1:6" ht="20.25" customHeight="1">
      <c r="A2131" s="324">
        <v>2129</v>
      </c>
      <c r="B2131" s="332" t="s">
        <v>5876</v>
      </c>
      <c r="C2131" s="333">
        <v>91.04</v>
      </c>
      <c r="D2131" s="325" t="s">
        <v>487</v>
      </c>
      <c r="E2131" s="325" t="s">
        <v>2045</v>
      </c>
      <c r="F2131" s="331"/>
    </row>
    <row r="2132" spans="1:6" ht="20.25" customHeight="1">
      <c r="A2132" s="324">
        <v>2130</v>
      </c>
      <c r="B2132" s="332" t="s">
        <v>3749</v>
      </c>
      <c r="C2132" s="333">
        <v>90.02</v>
      </c>
      <c r="D2132" s="325" t="s">
        <v>487</v>
      </c>
      <c r="E2132" s="325" t="s">
        <v>2041</v>
      </c>
      <c r="F2132" s="331"/>
    </row>
    <row r="2133" spans="1:6" ht="20.25" customHeight="1">
      <c r="A2133" s="324">
        <v>2131</v>
      </c>
      <c r="B2133" s="332" t="s">
        <v>5877</v>
      </c>
      <c r="C2133" s="333">
        <v>91.18</v>
      </c>
      <c r="D2133" s="325" t="s">
        <v>487</v>
      </c>
      <c r="E2133" s="325" t="s">
        <v>2045</v>
      </c>
      <c r="F2133" s="331"/>
    </row>
    <row r="2134" spans="1:6" ht="20.25" customHeight="1">
      <c r="A2134" s="324">
        <v>2132</v>
      </c>
      <c r="B2134" s="332" t="s">
        <v>5878</v>
      </c>
      <c r="C2134" s="333">
        <v>89.97</v>
      </c>
      <c r="D2134" s="325" t="s">
        <v>487</v>
      </c>
      <c r="E2134" s="325" t="s">
        <v>2041</v>
      </c>
      <c r="F2134" s="331"/>
    </row>
    <row r="2135" spans="1:6" ht="20.25" customHeight="1">
      <c r="A2135" s="324">
        <v>2133</v>
      </c>
      <c r="B2135" s="332" t="s">
        <v>5879</v>
      </c>
      <c r="C2135" s="333">
        <v>89.43</v>
      </c>
      <c r="D2135" s="325" t="s">
        <v>487</v>
      </c>
      <c r="E2135" s="325" t="s">
        <v>2041</v>
      </c>
      <c r="F2135" s="331"/>
    </row>
    <row r="2136" spans="1:6" ht="20.25" customHeight="1">
      <c r="A2136" s="324">
        <v>2134</v>
      </c>
      <c r="B2136" s="332" t="s">
        <v>5880</v>
      </c>
      <c r="C2136" s="333">
        <v>89.97</v>
      </c>
      <c r="D2136" s="325" t="s">
        <v>487</v>
      </c>
      <c r="E2136" s="325" t="s">
        <v>2041</v>
      </c>
      <c r="F2136" s="331"/>
    </row>
    <row r="2137" spans="1:6" ht="20.25" customHeight="1">
      <c r="A2137" s="324">
        <v>2135</v>
      </c>
      <c r="B2137" s="332" t="s">
        <v>5881</v>
      </c>
      <c r="C2137" s="333">
        <v>90.03</v>
      </c>
      <c r="D2137" s="325" t="s">
        <v>487</v>
      </c>
      <c r="E2137" s="325" t="s">
        <v>2045</v>
      </c>
      <c r="F2137" s="331"/>
    </row>
    <row r="2138" spans="1:6" ht="20.25" customHeight="1">
      <c r="A2138" s="324">
        <v>2136</v>
      </c>
      <c r="B2138" s="332" t="s">
        <v>5882</v>
      </c>
      <c r="C2138" s="333">
        <v>89.77</v>
      </c>
      <c r="D2138" s="325" t="s">
        <v>487</v>
      </c>
      <c r="E2138" s="325" t="s">
        <v>2041</v>
      </c>
      <c r="F2138" s="331"/>
    </row>
    <row r="2139" spans="1:6" ht="20.25" customHeight="1">
      <c r="A2139" s="324">
        <v>2137</v>
      </c>
      <c r="B2139" s="332" t="s">
        <v>5883</v>
      </c>
      <c r="C2139" s="333">
        <v>89.33</v>
      </c>
      <c r="D2139" s="325" t="s">
        <v>487</v>
      </c>
      <c r="E2139" s="325" t="s">
        <v>2041</v>
      </c>
      <c r="F2139" s="331"/>
    </row>
    <row r="2140" spans="1:6" ht="20.25" customHeight="1">
      <c r="A2140" s="324">
        <v>2138</v>
      </c>
      <c r="B2140" s="332" t="s">
        <v>3660</v>
      </c>
      <c r="C2140" s="333">
        <v>91.48</v>
      </c>
      <c r="D2140" s="325" t="s">
        <v>487</v>
      </c>
      <c r="E2140" s="325" t="s">
        <v>2045</v>
      </c>
      <c r="F2140" s="331"/>
    </row>
    <row r="2141" spans="1:6" ht="20.25" customHeight="1">
      <c r="A2141" s="324">
        <v>2139</v>
      </c>
      <c r="B2141" s="332" t="s">
        <v>5884</v>
      </c>
      <c r="C2141" s="333">
        <v>91.04</v>
      </c>
      <c r="D2141" s="325" t="s">
        <v>487</v>
      </c>
      <c r="E2141" s="325" t="s">
        <v>2045</v>
      </c>
      <c r="F2141" s="331"/>
    </row>
    <row r="2142" spans="1:6" ht="20.25" customHeight="1">
      <c r="A2142" s="324">
        <v>2140</v>
      </c>
      <c r="B2142" s="332" t="s">
        <v>5885</v>
      </c>
      <c r="C2142" s="333">
        <v>74.31</v>
      </c>
      <c r="D2142" s="325" t="s">
        <v>487</v>
      </c>
      <c r="E2142" s="325" t="s">
        <v>2045</v>
      </c>
      <c r="F2142" s="331"/>
    </row>
    <row r="2143" spans="1:6" ht="20.25" customHeight="1">
      <c r="A2143" s="324">
        <v>2141</v>
      </c>
      <c r="B2143" s="332" t="s">
        <v>5886</v>
      </c>
      <c r="C2143" s="333">
        <v>89.8</v>
      </c>
      <c r="D2143" s="325" t="s">
        <v>487</v>
      </c>
      <c r="E2143" s="325" t="s">
        <v>2041</v>
      </c>
      <c r="F2143" s="331"/>
    </row>
    <row r="2144" spans="1:6" ht="20.25" customHeight="1">
      <c r="A2144" s="324">
        <v>2142</v>
      </c>
      <c r="B2144" s="332" t="s">
        <v>5887</v>
      </c>
      <c r="C2144" s="333">
        <v>89.35</v>
      </c>
      <c r="D2144" s="325" t="s">
        <v>487</v>
      </c>
      <c r="E2144" s="325" t="s">
        <v>2041</v>
      </c>
      <c r="F2144" s="331"/>
    </row>
    <row r="2145" spans="1:6" ht="20.25" customHeight="1">
      <c r="A2145" s="324">
        <v>2143</v>
      </c>
      <c r="B2145" s="332" t="s">
        <v>5888</v>
      </c>
      <c r="C2145" s="333">
        <v>90.03</v>
      </c>
      <c r="D2145" s="325" t="s">
        <v>487</v>
      </c>
      <c r="E2145" s="325" t="s">
        <v>2045</v>
      </c>
      <c r="F2145" s="331"/>
    </row>
    <row r="2146" spans="1:6" ht="20.25" customHeight="1">
      <c r="A2146" s="324">
        <v>2144</v>
      </c>
      <c r="B2146" s="332" t="s">
        <v>5889</v>
      </c>
      <c r="C2146" s="333">
        <v>89.33</v>
      </c>
      <c r="D2146" s="325" t="s">
        <v>487</v>
      </c>
      <c r="E2146" s="325" t="s">
        <v>2041</v>
      </c>
      <c r="F2146" s="331"/>
    </row>
    <row r="2147" spans="1:6" ht="20.25" customHeight="1">
      <c r="A2147" s="324">
        <v>2145</v>
      </c>
      <c r="B2147" s="332" t="s">
        <v>5890</v>
      </c>
      <c r="C2147" s="333">
        <v>89.63</v>
      </c>
      <c r="D2147" s="325" t="s">
        <v>487</v>
      </c>
      <c r="E2147" s="325" t="s">
        <v>2041</v>
      </c>
      <c r="F2147" s="331"/>
    </row>
    <row r="2148" spans="1:6" ht="20.25" customHeight="1">
      <c r="A2148" s="324">
        <v>2146</v>
      </c>
      <c r="B2148" s="332" t="s">
        <v>4709</v>
      </c>
      <c r="C2148" s="333">
        <v>91.21</v>
      </c>
      <c r="D2148" s="325" t="s">
        <v>487</v>
      </c>
      <c r="E2148" s="325" t="s">
        <v>2045</v>
      </c>
      <c r="F2148" s="331"/>
    </row>
    <row r="2149" spans="1:6" ht="20.25" customHeight="1">
      <c r="A2149" s="324">
        <v>2147</v>
      </c>
      <c r="B2149" s="332" t="s">
        <v>5891</v>
      </c>
      <c r="C2149" s="333">
        <v>89.43</v>
      </c>
      <c r="D2149" s="325" t="s">
        <v>487</v>
      </c>
      <c r="E2149" s="325" t="s">
        <v>2041</v>
      </c>
      <c r="F2149" s="331"/>
    </row>
    <row r="2150" spans="1:6" ht="20.25" customHeight="1">
      <c r="A2150" s="324">
        <v>2148</v>
      </c>
      <c r="B2150" s="332" t="s">
        <v>5892</v>
      </c>
      <c r="C2150" s="333">
        <v>91.41</v>
      </c>
      <c r="D2150" s="325" t="s">
        <v>487</v>
      </c>
      <c r="E2150" s="325" t="s">
        <v>2045</v>
      </c>
      <c r="F2150" s="331"/>
    </row>
    <row r="2151" spans="1:6" ht="20.25" customHeight="1">
      <c r="A2151" s="324">
        <v>2149</v>
      </c>
      <c r="B2151" s="332" t="s">
        <v>5893</v>
      </c>
      <c r="C2151" s="333">
        <v>91.19</v>
      </c>
      <c r="D2151" s="325" t="s">
        <v>487</v>
      </c>
      <c r="E2151" s="325" t="s">
        <v>2045</v>
      </c>
      <c r="F2151" s="331"/>
    </row>
    <row r="2152" spans="1:6" ht="20.25" customHeight="1">
      <c r="A2152" s="324">
        <v>2150</v>
      </c>
      <c r="B2152" s="332" t="s">
        <v>5894</v>
      </c>
      <c r="C2152" s="333">
        <v>91.21</v>
      </c>
      <c r="D2152" s="325" t="s">
        <v>487</v>
      </c>
      <c r="E2152" s="325" t="s">
        <v>2045</v>
      </c>
      <c r="F2152" s="331"/>
    </row>
    <row r="2153" spans="1:6" ht="20.25" customHeight="1">
      <c r="A2153" s="324">
        <v>2151</v>
      </c>
      <c r="B2153" s="332" t="s">
        <v>5895</v>
      </c>
      <c r="C2153" s="333">
        <v>89.26</v>
      </c>
      <c r="D2153" s="325" t="s">
        <v>487</v>
      </c>
      <c r="E2153" s="325" t="s">
        <v>2041</v>
      </c>
      <c r="F2153" s="331"/>
    </row>
    <row r="2154" spans="1:6" ht="20.25" customHeight="1">
      <c r="A2154" s="324">
        <v>2152</v>
      </c>
      <c r="B2154" s="332" t="s">
        <v>2538</v>
      </c>
      <c r="C2154" s="333">
        <v>90.64</v>
      </c>
      <c r="D2154" s="325" t="s">
        <v>487</v>
      </c>
      <c r="E2154" s="325" t="s">
        <v>2041</v>
      </c>
      <c r="F2154" s="331"/>
    </row>
    <row r="2155" spans="1:6" ht="20.25" customHeight="1">
      <c r="A2155" s="324">
        <v>2153</v>
      </c>
      <c r="B2155" s="332" t="s">
        <v>2533</v>
      </c>
      <c r="C2155" s="333">
        <v>90.64</v>
      </c>
      <c r="D2155" s="325" t="s">
        <v>487</v>
      </c>
      <c r="E2155" s="325" t="s">
        <v>2041</v>
      </c>
      <c r="F2155" s="331"/>
    </row>
    <row r="2156" spans="1:6" ht="20.25" customHeight="1">
      <c r="A2156" s="324">
        <v>2154</v>
      </c>
      <c r="B2156" s="332" t="s">
        <v>5896</v>
      </c>
      <c r="C2156" s="333">
        <v>91.21</v>
      </c>
      <c r="D2156" s="325" t="s">
        <v>487</v>
      </c>
      <c r="E2156" s="325" t="s">
        <v>2045</v>
      </c>
      <c r="F2156" s="331"/>
    </row>
    <row r="2157" spans="1:6" ht="20.25" customHeight="1">
      <c r="A2157" s="324">
        <v>2155</v>
      </c>
      <c r="B2157" s="332" t="s">
        <v>4818</v>
      </c>
      <c r="C2157" s="333">
        <v>91.49</v>
      </c>
      <c r="D2157" s="325" t="s">
        <v>487</v>
      </c>
      <c r="E2157" s="325" t="s">
        <v>2045</v>
      </c>
      <c r="F2157" s="331"/>
    </row>
    <row r="2158" spans="1:6" ht="20.25" customHeight="1">
      <c r="A2158" s="324">
        <v>2156</v>
      </c>
      <c r="B2158" s="332" t="s">
        <v>4065</v>
      </c>
      <c r="C2158" s="333">
        <v>89.41</v>
      </c>
      <c r="D2158" s="325" t="s">
        <v>487</v>
      </c>
      <c r="E2158" s="325" t="s">
        <v>2041</v>
      </c>
      <c r="F2158" s="331"/>
    </row>
    <row r="2159" spans="1:6" ht="20.25" customHeight="1">
      <c r="A2159" s="324">
        <v>2157</v>
      </c>
      <c r="B2159" s="332" t="s">
        <v>587</v>
      </c>
      <c r="C2159" s="333">
        <v>91.04</v>
      </c>
      <c r="D2159" s="325" t="s">
        <v>487</v>
      </c>
      <c r="E2159" s="325" t="s">
        <v>2045</v>
      </c>
      <c r="F2159" s="331"/>
    </row>
    <row r="2160" spans="1:6" ht="20.25" customHeight="1">
      <c r="A2160" s="324">
        <v>2158</v>
      </c>
      <c r="B2160" s="332" t="s">
        <v>4233</v>
      </c>
      <c r="C2160" s="333">
        <v>90.02</v>
      </c>
      <c r="D2160" s="325" t="s">
        <v>487</v>
      </c>
      <c r="E2160" s="325" t="s">
        <v>2041</v>
      </c>
      <c r="F2160" s="331"/>
    </row>
    <row r="2161" spans="1:6" ht="20.25" customHeight="1">
      <c r="A2161" s="324">
        <v>2159</v>
      </c>
      <c r="B2161" s="332" t="s">
        <v>712</v>
      </c>
      <c r="C2161" s="333">
        <v>89.77</v>
      </c>
      <c r="D2161" s="325" t="s">
        <v>487</v>
      </c>
      <c r="E2161" s="325" t="s">
        <v>2041</v>
      </c>
      <c r="F2161" s="331"/>
    </row>
    <row r="2162" spans="1:6" ht="20.25" customHeight="1">
      <c r="A2162" s="324">
        <v>2160</v>
      </c>
      <c r="B2162" s="332" t="s">
        <v>5897</v>
      </c>
      <c r="C2162" s="333">
        <v>90.03</v>
      </c>
      <c r="D2162" s="325" t="s">
        <v>487</v>
      </c>
      <c r="E2162" s="325" t="s">
        <v>2045</v>
      </c>
      <c r="F2162" s="331"/>
    </row>
    <row r="2163" spans="1:6" ht="20.25" customHeight="1">
      <c r="A2163" s="324">
        <v>2161</v>
      </c>
      <c r="B2163" s="332" t="s">
        <v>5898</v>
      </c>
      <c r="C2163" s="333">
        <v>89.97</v>
      </c>
      <c r="D2163" s="325" t="s">
        <v>487</v>
      </c>
      <c r="E2163" s="325" t="s">
        <v>2041</v>
      </c>
      <c r="F2163" s="331"/>
    </row>
    <row r="2164" spans="1:6" ht="20.25" customHeight="1">
      <c r="A2164" s="324">
        <v>2162</v>
      </c>
      <c r="B2164" s="332" t="s">
        <v>2207</v>
      </c>
      <c r="C2164" s="333">
        <v>91.49</v>
      </c>
      <c r="D2164" s="325" t="s">
        <v>487</v>
      </c>
      <c r="E2164" s="325" t="s">
        <v>2045</v>
      </c>
      <c r="F2164" s="331"/>
    </row>
    <row r="2165" spans="1:6" ht="20.25" customHeight="1">
      <c r="A2165" s="324">
        <v>2163</v>
      </c>
      <c r="B2165" s="332" t="s">
        <v>5899</v>
      </c>
      <c r="C2165" s="333">
        <v>91.21</v>
      </c>
      <c r="D2165" s="325" t="s">
        <v>487</v>
      </c>
      <c r="E2165" s="325" t="s">
        <v>2045</v>
      </c>
      <c r="F2165" s="331"/>
    </row>
    <row r="2166" spans="1:6" ht="20.25" customHeight="1">
      <c r="A2166" s="324">
        <v>2164</v>
      </c>
      <c r="B2166" s="332" t="s">
        <v>5900</v>
      </c>
      <c r="C2166" s="333">
        <v>89.77</v>
      </c>
      <c r="D2166" s="325" t="s">
        <v>487</v>
      </c>
      <c r="E2166" s="325" t="s">
        <v>2041</v>
      </c>
      <c r="F2166" s="331"/>
    </row>
    <row r="2167" spans="1:6" ht="20.25" customHeight="1">
      <c r="A2167" s="324">
        <v>2165</v>
      </c>
      <c r="B2167" s="332" t="s">
        <v>5901</v>
      </c>
      <c r="C2167" s="333">
        <v>90.03</v>
      </c>
      <c r="D2167" s="325" t="s">
        <v>487</v>
      </c>
      <c r="E2167" s="325" t="s">
        <v>2045</v>
      </c>
      <c r="F2167" s="331"/>
    </row>
    <row r="2168" spans="1:6" ht="20.25" customHeight="1">
      <c r="A2168" s="324">
        <v>2166</v>
      </c>
      <c r="B2168" s="332" t="s">
        <v>2316</v>
      </c>
      <c r="C2168" s="333">
        <v>91.12</v>
      </c>
      <c r="D2168" s="325" t="s">
        <v>487</v>
      </c>
      <c r="E2168" s="325" t="s">
        <v>2045</v>
      </c>
      <c r="F2168" s="331"/>
    </row>
    <row r="2169" spans="1:6" ht="20.25" customHeight="1">
      <c r="A2169" s="324">
        <v>2167</v>
      </c>
      <c r="B2169" s="332" t="s">
        <v>2536</v>
      </c>
      <c r="C2169" s="333">
        <v>90.64</v>
      </c>
      <c r="D2169" s="325" t="s">
        <v>487</v>
      </c>
      <c r="E2169" s="325" t="s">
        <v>2041</v>
      </c>
      <c r="F2169" s="331"/>
    </row>
    <row r="2170" spans="1:6" ht="20.25" customHeight="1">
      <c r="A2170" s="324">
        <v>2168</v>
      </c>
      <c r="B2170" s="332" t="s">
        <v>5902</v>
      </c>
      <c r="C2170" s="333">
        <v>89.35</v>
      </c>
      <c r="D2170" s="325" t="s">
        <v>487</v>
      </c>
      <c r="E2170" s="325" t="s">
        <v>2041</v>
      </c>
      <c r="F2170" s="331"/>
    </row>
    <row r="2171" spans="1:6" ht="20.25" customHeight="1">
      <c r="A2171" s="324">
        <v>2169</v>
      </c>
      <c r="B2171" s="332" t="s">
        <v>5903</v>
      </c>
      <c r="C2171" s="333">
        <v>89.97</v>
      </c>
      <c r="D2171" s="325" t="s">
        <v>487</v>
      </c>
      <c r="E2171" s="325" t="s">
        <v>2041</v>
      </c>
      <c r="F2171" s="331"/>
    </row>
    <row r="2172" spans="1:6" ht="20.25" customHeight="1">
      <c r="A2172" s="324">
        <v>2170</v>
      </c>
      <c r="B2172" s="332" t="s">
        <v>2554</v>
      </c>
      <c r="C2172" s="333">
        <v>89.23</v>
      </c>
      <c r="D2172" s="325" t="s">
        <v>487</v>
      </c>
      <c r="E2172" s="325" t="s">
        <v>2045</v>
      </c>
      <c r="F2172" s="331"/>
    </row>
    <row r="2173" spans="1:6" ht="20.25" customHeight="1">
      <c r="A2173" s="324">
        <v>2171</v>
      </c>
      <c r="B2173" s="332" t="s">
        <v>5904</v>
      </c>
      <c r="C2173" s="333">
        <v>89.97</v>
      </c>
      <c r="D2173" s="325" t="s">
        <v>487</v>
      </c>
      <c r="E2173" s="325" t="s">
        <v>2041</v>
      </c>
      <c r="F2173" s="331"/>
    </row>
    <row r="2174" spans="1:6" ht="20.25" customHeight="1">
      <c r="A2174" s="324">
        <v>2172</v>
      </c>
      <c r="B2174" s="332" t="s">
        <v>5905</v>
      </c>
      <c r="C2174" s="333">
        <v>89.35</v>
      </c>
      <c r="D2174" s="325" t="s">
        <v>487</v>
      </c>
      <c r="E2174" s="325" t="s">
        <v>2041</v>
      </c>
      <c r="F2174" s="331"/>
    </row>
    <row r="2175" spans="1:6" ht="20.25" customHeight="1">
      <c r="A2175" s="324">
        <v>2173</v>
      </c>
      <c r="B2175" s="332" t="s">
        <v>5906</v>
      </c>
      <c r="C2175" s="333">
        <v>91.19</v>
      </c>
      <c r="D2175" s="325" t="s">
        <v>487</v>
      </c>
      <c r="E2175" s="325" t="s">
        <v>2045</v>
      </c>
      <c r="F2175" s="331"/>
    </row>
    <row r="2176" spans="1:6" ht="20.25" customHeight="1">
      <c r="A2176" s="324">
        <v>2174</v>
      </c>
      <c r="B2176" s="332" t="s">
        <v>5907</v>
      </c>
      <c r="C2176" s="333">
        <v>91.41</v>
      </c>
      <c r="D2176" s="325" t="s">
        <v>487</v>
      </c>
      <c r="E2176" s="325" t="s">
        <v>2045</v>
      </c>
      <c r="F2176" s="331"/>
    </row>
    <row r="2177" spans="1:6" ht="20.25" customHeight="1">
      <c r="A2177" s="324">
        <v>2175</v>
      </c>
      <c r="B2177" s="332" t="s">
        <v>4149</v>
      </c>
      <c r="C2177" s="333">
        <v>89.66</v>
      </c>
      <c r="D2177" s="325" t="s">
        <v>487</v>
      </c>
      <c r="E2177" s="325" t="s">
        <v>2041</v>
      </c>
      <c r="F2177" s="331"/>
    </row>
    <row r="2178" spans="1:6" ht="20.25" customHeight="1">
      <c r="A2178" s="324">
        <v>2176</v>
      </c>
      <c r="B2178" s="332" t="s">
        <v>5908</v>
      </c>
      <c r="C2178" s="333">
        <v>89.26</v>
      </c>
      <c r="D2178" s="325" t="s">
        <v>487</v>
      </c>
      <c r="E2178" s="325" t="s">
        <v>2041</v>
      </c>
      <c r="F2178" s="331"/>
    </row>
    <row r="2179" spans="1:6" ht="20.25" customHeight="1">
      <c r="A2179" s="324">
        <v>2177</v>
      </c>
      <c r="B2179" s="332" t="s">
        <v>5909</v>
      </c>
      <c r="C2179" s="333">
        <v>91.21</v>
      </c>
      <c r="D2179" s="325" t="s">
        <v>487</v>
      </c>
      <c r="E2179" s="325" t="s">
        <v>2045</v>
      </c>
      <c r="F2179" s="331"/>
    </row>
    <row r="2180" spans="1:6" ht="20.25" customHeight="1">
      <c r="A2180" s="324">
        <v>2178</v>
      </c>
      <c r="B2180" s="332" t="s">
        <v>5910</v>
      </c>
      <c r="C2180" s="333">
        <v>91.19</v>
      </c>
      <c r="D2180" s="325" t="s">
        <v>487</v>
      </c>
      <c r="E2180" s="325" t="s">
        <v>2045</v>
      </c>
      <c r="F2180" s="331"/>
    </row>
    <row r="2181" spans="1:6" ht="20.25" customHeight="1">
      <c r="A2181" s="324">
        <v>2179</v>
      </c>
      <c r="B2181" s="332" t="s">
        <v>3775</v>
      </c>
      <c r="C2181" s="333">
        <v>91.49</v>
      </c>
      <c r="D2181" s="325" t="s">
        <v>487</v>
      </c>
      <c r="E2181" s="325" t="s">
        <v>2045</v>
      </c>
      <c r="F2181" s="331"/>
    </row>
    <row r="2182" spans="1:6" ht="20.25" customHeight="1">
      <c r="A2182" s="324">
        <v>2180</v>
      </c>
      <c r="B2182" s="332" t="s">
        <v>5911</v>
      </c>
      <c r="C2182" s="333">
        <v>89.43</v>
      </c>
      <c r="D2182" s="325" t="s">
        <v>487</v>
      </c>
      <c r="E2182" s="325" t="s">
        <v>2041</v>
      </c>
      <c r="F2182" s="331"/>
    </row>
    <row r="2183" spans="1:6" ht="20.25" customHeight="1">
      <c r="A2183" s="324">
        <v>2181</v>
      </c>
      <c r="B2183" s="332" t="s">
        <v>5912</v>
      </c>
      <c r="C2183" s="333">
        <v>91.41</v>
      </c>
      <c r="D2183" s="325" t="s">
        <v>487</v>
      </c>
      <c r="E2183" s="325" t="s">
        <v>2045</v>
      </c>
      <c r="F2183" s="331"/>
    </row>
    <row r="2184" spans="1:6" ht="20.25" customHeight="1">
      <c r="A2184" s="324">
        <v>2182</v>
      </c>
      <c r="B2184" s="332" t="s">
        <v>5913</v>
      </c>
      <c r="C2184" s="333">
        <v>91.41</v>
      </c>
      <c r="D2184" s="325" t="s">
        <v>487</v>
      </c>
      <c r="E2184" s="325" t="s">
        <v>2045</v>
      </c>
      <c r="F2184" s="331"/>
    </row>
    <row r="2185" spans="1:6" ht="20.25" customHeight="1">
      <c r="A2185" s="324">
        <v>2183</v>
      </c>
      <c r="B2185" s="332" t="s">
        <v>2552</v>
      </c>
      <c r="C2185" s="333">
        <v>89.23</v>
      </c>
      <c r="D2185" s="325" t="s">
        <v>487</v>
      </c>
      <c r="E2185" s="325" t="s">
        <v>2045</v>
      </c>
      <c r="F2185" s="331"/>
    </row>
    <row r="2186" spans="1:6" ht="20.25" customHeight="1">
      <c r="A2186" s="324">
        <v>2184</v>
      </c>
      <c r="B2186" s="332" t="s">
        <v>5914</v>
      </c>
      <c r="C2186" s="333">
        <v>89.43</v>
      </c>
      <c r="D2186" s="325" t="s">
        <v>487</v>
      </c>
      <c r="E2186" s="325" t="s">
        <v>2041</v>
      </c>
      <c r="F2186" s="331"/>
    </row>
    <row r="2187" spans="1:6" ht="20.25" customHeight="1">
      <c r="A2187" s="324">
        <v>2185</v>
      </c>
      <c r="B2187" s="332" t="s">
        <v>552</v>
      </c>
      <c r="C2187" s="333">
        <v>89.34</v>
      </c>
      <c r="D2187" s="325" t="s">
        <v>487</v>
      </c>
      <c r="E2187" s="325" t="s">
        <v>2041</v>
      </c>
      <c r="F2187" s="331"/>
    </row>
    <row r="2188" spans="1:6" ht="20.25" customHeight="1">
      <c r="A2188" s="324">
        <v>2186</v>
      </c>
      <c r="B2188" s="332" t="s">
        <v>4712</v>
      </c>
      <c r="C2188" s="333">
        <v>91.21</v>
      </c>
      <c r="D2188" s="325" t="s">
        <v>487</v>
      </c>
      <c r="E2188" s="325" t="s">
        <v>2045</v>
      </c>
      <c r="F2188" s="331"/>
    </row>
    <row r="2189" spans="1:6" ht="20.25" customHeight="1">
      <c r="A2189" s="324">
        <v>2187</v>
      </c>
      <c r="B2189" s="332" t="s">
        <v>4701</v>
      </c>
      <c r="C2189" s="333">
        <v>89.43</v>
      </c>
      <c r="D2189" s="325" t="s">
        <v>487</v>
      </c>
      <c r="E2189" s="325" t="s">
        <v>2041</v>
      </c>
      <c r="F2189" s="331"/>
    </row>
    <row r="2190" spans="1:6" ht="20.25" customHeight="1">
      <c r="A2190" s="324">
        <v>2188</v>
      </c>
      <c r="B2190" s="332" t="s">
        <v>3506</v>
      </c>
      <c r="C2190" s="333">
        <v>90.02</v>
      </c>
      <c r="D2190" s="325" t="s">
        <v>487</v>
      </c>
      <c r="E2190" s="325" t="s">
        <v>2041</v>
      </c>
      <c r="F2190" s="331"/>
    </row>
    <row r="2191" spans="1:6" ht="20.25" customHeight="1">
      <c r="A2191" s="324">
        <v>2189</v>
      </c>
      <c r="B2191" s="332" t="s">
        <v>5915</v>
      </c>
      <c r="C2191" s="333">
        <v>89.33</v>
      </c>
      <c r="D2191" s="325" t="s">
        <v>487</v>
      </c>
      <c r="E2191" s="325" t="s">
        <v>2041</v>
      </c>
      <c r="F2191" s="331"/>
    </row>
    <row r="2192" spans="1:6" ht="20.25" customHeight="1">
      <c r="A2192" s="324">
        <v>2190</v>
      </c>
      <c r="B2192" s="332" t="s">
        <v>804</v>
      </c>
      <c r="C2192" s="333">
        <v>91.21</v>
      </c>
      <c r="D2192" s="325" t="s">
        <v>487</v>
      </c>
      <c r="E2192" s="325" t="s">
        <v>2045</v>
      </c>
      <c r="F2192" s="331"/>
    </row>
    <row r="2193" spans="1:6" ht="20.25" customHeight="1">
      <c r="A2193" s="324">
        <v>2191</v>
      </c>
      <c r="B2193" s="332" t="s">
        <v>5916</v>
      </c>
      <c r="C2193" s="333">
        <v>91.21</v>
      </c>
      <c r="D2193" s="325" t="s">
        <v>487</v>
      </c>
      <c r="E2193" s="325" t="s">
        <v>2045</v>
      </c>
      <c r="F2193" s="331"/>
    </row>
    <row r="2194" spans="1:6" ht="20.25" customHeight="1">
      <c r="A2194" s="324">
        <v>2192</v>
      </c>
      <c r="B2194" s="332" t="s">
        <v>5917</v>
      </c>
      <c r="C2194" s="333">
        <v>89.4</v>
      </c>
      <c r="D2194" s="325" t="s">
        <v>487</v>
      </c>
      <c r="E2194" s="325" t="s">
        <v>2041</v>
      </c>
      <c r="F2194" s="331"/>
    </row>
    <row r="2195" spans="1:6" ht="20.25" customHeight="1">
      <c r="A2195" s="324">
        <v>2193</v>
      </c>
      <c r="B2195" s="332" t="s">
        <v>3777</v>
      </c>
      <c r="C2195" s="333">
        <v>89.68</v>
      </c>
      <c r="D2195" s="325" t="s">
        <v>487</v>
      </c>
      <c r="E2195" s="325" t="s">
        <v>2041</v>
      </c>
      <c r="F2195" s="331"/>
    </row>
    <row r="2196" spans="1:6" ht="20.25" customHeight="1">
      <c r="A2196" s="324">
        <v>2194</v>
      </c>
      <c r="B2196" s="332" t="s">
        <v>5918</v>
      </c>
      <c r="C2196" s="333">
        <v>89.43</v>
      </c>
      <c r="D2196" s="325" t="s">
        <v>487</v>
      </c>
      <c r="E2196" s="325" t="s">
        <v>2041</v>
      </c>
      <c r="F2196" s="331"/>
    </row>
    <row r="2197" spans="1:6" ht="20.25" customHeight="1">
      <c r="A2197" s="324">
        <v>2195</v>
      </c>
      <c r="B2197" s="332" t="s">
        <v>677</v>
      </c>
      <c r="C2197" s="333">
        <v>91.21</v>
      </c>
      <c r="D2197" s="325" t="s">
        <v>487</v>
      </c>
      <c r="E2197" s="325" t="s">
        <v>2045</v>
      </c>
      <c r="F2197" s="331"/>
    </row>
    <row r="2198" spans="1:6" ht="20.25" customHeight="1">
      <c r="A2198" s="324">
        <v>2196</v>
      </c>
      <c r="B2198" s="332" t="s">
        <v>3770</v>
      </c>
      <c r="C2198" s="333">
        <v>89.39</v>
      </c>
      <c r="D2198" s="325" t="s">
        <v>487</v>
      </c>
      <c r="E2198" s="325" t="s">
        <v>2041</v>
      </c>
      <c r="F2198" s="331"/>
    </row>
    <row r="2199" spans="1:6" ht="20.25" customHeight="1">
      <c r="A2199" s="324">
        <v>2197</v>
      </c>
      <c r="B2199" s="332" t="s">
        <v>5919</v>
      </c>
      <c r="C2199" s="333">
        <v>89.35</v>
      </c>
      <c r="D2199" s="325" t="s">
        <v>487</v>
      </c>
      <c r="E2199" s="325" t="s">
        <v>2041</v>
      </c>
      <c r="F2199" s="331"/>
    </row>
    <row r="2200" spans="1:6" ht="20.25" customHeight="1">
      <c r="A2200" s="324">
        <v>2198</v>
      </c>
      <c r="B2200" s="332" t="s">
        <v>5920</v>
      </c>
      <c r="C2200" s="333">
        <v>90.03</v>
      </c>
      <c r="D2200" s="325" t="s">
        <v>487</v>
      </c>
      <c r="E2200" s="325" t="s">
        <v>2045</v>
      </c>
      <c r="F2200" s="331"/>
    </row>
    <row r="2201" spans="1:6" ht="20.25" customHeight="1">
      <c r="A2201" s="324">
        <v>2199</v>
      </c>
      <c r="B2201" s="332" t="s">
        <v>5921</v>
      </c>
      <c r="C2201" s="333">
        <v>89.54</v>
      </c>
      <c r="D2201" s="325" t="s">
        <v>487</v>
      </c>
      <c r="E2201" s="325" t="s">
        <v>2041</v>
      </c>
      <c r="F2201" s="331"/>
    </row>
    <row r="2202" spans="1:6" ht="20.25" customHeight="1">
      <c r="A2202" s="324">
        <v>2200</v>
      </c>
      <c r="B2202" s="332" t="s">
        <v>2537</v>
      </c>
      <c r="C2202" s="333">
        <v>90.64</v>
      </c>
      <c r="D2202" s="325" t="s">
        <v>487</v>
      </c>
      <c r="E2202" s="325" t="s">
        <v>2041</v>
      </c>
      <c r="F2202" s="331"/>
    </row>
    <row r="2203" spans="1:6" ht="20.25" customHeight="1">
      <c r="A2203" s="324">
        <v>2201</v>
      </c>
      <c r="B2203" s="332" t="s">
        <v>3724</v>
      </c>
      <c r="C2203" s="333">
        <v>89.68</v>
      </c>
      <c r="D2203" s="325" t="s">
        <v>487</v>
      </c>
      <c r="E2203" s="325" t="s">
        <v>2041</v>
      </c>
      <c r="F2203" s="331"/>
    </row>
    <row r="2204" spans="1:6" ht="20.25" customHeight="1">
      <c r="A2204" s="324">
        <v>2202</v>
      </c>
      <c r="B2204" s="332" t="s">
        <v>5922</v>
      </c>
      <c r="C2204" s="333">
        <v>90.03</v>
      </c>
      <c r="D2204" s="325" t="s">
        <v>487</v>
      </c>
      <c r="E2204" s="325" t="s">
        <v>2045</v>
      </c>
      <c r="F2204" s="331"/>
    </row>
    <row r="2205" spans="1:6" ht="20.25" customHeight="1">
      <c r="A2205" s="324">
        <v>2203</v>
      </c>
      <c r="B2205" s="332" t="s">
        <v>2549</v>
      </c>
      <c r="C2205" s="333">
        <v>89.23</v>
      </c>
      <c r="D2205" s="325" t="s">
        <v>487</v>
      </c>
      <c r="E2205" s="325" t="s">
        <v>2045</v>
      </c>
      <c r="F2205" s="331"/>
    </row>
    <row r="2206" spans="1:6" ht="20.25" customHeight="1">
      <c r="A2206" s="324">
        <v>2204</v>
      </c>
      <c r="B2206" s="332" t="s">
        <v>3761</v>
      </c>
      <c r="C2206" s="333">
        <v>91.12</v>
      </c>
      <c r="D2206" s="325" t="s">
        <v>487</v>
      </c>
      <c r="E2206" s="325" t="s">
        <v>2045</v>
      </c>
      <c r="F2206" s="331"/>
    </row>
    <row r="2207" spans="1:6" ht="20.25" customHeight="1">
      <c r="A2207" s="324">
        <v>2205</v>
      </c>
      <c r="B2207" s="332" t="s">
        <v>2192</v>
      </c>
      <c r="C2207" s="333">
        <v>89.43</v>
      </c>
      <c r="D2207" s="325" t="s">
        <v>487</v>
      </c>
      <c r="E2207" s="325" t="s">
        <v>2041</v>
      </c>
      <c r="F2207" s="331"/>
    </row>
    <row r="2208" spans="1:6" ht="20.25" customHeight="1">
      <c r="A2208" s="324">
        <v>2206</v>
      </c>
      <c r="B2208" s="332" t="s">
        <v>5923</v>
      </c>
      <c r="C2208" s="333">
        <v>89.43</v>
      </c>
      <c r="D2208" s="325" t="s">
        <v>487</v>
      </c>
      <c r="E2208" s="325" t="s">
        <v>2041</v>
      </c>
      <c r="F2208" s="331"/>
    </row>
    <row r="2209" spans="1:6" ht="20.25" customHeight="1">
      <c r="A2209" s="324">
        <v>2207</v>
      </c>
      <c r="B2209" s="332" t="s">
        <v>5924</v>
      </c>
      <c r="C2209" s="333">
        <v>89.43</v>
      </c>
      <c r="D2209" s="325" t="s">
        <v>487</v>
      </c>
      <c r="E2209" s="325" t="s">
        <v>2041</v>
      </c>
      <c r="F2209" s="331"/>
    </row>
    <row r="2210" spans="1:6" ht="20.25" customHeight="1">
      <c r="A2210" s="324">
        <v>2208</v>
      </c>
      <c r="B2210" s="332" t="s">
        <v>5925</v>
      </c>
      <c r="C2210" s="333">
        <v>89.43</v>
      </c>
      <c r="D2210" s="325" t="s">
        <v>487</v>
      </c>
      <c r="E2210" s="325" t="s">
        <v>2041</v>
      </c>
      <c r="F2210" s="331"/>
    </row>
    <row r="2211" spans="1:6" ht="20.25" customHeight="1">
      <c r="A2211" s="324">
        <v>2209</v>
      </c>
      <c r="B2211" s="332" t="s">
        <v>5926</v>
      </c>
      <c r="C2211" s="333">
        <v>89.85</v>
      </c>
      <c r="D2211" s="325" t="s">
        <v>487</v>
      </c>
      <c r="E2211" s="325" t="s">
        <v>2041</v>
      </c>
      <c r="F2211" s="331"/>
    </row>
    <row r="2212" spans="1:6" ht="20.25" customHeight="1">
      <c r="A2212" s="324">
        <v>2210</v>
      </c>
      <c r="B2212" s="332" t="s">
        <v>5927</v>
      </c>
      <c r="C2212" s="333">
        <v>91.21</v>
      </c>
      <c r="D2212" s="325" t="s">
        <v>487</v>
      </c>
      <c r="E2212" s="325" t="s">
        <v>2045</v>
      </c>
      <c r="F2212" s="331"/>
    </row>
    <row r="2213" spans="1:6" ht="20.25" customHeight="1">
      <c r="A2213" s="324">
        <v>2211</v>
      </c>
      <c r="B2213" s="332" t="s">
        <v>5928</v>
      </c>
      <c r="C2213" s="333">
        <v>89.43</v>
      </c>
      <c r="D2213" s="325" t="s">
        <v>487</v>
      </c>
      <c r="E2213" s="325" t="s">
        <v>2041</v>
      </c>
      <c r="F2213" s="331"/>
    </row>
    <row r="2214" spans="1:6" ht="20.25" customHeight="1">
      <c r="A2214" s="324">
        <v>2212</v>
      </c>
      <c r="B2214" s="332" t="s">
        <v>5929</v>
      </c>
      <c r="C2214" s="333">
        <v>89.63</v>
      </c>
      <c r="D2214" s="325" t="s">
        <v>487</v>
      </c>
      <c r="E2214" s="325" t="s">
        <v>2041</v>
      </c>
      <c r="F2214" s="331"/>
    </row>
    <row r="2215" spans="1:6" ht="20.25" customHeight="1">
      <c r="A2215" s="324">
        <v>2213</v>
      </c>
      <c r="B2215" s="332" t="s">
        <v>5930</v>
      </c>
      <c r="C2215" s="333">
        <v>91.41</v>
      </c>
      <c r="D2215" s="325" t="s">
        <v>487</v>
      </c>
      <c r="E2215" s="325" t="s">
        <v>2045</v>
      </c>
      <c r="F2215" s="331"/>
    </row>
    <row r="2216" spans="1:6" ht="20.25" customHeight="1">
      <c r="A2216" s="324">
        <v>2214</v>
      </c>
      <c r="B2216" s="332" t="s">
        <v>5931</v>
      </c>
      <c r="C2216" s="333">
        <v>91.41</v>
      </c>
      <c r="D2216" s="325" t="s">
        <v>487</v>
      </c>
      <c r="E2216" s="325" t="s">
        <v>2045</v>
      </c>
      <c r="F2216" s="331"/>
    </row>
    <row r="2217" spans="1:6" ht="20.25" customHeight="1">
      <c r="A2217" s="324">
        <v>2215</v>
      </c>
      <c r="B2217" s="332" t="s">
        <v>3744</v>
      </c>
      <c r="C2217" s="333">
        <v>90.02</v>
      </c>
      <c r="D2217" s="325" t="s">
        <v>487</v>
      </c>
      <c r="E2217" s="325" t="s">
        <v>2041</v>
      </c>
      <c r="F2217" s="331"/>
    </row>
    <row r="2218" spans="1:6" ht="20.25" customHeight="1">
      <c r="A2218" s="324">
        <v>2216</v>
      </c>
      <c r="B2218" s="325" t="s">
        <v>2550</v>
      </c>
      <c r="C2218" s="328">
        <v>89.23</v>
      </c>
      <c r="D2218" s="325" t="s">
        <v>487</v>
      </c>
      <c r="E2218" s="325" t="s">
        <v>2045</v>
      </c>
      <c r="F2218" s="331"/>
    </row>
    <row r="2219" spans="1:6" ht="20.25" customHeight="1">
      <c r="A2219" s="324">
        <v>2217</v>
      </c>
      <c r="B2219" s="325" t="s">
        <v>3519</v>
      </c>
      <c r="C2219" s="328">
        <v>91.49</v>
      </c>
      <c r="D2219" s="325" t="s">
        <v>487</v>
      </c>
      <c r="E2219" s="325" t="s">
        <v>2045</v>
      </c>
      <c r="F2219" s="331"/>
    </row>
    <row r="2220" spans="1:6" ht="20.25" customHeight="1">
      <c r="A2220" s="324">
        <v>2218</v>
      </c>
      <c r="B2220" s="308" t="s">
        <v>3364</v>
      </c>
      <c r="C2220" s="317">
        <v>90.02</v>
      </c>
      <c r="D2220" s="325" t="s">
        <v>487</v>
      </c>
      <c r="E2220" s="325" t="s">
        <v>2041</v>
      </c>
      <c r="F2220" s="331"/>
    </row>
    <row r="2221" spans="1:6" ht="20.25" customHeight="1">
      <c r="A2221" s="324">
        <v>2219</v>
      </c>
      <c r="B2221" s="308" t="s">
        <v>5932</v>
      </c>
      <c r="C2221" s="317">
        <v>89.63</v>
      </c>
      <c r="D2221" s="325" t="s">
        <v>487</v>
      </c>
      <c r="E2221" s="325" t="s">
        <v>2041</v>
      </c>
      <c r="F2221" s="331"/>
    </row>
    <row r="2222" spans="1:6" ht="20.25" customHeight="1">
      <c r="A2222" s="324">
        <v>2220</v>
      </c>
      <c r="B2222" s="308" t="s">
        <v>548</v>
      </c>
      <c r="C2222" s="325">
        <v>74.31</v>
      </c>
      <c r="D2222" s="325" t="s">
        <v>487</v>
      </c>
      <c r="E2222" s="325" t="s">
        <v>2045</v>
      </c>
      <c r="F2222" s="331"/>
    </row>
    <row r="2223" spans="1:6" ht="20.25" customHeight="1">
      <c r="A2223" s="324">
        <v>2221</v>
      </c>
      <c r="B2223" s="308" t="s">
        <v>660</v>
      </c>
      <c r="C2223" s="333">
        <v>91.21</v>
      </c>
      <c r="D2223" s="325" t="s">
        <v>487</v>
      </c>
      <c r="E2223" s="325" t="s">
        <v>2045</v>
      </c>
      <c r="F2223" s="331"/>
    </row>
    <row r="2224" spans="1:6" ht="20.25" customHeight="1">
      <c r="A2224" s="324">
        <v>2222</v>
      </c>
      <c r="B2224" s="308" t="s">
        <v>5933</v>
      </c>
      <c r="C2224" s="325">
        <v>91.21</v>
      </c>
      <c r="D2224" s="325" t="s">
        <v>487</v>
      </c>
      <c r="E2224" s="325" t="s">
        <v>2045</v>
      </c>
      <c r="F2224" s="331"/>
    </row>
    <row r="2225" spans="1:6" ht="20.25" customHeight="1">
      <c r="A2225" s="324">
        <v>2223</v>
      </c>
      <c r="B2225" s="308" t="s">
        <v>2181</v>
      </c>
      <c r="C2225" s="325">
        <v>91.21</v>
      </c>
      <c r="D2225" s="325" t="s">
        <v>487</v>
      </c>
      <c r="E2225" s="325" t="s">
        <v>2045</v>
      </c>
      <c r="F2225" s="331"/>
    </row>
  </sheetData>
  <autoFilter ref="A2:F2225" xr:uid="{00000000-0009-0000-0000-000000000000}"/>
  <phoneticPr fontId="60" type="noConversion"/>
  <conditionalFormatting sqref="B3:B15">
    <cfRule type="duplicateValues" dxfId="686" priority="424"/>
  </conditionalFormatting>
  <conditionalFormatting sqref="B12:B13">
    <cfRule type="expression" dxfId="685" priority="421">
      <formula>COUNTIF(NO.1,B12)</formula>
    </cfRule>
    <cfRule type="expression" dxfId="684" priority="422">
      <formula>COUNTIF(d,B12)</formula>
    </cfRule>
  </conditionalFormatting>
  <conditionalFormatting sqref="B14:B15 B3:B11">
    <cfRule type="duplicateValues" dxfId="683" priority="423"/>
  </conditionalFormatting>
  <conditionalFormatting sqref="B16:B18">
    <cfRule type="expression" dxfId="682" priority="419">
      <formula>COUNTIF(NO.1,B16)</formula>
    </cfRule>
    <cfRule type="expression" dxfId="681" priority="420">
      <formula>COUNTIF(d,B16)</formula>
    </cfRule>
  </conditionalFormatting>
  <conditionalFormatting sqref="B19:B25">
    <cfRule type="duplicateValues" dxfId="680" priority="418"/>
  </conditionalFormatting>
  <conditionalFormatting sqref="B26">
    <cfRule type="expression" dxfId="679" priority="416">
      <formula>COUNTIF(NO.1,B26)</formula>
    </cfRule>
    <cfRule type="expression" dxfId="678" priority="417">
      <formula>COUNTIF(d,B26)</formula>
    </cfRule>
  </conditionalFormatting>
  <conditionalFormatting sqref="B28">
    <cfRule type="duplicateValues" dxfId="677" priority="414"/>
    <cfRule type="duplicateValues" dxfId="676" priority="415"/>
  </conditionalFormatting>
  <conditionalFormatting sqref="B29">
    <cfRule type="duplicateValues" dxfId="675" priority="412"/>
    <cfRule type="duplicateValues" dxfId="674" priority="413"/>
  </conditionalFormatting>
  <conditionalFormatting sqref="B30">
    <cfRule type="duplicateValues" dxfId="673" priority="410"/>
    <cfRule type="duplicateValues" dxfId="672" priority="411"/>
  </conditionalFormatting>
  <conditionalFormatting sqref="B31">
    <cfRule type="duplicateValues" dxfId="671" priority="408"/>
    <cfRule type="duplicateValues" dxfId="670" priority="409"/>
  </conditionalFormatting>
  <conditionalFormatting sqref="B32">
    <cfRule type="duplicateValues" dxfId="669" priority="406"/>
    <cfRule type="duplicateValues" dxfId="668" priority="407"/>
  </conditionalFormatting>
  <conditionalFormatting sqref="B33">
    <cfRule type="duplicateValues" dxfId="667" priority="404"/>
    <cfRule type="duplicateValues" dxfId="666" priority="405"/>
  </conditionalFormatting>
  <conditionalFormatting sqref="B34">
    <cfRule type="duplicateValues" dxfId="665" priority="402"/>
    <cfRule type="duplicateValues" dxfId="664" priority="403"/>
  </conditionalFormatting>
  <conditionalFormatting sqref="B35">
    <cfRule type="duplicateValues" dxfId="663" priority="400"/>
    <cfRule type="duplicateValues" dxfId="662" priority="401"/>
  </conditionalFormatting>
  <conditionalFormatting sqref="B36">
    <cfRule type="duplicateValues" dxfId="661" priority="398"/>
    <cfRule type="duplicateValues" dxfId="660" priority="399"/>
  </conditionalFormatting>
  <conditionalFormatting sqref="B37">
    <cfRule type="duplicateValues" dxfId="659" priority="396"/>
    <cfRule type="duplicateValues" dxfId="658" priority="397"/>
  </conditionalFormatting>
  <conditionalFormatting sqref="B38:B1098 B1179:B2106">
    <cfRule type="duplicateValues" dxfId="657" priority="385"/>
  </conditionalFormatting>
  <conditionalFormatting sqref="B43">
    <cfRule type="duplicateValues" dxfId="656" priority="393"/>
  </conditionalFormatting>
  <conditionalFormatting sqref="B51">
    <cfRule type="duplicateValues" dxfId="655" priority="394"/>
  </conditionalFormatting>
  <conditionalFormatting sqref="B52:B1098 B2045:B2106 B1179:B1365 B1378:B2043 B1370:B1375 B44:B50 B38:B42">
    <cfRule type="duplicateValues" dxfId="654" priority="395"/>
  </conditionalFormatting>
  <conditionalFormatting sqref="B1099">
    <cfRule type="duplicateValues" dxfId="653" priority="82"/>
    <cfRule type="duplicateValues" dxfId="652" priority="162"/>
  </conditionalFormatting>
  <conditionalFormatting sqref="B1100">
    <cfRule type="duplicateValues" dxfId="651" priority="81"/>
    <cfRule type="duplicateValues" dxfId="650" priority="161"/>
  </conditionalFormatting>
  <conditionalFormatting sqref="B1101">
    <cfRule type="duplicateValues" dxfId="649" priority="80"/>
    <cfRule type="duplicateValues" dxfId="648" priority="160"/>
  </conditionalFormatting>
  <conditionalFormatting sqref="B1102">
    <cfRule type="duplicateValues" dxfId="647" priority="79"/>
    <cfRule type="duplicateValues" dxfId="646" priority="159"/>
  </conditionalFormatting>
  <conditionalFormatting sqref="B1103">
    <cfRule type="duplicateValues" dxfId="645" priority="78"/>
    <cfRule type="duplicateValues" dxfId="644" priority="158"/>
  </conditionalFormatting>
  <conditionalFormatting sqref="B1104">
    <cfRule type="duplicateValues" dxfId="643" priority="77"/>
    <cfRule type="duplicateValues" dxfId="642" priority="157"/>
  </conditionalFormatting>
  <conditionalFormatting sqref="B1105">
    <cfRule type="duplicateValues" dxfId="641" priority="76"/>
    <cfRule type="duplicateValues" dxfId="640" priority="156"/>
  </conditionalFormatting>
  <conditionalFormatting sqref="B1106">
    <cfRule type="duplicateValues" dxfId="639" priority="75"/>
    <cfRule type="duplicateValues" dxfId="638" priority="155"/>
  </conditionalFormatting>
  <conditionalFormatting sqref="B1107">
    <cfRule type="duplicateValues" dxfId="637" priority="74"/>
    <cfRule type="duplicateValues" dxfId="636" priority="154"/>
  </conditionalFormatting>
  <conditionalFormatting sqref="B1108">
    <cfRule type="duplicateValues" dxfId="635" priority="73"/>
    <cfRule type="duplicateValues" dxfId="634" priority="153"/>
  </conditionalFormatting>
  <conditionalFormatting sqref="B1109">
    <cfRule type="duplicateValues" dxfId="633" priority="72"/>
    <cfRule type="duplicateValues" dxfId="632" priority="152"/>
  </conditionalFormatting>
  <conditionalFormatting sqref="B1110">
    <cfRule type="duplicateValues" dxfId="631" priority="71"/>
    <cfRule type="duplicateValues" dxfId="630" priority="151"/>
  </conditionalFormatting>
  <conditionalFormatting sqref="B1111">
    <cfRule type="duplicateValues" dxfId="629" priority="70"/>
    <cfRule type="duplicateValues" dxfId="628" priority="150"/>
  </conditionalFormatting>
  <conditionalFormatting sqref="B1112">
    <cfRule type="duplicateValues" dxfId="627" priority="69"/>
    <cfRule type="duplicateValues" dxfId="626" priority="149"/>
  </conditionalFormatting>
  <conditionalFormatting sqref="B1113">
    <cfRule type="duplicateValues" dxfId="625" priority="68"/>
    <cfRule type="duplicateValues" dxfId="624" priority="148"/>
  </conditionalFormatting>
  <conditionalFormatting sqref="B1114">
    <cfRule type="duplicateValues" dxfId="623" priority="67"/>
    <cfRule type="duplicateValues" dxfId="622" priority="147"/>
  </conditionalFormatting>
  <conditionalFormatting sqref="B1115">
    <cfRule type="duplicateValues" dxfId="621" priority="66"/>
    <cfRule type="duplicateValues" dxfId="620" priority="146"/>
  </conditionalFormatting>
  <conditionalFormatting sqref="B1116">
    <cfRule type="duplicateValues" dxfId="619" priority="65"/>
    <cfRule type="duplicateValues" dxfId="618" priority="145"/>
  </conditionalFormatting>
  <conditionalFormatting sqref="B1117">
    <cfRule type="duplicateValues" dxfId="617" priority="64"/>
    <cfRule type="duplicateValues" dxfId="616" priority="144"/>
  </conditionalFormatting>
  <conditionalFormatting sqref="B1118">
    <cfRule type="duplicateValues" dxfId="615" priority="63"/>
    <cfRule type="duplicateValues" dxfId="614" priority="143"/>
  </conditionalFormatting>
  <conditionalFormatting sqref="B1119">
    <cfRule type="duplicateValues" dxfId="613" priority="62"/>
    <cfRule type="duplicateValues" dxfId="612" priority="142"/>
  </conditionalFormatting>
  <conditionalFormatting sqref="B1120">
    <cfRule type="duplicateValues" dxfId="611" priority="61"/>
    <cfRule type="duplicateValues" dxfId="610" priority="141"/>
  </conditionalFormatting>
  <conditionalFormatting sqref="B1121">
    <cfRule type="duplicateValues" dxfId="609" priority="60"/>
    <cfRule type="duplicateValues" dxfId="608" priority="140"/>
  </conditionalFormatting>
  <conditionalFormatting sqref="B1122">
    <cfRule type="duplicateValues" dxfId="607" priority="59"/>
    <cfRule type="duplicateValues" dxfId="606" priority="139"/>
  </conditionalFormatting>
  <conditionalFormatting sqref="B1123">
    <cfRule type="duplicateValues" dxfId="605" priority="58"/>
    <cfRule type="duplicateValues" dxfId="604" priority="138"/>
  </conditionalFormatting>
  <conditionalFormatting sqref="B1124">
    <cfRule type="duplicateValues" dxfId="603" priority="57"/>
    <cfRule type="duplicateValues" dxfId="602" priority="137"/>
  </conditionalFormatting>
  <conditionalFormatting sqref="B1125">
    <cfRule type="duplicateValues" dxfId="601" priority="56"/>
    <cfRule type="duplicateValues" dxfId="600" priority="136"/>
  </conditionalFormatting>
  <conditionalFormatting sqref="B1126">
    <cfRule type="duplicateValues" dxfId="599" priority="55"/>
    <cfRule type="duplicateValues" dxfId="598" priority="135"/>
  </conditionalFormatting>
  <conditionalFormatting sqref="B1127">
    <cfRule type="duplicateValues" dxfId="597" priority="54"/>
    <cfRule type="duplicateValues" dxfId="596" priority="134"/>
  </conditionalFormatting>
  <conditionalFormatting sqref="B1128">
    <cfRule type="duplicateValues" dxfId="595" priority="53"/>
    <cfRule type="duplicateValues" dxfId="594" priority="133"/>
  </conditionalFormatting>
  <conditionalFormatting sqref="B1129">
    <cfRule type="duplicateValues" dxfId="593" priority="52"/>
    <cfRule type="duplicateValues" dxfId="592" priority="132"/>
  </conditionalFormatting>
  <conditionalFormatting sqref="B1130">
    <cfRule type="duplicateValues" dxfId="591" priority="51"/>
    <cfRule type="duplicateValues" dxfId="590" priority="131"/>
  </conditionalFormatting>
  <conditionalFormatting sqref="B1131">
    <cfRule type="duplicateValues" dxfId="589" priority="50"/>
    <cfRule type="duplicateValues" dxfId="588" priority="130"/>
  </conditionalFormatting>
  <conditionalFormatting sqref="B1132">
    <cfRule type="duplicateValues" dxfId="587" priority="49"/>
    <cfRule type="duplicateValues" dxfId="586" priority="129"/>
  </conditionalFormatting>
  <conditionalFormatting sqref="B1133">
    <cfRule type="duplicateValues" dxfId="585" priority="48"/>
    <cfRule type="duplicateValues" dxfId="584" priority="128"/>
  </conditionalFormatting>
  <conditionalFormatting sqref="B1134">
    <cfRule type="duplicateValues" dxfId="583" priority="47"/>
    <cfRule type="duplicateValues" dxfId="582" priority="127"/>
  </conditionalFormatting>
  <conditionalFormatting sqref="B1135">
    <cfRule type="duplicateValues" dxfId="581" priority="46"/>
    <cfRule type="duplicateValues" dxfId="580" priority="126"/>
  </conditionalFormatting>
  <conditionalFormatting sqref="B1136">
    <cfRule type="duplicateValues" dxfId="579" priority="45"/>
    <cfRule type="duplicateValues" dxfId="578" priority="125"/>
  </conditionalFormatting>
  <conditionalFormatting sqref="B1137">
    <cfRule type="duplicateValues" dxfId="577" priority="44"/>
    <cfRule type="duplicateValues" dxfId="576" priority="124"/>
  </conditionalFormatting>
  <conditionalFormatting sqref="B1138">
    <cfRule type="duplicateValues" dxfId="575" priority="43"/>
    <cfRule type="duplicateValues" dxfId="574" priority="123"/>
  </conditionalFormatting>
  <conditionalFormatting sqref="B1139">
    <cfRule type="duplicateValues" dxfId="573" priority="42"/>
    <cfRule type="duplicateValues" dxfId="572" priority="122"/>
  </conditionalFormatting>
  <conditionalFormatting sqref="B1140">
    <cfRule type="duplicateValues" dxfId="571" priority="41"/>
    <cfRule type="duplicateValues" dxfId="570" priority="121"/>
  </conditionalFormatting>
  <conditionalFormatting sqref="B1141">
    <cfRule type="duplicateValues" dxfId="569" priority="40"/>
    <cfRule type="duplicateValues" dxfId="568" priority="120"/>
  </conditionalFormatting>
  <conditionalFormatting sqref="B1142">
    <cfRule type="duplicateValues" dxfId="567" priority="39"/>
    <cfRule type="duplicateValues" dxfId="566" priority="119"/>
  </conditionalFormatting>
  <conditionalFormatting sqref="B1143">
    <cfRule type="duplicateValues" dxfId="565" priority="38"/>
    <cfRule type="duplicateValues" dxfId="564" priority="118"/>
  </conditionalFormatting>
  <conditionalFormatting sqref="B1144">
    <cfRule type="duplicateValues" dxfId="563" priority="37"/>
    <cfRule type="duplicateValues" dxfId="562" priority="117"/>
  </conditionalFormatting>
  <conditionalFormatting sqref="B1145">
    <cfRule type="duplicateValues" dxfId="561" priority="36"/>
    <cfRule type="duplicateValues" dxfId="560" priority="116"/>
  </conditionalFormatting>
  <conditionalFormatting sqref="B1146">
    <cfRule type="duplicateValues" dxfId="559" priority="35"/>
    <cfRule type="duplicateValues" dxfId="558" priority="115"/>
  </conditionalFormatting>
  <conditionalFormatting sqref="B1147">
    <cfRule type="duplicateValues" dxfId="557" priority="34"/>
    <cfRule type="duplicateValues" dxfId="556" priority="114"/>
  </conditionalFormatting>
  <conditionalFormatting sqref="B1148">
    <cfRule type="duplicateValues" dxfId="555" priority="33"/>
    <cfRule type="duplicateValues" dxfId="554" priority="113"/>
  </conditionalFormatting>
  <conditionalFormatting sqref="B1149">
    <cfRule type="duplicateValues" dxfId="553" priority="32"/>
    <cfRule type="duplicateValues" dxfId="552" priority="112"/>
  </conditionalFormatting>
  <conditionalFormatting sqref="B1150">
    <cfRule type="duplicateValues" dxfId="551" priority="31"/>
    <cfRule type="duplicateValues" dxfId="550" priority="111"/>
  </conditionalFormatting>
  <conditionalFormatting sqref="B1151">
    <cfRule type="duplicateValues" dxfId="549" priority="30"/>
    <cfRule type="duplicateValues" dxfId="548" priority="110"/>
  </conditionalFormatting>
  <conditionalFormatting sqref="B1152">
    <cfRule type="duplicateValues" dxfId="547" priority="29"/>
    <cfRule type="duplicateValues" dxfId="546" priority="109"/>
  </conditionalFormatting>
  <conditionalFormatting sqref="B1153">
    <cfRule type="duplicateValues" dxfId="545" priority="28"/>
    <cfRule type="duplicateValues" dxfId="544" priority="108"/>
  </conditionalFormatting>
  <conditionalFormatting sqref="B1154">
    <cfRule type="duplicateValues" dxfId="543" priority="27"/>
    <cfRule type="duplicateValues" dxfId="542" priority="107"/>
  </conditionalFormatting>
  <conditionalFormatting sqref="B1155">
    <cfRule type="duplicateValues" dxfId="541" priority="26"/>
    <cfRule type="duplicateValues" dxfId="540" priority="106"/>
  </conditionalFormatting>
  <conditionalFormatting sqref="B1156">
    <cfRule type="duplicateValues" dxfId="539" priority="25"/>
    <cfRule type="duplicateValues" dxfId="538" priority="105"/>
  </conditionalFormatting>
  <conditionalFormatting sqref="B1157">
    <cfRule type="duplicateValues" dxfId="537" priority="24"/>
    <cfRule type="duplicateValues" dxfId="536" priority="104"/>
  </conditionalFormatting>
  <conditionalFormatting sqref="B1158">
    <cfRule type="duplicateValues" dxfId="535" priority="23"/>
    <cfRule type="duplicateValues" dxfId="534" priority="103"/>
  </conditionalFormatting>
  <conditionalFormatting sqref="B1159">
    <cfRule type="duplicateValues" dxfId="533" priority="22"/>
    <cfRule type="duplicateValues" dxfId="532" priority="102"/>
  </conditionalFormatting>
  <conditionalFormatting sqref="B1160">
    <cfRule type="duplicateValues" dxfId="531" priority="21"/>
    <cfRule type="duplicateValues" dxfId="530" priority="101"/>
  </conditionalFormatting>
  <conditionalFormatting sqref="B1161">
    <cfRule type="duplicateValues" dxfId="529" priority="20"/>
    <cfRule type="duplicateValues" dxfId="528" priority="100"/>
  </conditionalFormatting>
  <conditionalFormatting sqref="B1162">
    <cfRule type="duplicateValues" dxfId="527" priority="19"/>
    <cfRule type="duplicateValues" dxfId="526" priority="99"/>
  </conditionalFormatting>
  <conditionalFormatting sqref="B1163">
    <cfRule type="duplicateValues" dxfId="525" priority="18"/>
    <cfRule type="duplicateValues" dxfId="524" priority="98"/>
  </conditionalFormatting>
  <conditionalFormatting sqref="B1164">
    <cfRule type="duplicateValues" dxfId="523" priority="17"/>
    <cfRule type="duplicateValues" dxfId="522" priority="97"/>
  </conditionalFormatting>
  <conditionalFormatting sqref="B1165">
    <cfRule type="duplicateValues" dxfId="521" priority="16"/>
    <cfRule type="duplicateValues" dxfId="520" priority="96"/>
  </conditionalFormatting>
  <conditionalFormatting sqref="B1166">
    <cfRule type="duplicateValues" dxfId="519" priority="15"/>
    <cfRule type="duplicateValues" dxfId="518" priority="95"/>
  </conditionalFormatting>
  <conditionalFormatting sqref="B1167">
    <cfRule type="duplicateValues" dxfId="517" priority="14"/>
    <cfRule type="duplicateValues" dxfId="516" priority="94"/>
  </conditionalFormatting>
  <conditionalFormatting sqref="B1168">
    <cfRule type="duplicateValues" dxfId="515" priority="13"/>
    <cfRule type="duplicateValues" dxfId="514" priority="93"/>
  </conditionalFormatting>
  <conditionalFormatting sqref="B1169">
    <cfRule type="duplicateValues" dxfId="513" priority="12"/>
    <cfRule type="duplicateValues" dxfId="512" priority="92"/>
  </conditionalFormatting>
  <conditionalFormatting sqref="B1170">
    <cfRule type="duplicateValues" dxfId="511" priority="11"/>
    <cfRule type="duplicateValues" dxfId="510" priority="91"/>
  </conditionalFormatting>
  <conditionalFormatting sqref="B1171">
    <cfRule type="duplicateValues" dxfId="509" priority="10"/>
    <cfRule type="duplicateValues" dxfId="508" priority="90"/>
  </conditionalFormatting>
  <conditionalFormatting sqref="B1172">
    <cfRule type="duplicateValues" dxfId="507" priority="9"/>
    <cfRule type="duplicateValues" dxfId="506" priority="89"/>
  </conditionalFormatting>
  <conditionalFormatting sqref="B1173">
    <cfRule type="duplicateValues" dxfId="505" priority="8"/>
    <cfRule type="duplicateValues" dxfId="504" priority="88"/>
  </conditionalFormatting>
  <conditionalFormatting sqref="B1174">
    <cfRule type="duplicateValues" dxfId="503" priority="7"/>
    <cfRule type="duplicateValues" dxfId="502" priority="87"/>
  </conditionalFormatting>
  <conditionalFormatting sqref="B1175">
    <cfRule type="duplicateValues" dxfId="501" priority="6"/>
    <cfRule type="duplicateValues" dxfId="500" priority="86"/>
  </conditionalFormatting>
  <conditionalFormatting sqref="B1176">
    <cfRule type="duplicateValues" dxfId="499" priority="5"/>
    <cfRule type="duplicateValues" dxfId="498" priority="85"/>
  </conditionalFormatting>
  <conditionalFormatting sqref="B1177">
    <cfRule type="duplicateValues" dxfId="497" priority="4"/>
    <cfRule type="duplicateValues" dxfId="496" priority="84"/>
  </conditionalFormatting>
  <conditionalFormatting sqref="B1178">
    <cfRule type="duplicateValues" dxfId="495" priority="3"/>
    <cfRule type="duplicateValues" dxfId="494" priority="83"/>
  </conditionalFormatting>
  <conditionalFormatting sqref="B1366">
    <cfRule type="duplicateValues" dxfId="493" priority="391"/>
  </conditionalFormatting>
  <conditionalFormatting sqref="B1367">
    <cfRule type="duplicateValues" dxfId="492" priority="390"/>
  </conditionalFormatting>
  <conditionalFormatting sqref="B1368">
    <cfRule type="duplicateValues" dxfId="491" priority="389"/>
  </conditionalFormatting>
  <conditionalFormatting sqref="B1369">
    <cfRule type="duplicateValues" dxfId="490" priority="388"/>
  </conditionalFormatting>
  <conditionalFormatting sqref="B1376">
    <cfRule type="duplicateValues" dxfId="489" priority="387"/>
  </conditionalFormatting>
  <conditionalFormatting sqref="B1377">
    <cfRule type="duplicateValues" dxfId="488" priority="386"/>
  </conditionalFormatting>
  <conditionalFormatting sqref="B2107">
    <cfRule type="duplicateValues" dxfId="487" priority="383"/>
    <cfRule type="duplicateValues" dxfId="486" priority="384"/>
  </conditionalFormatting>
  <conditionalFormatting sqref="B2108">
    <cfRule type="duplicateValues" dxfId="485" priority="273"/>
    <cfRule type="duplicateValues" dxfId="484" priority="382"/>
  </conditionalFormatting>
  <conditionalFormatting sqref="B2109">
    <cfRule type="duplicateValues" dxfId="483" priority="272"/>
    <cfRule type="duplicateValues" dxfId="482" priority="381"/>
  </conditionalFormatting>
  <conditionalFormatting sqref="B2110">
    <cfRule type="duplicateValues" dxfId="481" priority="271"/>
    <cfRule type="duplicateValues" dxfId="480" priority="380"/>
  </conditionalFormatting>
  <conditionalFormatting sqref="B2111">
    <cfRule type="duplicateValues" dxfId="479" priority="270"/>
    <cfRule type="duplicateValues" dxfId="478" priority="379"/>
  </conditionalFormatting>
  <conditionalFormatting sqref="B2112">
    <cfRule type="duplicateValues" dxfId="477" priority="269"/>
    <cfRule type="duplicateValues" dxfId="476" priority="378"/>
  </conditionalFormatting>
  <conditionalFormatting sqref="B2113">
    <cfRule type="duplicateValues" dxfId="475" priority="268"/>
    <cfRule type="duplicateValues" dxfId="474" priority="377"/>
  </conditionalFormatting>
  <conditionalFormatting sqref="B2114">
    <cfRule type="duplicateValues" dxfId="473" priority="267"/>
    <cfRule type="duplicateValues" dxfId="472" priority="376"/>
  </conditionalFormatting>
  <conditionalFormatting sqref="B2115">
    <cfRule type="duplicateValues" dxfId="471" priority="266"/>
    <cfRule type="duplicateValues" dxfId="470" priority="375"/>
  </conditionalFormatting>
  <conditionalFormatting sqref="B2116">
    <cfRule type="duplicateValues" dxfId="469" priority="265"/>
    <cfRule type="duplicateValues" dxfId="468" priority="374"/>
  </conditionalFormatting>
  <conditionalFormatting sqref="B2117">
    <cfRule type="duplicateValues" dxfId="467" priority="264"/>
    <cfRule type="duplicateValues" dxfId="466" priority="373"/>
  </conditionalFormatting>
  <conditionalFormatting sqref="B2118">
    <cfRule type="duplicateValues" dxfId="465" priority="263"/>
    <cfRule type="duplicateValues" dxfId="464" priority="372"/>
  </conditionalFormatting>
  <conditionalFormatting sqref="B2119">
    <cfRule type="duplicateValues" dxfId="463" priority="262"/>
    <cfRule type="duplicateValues" dxfId="462" priority="371"/>
  </conditionalFormatting>
  <conditionalFormatting sqref="B2120">
    <cfRule type="duplicateValues" dxfId="461" priority="261"/>
    <cfRule type="duplicateValues" dxfId="460" priority="370"/>
  </conditionalFormatting>
  <conditionalFormatting sqref="B2121">
    <cfRule type="duplicateValues" dxfId="459" priority="260"/>
    <cfRule type="duplicateValues" dxfId="458" priority="369"/>
  </conditionalFormatting>
  <conditionalFormatting sqref="B2122">
    <cfRule type="duplicateValues" dxfId="457" priority="259"/>
    <cfRule type="duplicateValues" dxfId="456" priority="368"/>
  </conditionalFormatting>
  <conditionalFormatting sqref="B2123">
    <cfRule type="duplicateValues" dxfId="455" priority="258"/>
    <cfRule type="duplicateValues" dxfId="454" priority="367"/>
  </conditionalFormatting>
  <conditionalFormatting sqref="B2124">
    <cfRule type="duplicateValues" dxfId="453" priority="257"/>
    <cfRule type="duplicateValues" dxfId="452" priority="366"/>
  </conditionalFormatting>
  <conditionalFormatting sqref="B2125">
    <cfRule type="duplicateValues" dxfId="451" priority="256"/>
    <cfRule type="duplicateValues" dxfId="450" priority="365"/>
  </conditionalFormatting>
  <conditionalFormatting sqref="B2126">
    <cfRule type="duplicateValues" dxfId="449" priority="255"/>
    <cfRule type="duplicateValues" dxfId="448" priority="364"/>
  </conditionalFormatting>
  <conditionalFormatting sqref="B2127">
    <cfRule type="duplicateValues" dxfId="447" priority="254"/>
    <cfRule type="duplicateValues" dxfId="446" priority="363"/>
  </conditionalFormatting>
  <conditionalFormatting sqref="B2128">
    <cfRule type="duplicateValues" dxfId="445" priority="253"/>
    <cfRule type="duplicateValues" dxfId="444" priority="362"/>
  </conditionalFormatting>
  <conditionalFormatting sqref="B2129">
    <cfRule type="duplicateValues" dxfId="443" priority="252"/>
    <cfRule type="duplicateValues" dxfId="442" priority="361"/>
  </conditionalFormatting>
  <conditionalFormatting sqref="B2130">
    <cfRule type="duplicateValues" dxfId="441" priority="251"/>
    <cfRule type="duplicateValues" dxfId="440" priority="360"/>
  </conditionalFormatting>
  <conditionalFormatting sqref="B2131">
    <cfRule type="duplicateValues" dxfId="439" priority="250"/>
    <cfRule type="duplicateValues" dxfId="438" priority="359"/>
  </conditionalFormatting>
  <conditionalFormatting sqref="B2132">
    <cfRule type="duplicateValues" dxfId="437" priority="249"/>
    <cfRule type="duplicateValues" dxfId="436" priority="358"/>
  </conditionalFormatting>
  <conditionalFormatting sqref="B2133">
    <cfRule type="duplicateValues" dxfId="435" priority="248"/>
    <cfRule type="duplicateValues" dxfId="434" priority="357"/>
  </conditionalFormatting>
  <conditionalFormatting sqref="B2134">
    <cfRule type="duplicateValues" dxfId="433" priority="247"/>
    <cfRule type="duplicateValues" dxfId="432" priority="356"/>
  </conditionalFormatting>
  <conditionalFormatting sqref="B2135">
    <cfRule type="duplicateValues" dxfId="431" priority="246"/>
    <cfRule type="duplicateValues" dxfId="430" priority="355"/>
  </conditionalFormatting>
  <conditionalFormatting sqref="B2136">
    <cfRule type="duplicateValues" dxfId="429" priority="245"/>
    <cfRule type="duplicateValues" dxfId="428" priority="354"/>
  </conditionalFormatting>
  <conditionalFormatting sqref="B2137">
    <cfRule type="duplicateValues" dxfId="427" priority="244"/>
    <cfRule type="duplicateValues" dxfId="426" priority="353"/>
  </conditionalFormatting>
  <conditionalFormatting sqref="B2138">
    <cfRule type="duplicateValues" dxfId="425" priority="243"/>
    <cfRule type="duplicateValues" dxfId="424" priority="352"/>
  </conditionalFormatting>
  <conditionalFormatting sqref="B2139">
    <cfRule type="duplicateValues" dxfId="423" priority="242"/>
    <cfRule type="duplicateValues" dxfId="422" priority="351"/>
  </conditionalFormatting>
  <conditionalFormatting sqref="B2140">
    <cfRule type="duplicateValues" dxfId="421" priority="241"/>
    <cfRule type="duplicateValues" dxfId="420" priority="350"/>
  </conditionalFormatting>
  <conditionalFormatting sqref="B2141">
    <cfRule type="duplicateValues" dxfId="419" priority="240"/>
    <cfRule type="duplicateValues" dxfId="418" priority="349"/>
  </conditionalFormatting>
  <conditionalFormatting sqref="B2142">
    <cfRule type="duplicateValues" dxfId="417" priority="239"/>
    <cfRule type="duplicateValues" dxfId="416" priority="348"/>
  </conditionalFormatting>
  <conditionalFormatting sqref="B2143">
    <cfRule type="duplicateValues" dxfId="415" priority="238"/>
    <cfRule type="duplicateValues" dxfId="414" priority="347"/>
  </conditionalFormatting>
  <conditionalFormatting sqref="B2144">
    <cfRule type="duplicateValues" dxfId="413" priority="237"/>
    <cfRule type="duplicateValues" dxfId="412" priority="346"/>
  </conditionalFormatting>
  <conditionalFormatting sqref="B2145">
    <cfRule type="duplicateValues" dxfId="411" priority="236"/>
    <cfRule type="duplicateValues" dxfId="410" priority="345"/>
  </conditionalFormatting>
  <conditionalFormatting sqref="B2146">
    <cfRule type="duplicateValues" dxfId="409" priority="235"/>
    <cfRule type="duplicateValues" dxfId="408" priority="344"/>
  </conditionalFormatting>
  <conditionalFormatting sqref="B2147">
    <cfRule type="duplicateValues" dxfId="407" priority="234"/>
    <cfRule type="duplicateValues" dxfId="406" priority="343"/>
  </conditionalFormatting>
  <conditionalFormatting sqref="B2148">
    <cfRule type="duplicateValues" dxfId="405" priority="233"/>
    <cfRule type="duplicateValues" dxfId="404" priority="342"/>
  </conditionalFormatting>
  <conditionalFormatting sqref="B2149">
    <cfRule type="duplicateValues" dxfId="403" priority="232"/>
    <cfRule type="duplicateValues" dxfId="402" priority="341"/>
  </conditionalFormatting>
  <conditionalFormatting sqref="B2150">
    <cfRule type="duplicateValues" dxfId="401" priority="231"/>
    <cfRule type="duplicateValues" dxfId="400" priority="340"/>
  </conditionalFormatting>
  <conditionalFormatting sqref="B2151">
    <cfRule type="duplicateValues" dxfId="399" priority="230"/>
    <cfRule type="duplicateValues" dxfId="398" priority="339"/>
  </conditionalFormatting>
  <conditionalFormatting sqref="B2152">
    <cfRule type="duplicateValues" dxfId="397" priority="229"/>
    <cfRule type="duplicateValues" dxfId="396" priority="338"/>
  </conditionalFormatting>
  <conditionalFormatting sqref="B2153">
    <cfRule type="duplicateValues" dxfId="395" priority="228"/>
    <cfRule type="duplicateValues" dxfId="394" priority="337"/>
  </conditionalFormatting>
  <conditionalFormatting sqref="B2154">
    <cfRule type="duplicateValues" dxfId="393" priority="227"/>
    <cfRule type="duplicateValues" dxfId="392" priority="336"/>
  </conditionalFormatting>
  <conditionalFormatting sqref="B2155">
    <cfRule type="duplicateValues" dxfId="391" priority="226"/>
    <cfRule type="duplicateValues" dxfId="390" priority="335"/>
  </conditionalFormatting>
  <conditionalFormatting sqref="B2156">
    <cfRule type="duplicateValues" dxfId="389" priority="225"/>
    <cfRule type="duplicateValues" dxfId="388" priority="334"/>
  </conditionalFormatting>
  <conditionalFormatting sqref="B2157">
    <cfRule type="duplicateValues" dxfId="387" priority="224"/>
    <cfRule type="duplicateValues" dxfId="386" priority="333"/>
  </conditionalFormatting>
  <conditionalFormatting sqref="B2158">
    <cfRule type="duplicateValues" dxfId="385" priority="223"/>
    <cfRule type="duplicateValues" dxfId="384" priority="332"/>
  </conditionalFormatting>
  <conditionalFormatting sqref="B2159">
    <cfRule type="duplicateValues" dxfId="383" priority="222"/>
    <cfRule type="duplicateValues" dxfId="382" priority="331"/>
  </conditionalFormatting>
  <conditionalFormatting sqref="B2160">
    <cfRule type="duplicateValues" dxfId="381" priority="221"/>
    <cfRule type="duplicateValues" dxfId="380" priority="330"/>
  </conditionalFormatting>
  <conditionalFormatting sqref="B2161">
    <cfRule type="duplicateValues" dxfId="379" priority="220"/>
    <cfRule type="duplicateValues" dxfId="378" priority="329"/>
  </conditionalFormatting>
  <conditionalFormatting sqref="B2162">
    <cfRule type="duplicateValues" dxfId="377" priority="219"/>
    <cfRule type="duplicateValues" dxfId="376" priority="328"/>
  </conditionalFormatting>
  <conditionalFormatting sqref="B2163">
    <cfRule type="duplicateValues" dxfId="375" priority="218"/>
    <cfRule type="duplicateValues" dxfId="374" priority="327"/>
  </conditionalFormatting>
  <conditionalFormatting sqref="B2164">
    <cfRule type="duplicateValues" dxfId="373" priority="217"/>
    <cfRule type="duplicateValues" dxfId="372" priority="326"/>
  </conditionalFormatting>
  <conditionalFormatting sqref="B2165">
    <cfRule type="duplicateValues" dxfId="371" priority="216"/>
    <cfRule type="duplicateValues" dxfId="370" priority="325"/>
  </conditionalFormatting>
  <conditionalFormatting sqref="B2166">
    <cfRule type="duplicateValues" dxfId="369" priority="215"/>
    <cfRule type="duplicateValues" dxfId="368" priority="324"/>
  </conditionalFormatting>
  <conditionalFormatting sqref="B2167">
    <cfRule type="duplicateValues" dxfId="367" priority="214"/>
    <cfRule type="duplicateValues" dxfId="366" priority="323"/>
  </conditionalFormatting>
  <conditionalFormatting sqref="B2168">
    <cfRule type="duplicateValues" dxfId="365" priority="213"/>
    <cfRule type="duplicateValues" dxfId="364" priority="322"/>
  </conditionalFormatting>
  <conditionalFormatting sqref="B2169">
    <cfRule type="duplicateValues" dxfId="363" priority="212"/>
    <cfRule type="duplicateValues" dxfId="362" priority="321"/>
  </conditionalFormatting>
  <conditionalFormatting sqref="B2170">
    <cfRule type="duplicateValues" dxfId="361" priority="211"/>
    <cfRule type="duplicateValues" dxfId="360" priority="320"/>
  </conditionalFormatting>
  <conditionalFormatting sqref="B2171">
    <cfRule type="duplicateValues" dxfId="359" priority="210"/>
    <cfRule type="duplicateValues" dxfId="358" priority="319"/>
  </conditionalFormatting>
  <conditionalFormatting sqref="B2172">
    <cfRule type="duplicateValues" dxfId="357" priority="209"/>
    <cfRule type="duplicateValues" dxfId="356" priority="318"/>
  </conditionalFormatting>
  <conditionalFormatting sqref="B2173">
    <cfRule type="duplicateValues" dxfId="355" priority="208"/>
    <cfRule type="duplicateValues" dxfId="354" priority="317"/>
  </conditionalFormatting>
  <conditionalFormatting sqref="B2174">
    <cfRule type="duplicateValues" dxfId="353" priority="207"/>
    <cfRule type="duplicateValues" dxfId="352" priority="316"/>
  </conditionalFormatting>
  <conditionalFormatting sqref="B2175">
    <cfRule type="duplicateValues" dxfId="351" priority="206"/>
    <cfRule type="duplicateValues" dxfId="350" priority="315"/>
  </conditionalFormatting>
  <conditionalFormatting sqref="B2176">
    <cfRule type="duplicateValues" dxfId="349" priority="205"/>
    <cfRule type="duplicateValues" dxfId="348" priority="314"/>
  </conditionalFormatting>
  <conditionalFormatting sqref="B2177">
    <cfRule type="duplicateValues" dxfId="347" priority="204"/>
    <cfRule type="duplicateValues" dxfId="346" priority="313"/>
  </conditionalFormatting>
  <conditionalFormatting sqref="B2178">
    <cfRule type="duplicateValues" dxfId="345" priority="203"/>
    <cfRule type="duplicateValues" dxfId="344" priority="312"/>
  </conditionalFormatting>
  <conditionalFormatting sqref="B2179">
    <cfRule type="duplicateValues" dxfId="343" priority="202"/>
    <cfRule type="duplicateValues" dxfId="342" priority="311"/>
  </conditionalFormatting>
  <conditionalFormatting sqref="B2180">
    <cfRule type="duplicateValues" dxfId="341" priority="201"/>
    <cfRule type="duplicateValues" dxfId="340" priority="310"/>
  </conditionalFormatting>
  <conditionalFormatting sqref="B2181">
    <cfRule type="duplicateValues" dxfId="339" priority="200"/>
    <cfRule type="duplicateValues" dxfId="338" priority="309"/>
  </conditionalFormatting>
  <conditionalFormatting sqref="B2182">
    <cfRule type="duplicateValues" dxfId="337" priority="199"/>
    <cfRule type="duplicateValues" dxfId="336" priority="308"/>
  </conditionalFormatting>
  <conditionalFormatting sqref="B2183">
    <cfRule type="duplicateValues" dxfId="335" priority="198"/>
    <cfRule type="duplicateValues" dxfId="334" priority="307"/>
  </conditionalFormatting>
  <conditionalFormatting sqref="B2184">
    <cfRule type="duplicateValues" dxfId="333" priority="197"/>
    <cfRule type="duplicateValues" dxfId="332" priority="306"/>
  </conditionalFormatting>
  <conditionalFormatting sqref="B2185">
    <cfRule type="duplicateValues" dxfId="331" priority="196"/>
    <cfRule type="duplicateValues" dxfId="330" priority="305"/>
  </conditionalFormatting>
  <conditionalFormatting sqref="B2186">
    <cfRule type="duplicateValues" dxfId="329" priority="195"/>
    <cfRule type="duplicateValues" dxfId="328" priority="304"/>
  </conditionalFormatting>
  <conditionalFormatting sqref="B2187">
    <cfRule type="duplicateValues" dxfId="327" priority="194"/>
    <cfRule type="duplicateValues" dxfId="326" priority="303"/>
  </conditionalFormatting>
  <conditionalFormatting sqref="B2188">
    <cfRule type="duplicateValues" dxfId="325" priority="193"/>
    <cfRule type="duplicateValues" dxfId="324" priority="302"/>
  </conditionalFormatting>
  <conditionalFormatting sqref="B2189">
    <cfRule type="duplicateValues" dxfId="323" priority="192"/>
    <cfRule type="duplicateValues" dxfId="322" priority="301"/>
  </conditionalFormatting>
  <conditionalFormatting sqref="B2190">
    <cfRule type="duplicateValues" dxfId="321" priority="191"/>
    <cfRule type="duplicateValues" dxfId="320" priority="300"/>
  </conditionalFormatting>
  <conditionalFormatting sqref="B2191">
    <cfRule type="duplicateValues" dxfId="319" priority="190"/>
    <cfRule type="duplicateValues" dxfId="318" priority="299"/>
  </conditionalFormatting>
  <conditionalFormatting sqref="B2192">
    <cfRule type="duplicateValues" dxfId="317" priority="189"/>
    <cfRule type="duplicateValues" dxfId="316" priority="298"/>
  </conditionalFormatting>
  <conditionalFormatting sqref="B2193">
    <cfRule type="duplicateValues" dxfId="315" priority="188"/>
    <cfRule type="duplicateValues" dxfId="314" priority="297"/>
  </conditionalFormatting>
  <conditionalFormatting sqref="B2194">
    <cfRule type="duplicateValues" dxfId="313" priority="187"/>
    <cfRule type="duplicateValues" dxfId="312" priority="296"/>
  </conditionalFormatting>
  <conditionalFormatting sqref="B2195">
    <cfRule type="duplicateValues" dxfId="311" priority="186"/>
    <cfRule type="duplicateValues" dxfId="310" priority="295"/>
  </conditionalFormatting>
  <conditionalFormatting sqref="B2196">
    <cfRule type="duplicateValues" dxfId="309" priority="185"/>
    <cfRule type="duplicateValues" dxfId="308" priority="294"/>
  </conditionalFormatting>
  <conditionalFormatting sqref="B2197">
    <cfRule type="duplicateValues" dxfId="307" priority="184"/>
    <cfRule type="duplicateValues" dxfId="306" priority="293"/>
  </conditionalFormatting>
  <conditionalFormatting sqref="B2198">
    <cfRule type="duplicateValues" dxfId="305" priority="183"/>
    <cfRule type="duplicateValues" dxfId="304" priority="292"/>
  </conditionalFormatting>
  <conditionalFormatting sqref="B2199">
    <cfRule type="duplicateValues" dxfId="303" priority="182"/>
    <cfRule type="duplicateValues" dxfId="302" priority="291"/>
  </conditionalFormatting>
  <conditionalFormatting sqref="B2200">
    <cfRule type="duplicateValues" dxfId="301" priority="181"/>
    <cfRule type="duplicateValues" dxfId="300" priority="290"/>
  </conditionalFormatting>
  <conditionalFormatting sqref="B2201">
    <cfRule type="duplicateValues" dxfId="299" priority="180"/>
    <cfRule type="duplicateValues" dxfId="298" priority="289"/>
  </conditionalFormatting>
  <conditionalFormatting sqref="B2202">
    <cfRule type="duplicateValues" dxfId="297" priority="179"/>
    <cfRule type="duplicateValues" dxfId="296" priority="288"/>
  </conditionalFormatting>
  <conditionalFormatting sqref="B2203">
    <cfRule type="duplicateValues" dxfId="295" priority="178"/>
    <cfRule type="duplicateValues" dxfId="294" priority="287"/>
  </conditionalFormatting>
  <conditionalFormatting sqref="B2204">
    <cfRule type="duplicateValues" dxfId="293" priority="177"/>
    <cfRule type="duplicateValues" dxfId="292" priority="286"/>
  </conditionalFormatting>
  <conditionalFormatting sqref="B2205">
    <cfRule type="duplicateValues" dxfId="291" priority="176"/>
    <cfRule type="duplicateValues" dxfId="290" priority="285"/>
  </conditionalFormatting>
  <conditionalFormatting sqref="B2206">
    <cfRule type="duplicateValues" dxfId="289" priority="175"/>
    <cfRule type="duplicateValues" dxfId="288" priority="284"/>
  </conditionalFormatting>
  <conditionalFormatting sqref="B2207">
    <cfRule type="duplicateValues" dxfId="287" priority="174"/>
    <cfRule type="duplicateValues" dxfId="286" priority="283"/>
  </conditionalFormatting>
  <conditionalFormatting sqref="B2208">
    <cfRule type="duplicateValues" dxfId="285" priority="173"/>
    <cfRule type="duplicateValues" dxfId="284" priority="282"/>
  </conditionalFormatting>
  <conditionalFormatting sqref="B2209">
    <cfRule type="duplicateValues" dxfId="283" priority="172"/>
    <cfRule type="duplicateValues" dxfId="282" priority="281"/>
  </conditionalFormatting>
  <conditionalFormatting sqref="B2210">
    <cfRule type="duplicateValues" dxfId="281" priority="171"/>
    <cfRule type="duplicateValues" dxfId="280" priority="280"/>
  </conditionalFormatting>
  <conditionalFormatting sqref="B2211">
    <cfRule type="duplicateValues" dxfId="279" priority="170"/>
    <cfRule type="duplicateValues" dxfId="278" priority="279"/>
  </conditionalFormatting>
  <conditionalFormatting sqref="B2212">
    <cfRule type="duplicateValues" dxfId="277" priority="169"/>
    <cfRule type="duplicateValues" dxfId="276" priority="278"/>
  </conditionalFormatting>
  <conditionalFormatting sqref="B2213">
    <cfRule type="duplicateValues" dxfId="275" priority="168"/>
    <cfRule type="duplicateValues" dxfId="274" priority="277"/>
  </conditionalFormatting>
  <conditionalFormatting sqref="B2214">
    <cfRule type="duplicateValues" dxfId="273" priority="167"/>
    <cfRule type="duplicateValues" dxfId="272" priority="276"/>
  </conditionalFormatting>
  <conditionalFormatting sqref="B2215">
    <cfRule type="duplicateValues" dxfId="271" priority="166"/>
    <cfRule type="duplicateValues" dxfId="270" priority="275"/>
  </conditionalFormatting>
  <conditionalFormatting sqref="B2216">
    <cfRule type="duplicateValues" dxfId="269" priority="165"/>
    <cfRule type="duplicateValues" dxfId="268" priority="274"/>
  </conditionalFormatting>
  <conditionalFormatting sqref="B2217">
    <cfRule type="duplicateValues" dxfId="267" priority="163"/>
    <cfRule type="duplicateValues" dxfId="266" priority="164"/>
  </conditionalFormatting>
  <conditionalFormatting sqref="B2218:B2225">
    <cfRule type="duplicateValues" dxfId="265" priority="1"/>
    <cfRule type="duplicateValues" dxfId="264" priority="2"/>
  </conditionalFormatting>
  <conditionalFormatting sqref="B2044:C2044">
    <cfRule type="duplicateValues" dxfId="263" priority="392"/>
  </conditionalFormatting>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9D5E6-1CEA-4DFA-B390-5DABE7B76109}">
  <sheetPr>
    <pageSetUpPr fitToPage="1"/>
  </sheetPr>
  <dimension ref="A1:P11"/>
  <sheetViews>
    <sheetView view="pageBreakPreview" zoomScale="80" zoomScaleNormal="80" zoomScaleSheetLayoutView="80" workbookViewId="0">
      <pane xSplit="2" ySplit="2" topLeftCell="G3" activePane="bottomRight" state="frozen"/>
      <selection activeCell="M28" sqref="M28"/>
      <selection pane="topRight" activeCell="M28" sqref="M28"/>
      <selection pane="bottomLeft" activeCell="M28" sqref="M28"/>
      <selection pane="bottomRight" activeCell="N3" sqref="N3:N4"/>
    </sheetView>
  </sheetViews>
  <sheetFormatPr defaultColWidth="9" defaultRowHeight="13.5"/>
  <cols>
    <col min="1" max="1" width="4.5" style="348" customWidth="1"/>
    <col min="2" max="2" width="8.125" style="348" customWidth="1"/>
    <col min="3" max="3" width="11.875" style="348" customWidth="1"/>
    <col min="4" max="4" width="5.875" style="348" bestFit="1" customWidth="1"/>
    <col min="5" max="5" width="37.625" style="348" bestFit="1" customWidth="1"/>
    <col min="6" max="6" width="35.625" style="348" hidden="1" customWidth="1"/>
    <col min="7" max="7" width="32" style="348" bestFit="1" customWidth="1"/>
    <col min="8" max="8" width="6.875" style="348" bestFit="1" customWidth="1"/>
    <col min="9" max="9" width="12.625" style="348" hidden="1" customWidth="1"/>
    <col min="10" max="10" width="13.625" style="348" bestFit="1" customWidth="1"/>
    <col min="11" max="11" width="54.25" style="348" customWidth="1"/>
    <col min="12" max="12" width="12.875" style="348" customWidth="1"/>
    <col min="13" max="13" width="25.125" style="348" customWidth="1"/>
    <col min="14" max="14" width="19" style="350" customWidth="1"/>
    <col min="15" max="15" width="25.625" style="350" customWidth="1"/>
    <col min="16" max="16" width="19.5" style="350" customWidth="1"/>
    <col min="17" max="17" width="14.625" style="350" customWidth="1"/>
    <col min="18" max="16384" width="9" style="350"/>
  </cols>
  <sheetData>
    <row r="1" spans="1:16" s="336" customFormat="1" ht="56.25" customHeight="1">
      <c r="A1" s="335" t="s">
        <v>3162</v>
      </c>
      <c r="B1" s="335"/>
      <c r="C1" s="335"/>
      <c r="D1" s="335"/>
      <c r="E1" s="335"/>
      <c r="F1" s="335"/>
      <c r="G1" s="335"/>
      <c r="H1" s="335"/>
      <c r="I1" s="335"/>
      <c r="J1" s="335"/>
      <c r="K1" s="335"/>
      <c r="L1" s="335"/>
      <c r="M1" s="335"/>
    </row>
    <row r="2" spans="1:16" s="339" customFormat="1" ht="56.25" customHeight="1">
      <c r="A2" s="337" t="s">
        <v>78</v>
      </c>
      <c r="B2" s="337" t="s">
        <v>5934</v>
      </c>
      <c r="C2" s="337" t="s">
        <v>3164</v>
      </c>
      <c r="D2" s="337" t="s">
        <v>5935</v>
      </c>
      <c r="E2" s="337" t="s">
        <v>3166</v>
      </c>
      <c r="F2" s="337" t="s">
        <v>5936</v>
      </c>
      <c r="G2" s="337" t="s">
        <v>5937</v>
      </c>
      <c r="H2" s="337" t="s">
        <v>3222</v>
      </c>
      <c r="I2" s="337" t="s">
        <v>5938</v>
      </c>
      <c r="J2" s="337" t="s">
        <v>5939</v>
      </c>
      <c r="K2" s="337" t="s">
        <v>3170</v>
      </c>
      <c r="L2" s="337" t="s">
        <v>5940</v>
      </c>
      <c r="M2" s="337" t="s">
        <v>5941</v>
      </c>
      <c r="N2" s="338" t="s">
        <v>5942</v>
      </c>
      <c r="O2" s="338" t="s">
        <v>3174</v>
      </c>
      <c r="P2" s="338" t="s">
        <v>5943</v>
      </c>
    </row>
    <row r="3" spans="1:16" s="339" customFormat="1" ht="60" customHeight="1">
      <c r="A3" s="340">
        <v>1</v>
      </c>
      <c r="B3" s="340" t="s">
        <v>3220</v>
      </c>
      <c r="C3" s="340" t="s">
        <v>5944</v>
      </c>
      <c r="D3" s="340" t="s">
        <v>5945</v>
      </c>
      <c r="E3" s="341" t="s">
        <v>5946</v>
      </c>
      <c r="F3" s="342" t="s">
        <v>5947</v>
      </c>
      <c r="G3" s="342" t="s">
        <v>5948</v>
      </c>
      <c r="H3" s="342">
        <v>2353</v>
      </c>
      <c r="I3" s="342">
        <v>270859.34999999998</v>
      </c>
      <c r="J3" s="342">
        <v>204495.97</v>
      </c>
      <c r="K3" s="343" t="s">
        <v>5949</v>
      </c>
      <c r="L3" s="343">
        <v>79732.899999999994</v>
      </c>
      <c r="M3" s="343" t="s">
        <v>3180</v>
      </c>
      <c r="N3" s="344">
        <v>2.25</v>
      </c>
      <c r="O3" s="345" t="s">
        <v>5950</v>
      </c>
      <c r="P3" s="344">
        <v>30</v>
      </c>
    </row>
    <row r="4" spans="1:16" s="339" customFormat="1" ht="60" customHeight="1">
      <c r="A4" s="340">
        <v>2</v>
      </c>
      <c r="B4" s="340" t="s">
        <v>4860</v>
      </c>
      <c r="C4" s="340" t="s">
        <v>5951</v>
      </c>
      <c r="D4" s="340" t="s">
        <v>5945</v>
      </c>
      <c r="E4" s="341" t="s">
        <v>5952</v>
      </c>
      <c r="F4" s="342" t="s">
        <v>5947</v>
      </c>
      <c r="G4" s="342" t="s">
        <v>5953</v>
      </c>
      <c r="H4" s="342">
        <v>2223</v>
      </c>
      <c r="I4" s="342">
        <v>215785.21</v>
      </c>
      <c r="J4" s="342">
        <v>200679.47</v>
      </c>
      <c r="K4" s="343" t="s">
        <v>5954</v>
      </c>
      <c r="L4" s="343">
        <v>78026.600000000006</v>
      </c>
      <c r="M4" s="343" t="s">
        <v>3180</v>
      </c>
      <c r="N4" s="344">
        <v>2.25</v>
      </c>
      <c r="O4" s="345" t="s">
        <v>5950</v>
      </c>
      <c r="P4" s="344">
        <v>30</v>
      </c>
    </row>
    <row r="5" spans="1:16" s="339" customFormat="1" ht="60" customHeight="1">
      <c r="A5" s="346">
        <v>1</v>
      </c>
      <c r="B5" s="346" t="s">
        <v>5955</v>
      </c>
      <c r="C5" s="346" t="s">
        <v>5956</v>
      </c>
      <c r="D5" s="346" t="s">
        <v>5957</v>
      </c>
      <c r="E5" s="347" t="s">
        <v>5958</v>
      </c>
      <c r="F5" s="342" t="s">
        <v>5947</v>
      </c>
      <c r="G5" s="342" t="s">
        <v>5959</v>
      </c>
      <c r="H5" s="342">
        <v>297</v>
      </c>
      <c r="I5" s="342">
        <v>16452.330000000002</v>
      </c>
      <c r="J5" s="342">
        <v>16452.330000000002</v>
      </c>
      <c r="K5" s="343" t="s">
        <v>5960</v>
      </c>
      <c r="L5" s="343">
        <v>1105.3599999999999</v>
      </c>
      <c r="M5" s="343" t="s">
        <v>5961</v>
      </c>
      <c r="N5" s="344">
        <v>2.6</v>
      </c>
      <c r="O5" s="345" t="s">
        <v>5962</v>
      </c>
      <c r="P5" s="344">
        <v>30</v>
      </c>
    </row>
    <row r="6" spans="1:16" s="339" customFormat="1" ht="60" customHeight="1">
      <c r="A6" s="346">
        <v>2</v>
      </c>
      <c r="B6" s="346" t="s">
        <v>5963</v>
      </c>
      <c r="C6" s="346" t="s">
        <v>5964</v>
      </c>
      <c r="D6" s="346" t="s">
        <v>5957</v>
      </c>
      <c r="E6" s="347" t="s">
        <v>5965</v>
      </c>
      <c r="F6" s="342" t="s">
        <v>5947</v>
      </c>
      <c r="G6" s="342" t="s">
        <v>5966</v>
      </c>
      <c r="H6" s="342">
        <v>789</v>
      </c>
      <c r="I6" s="342">
        <v>46844.31</v>
      </c>
      <c r="J6" s="342">
        <v>46844.31</v>
      </c>
      <c r="K6" s="343" t="s">
        <v>5967</v>
      </c>
      <c r="L6" s="342">
        <v>76722.7</v>
      </c>
      <c r="M6" s="343" t="s">
        <v>5968</v>
      </c>
      <c r="N6" s="344">
        <v>2.6</v>
      </c>
      <c r="O6" s="345" t="s">
        <v>5969</v>
      </c>
      <c r="P6" s="344">
        <v>30</v>
      </c>
    </row>
    <row r="7" spans="1:16" s="339" customFormat="1" ht="60" customHeight="1">
      <c r="A7" s="346">
        <v>3</v>
      </c>
      <c r="B7" s="346" t="s">
        <v>5970</v>
      </c>
      <c r="C7" s="346" t="s">
        <v>5971</v>
      </c>
      <c r="D7" s="346" t="s">
        <v>5957</v>
      </c>
      <c r="E7" s="347" t="s">
        <v>5972</v>
      </c>
      <c r="F7" s="342" t="s">
        <v>5947</v>
      </c>
      <c r="G7" s="342" t="s">
        <v>5973</v>
      </c>
      <c r="H7" s="342">
        <v>172</v>
      </c>
      <c r="I7" s="342">
        <v>10101.129999999999</v>
      </c>
      <c r="J7" s="342">
        <v>10101.129999999999</v>
      </c>
      <c r="K7" s="343" t="s">
        <v>5974</v>
      </c>
      <c r="L7" s="342">
        <v>57825.5</v>
      </c>
      <c r="M7" s="343" t="s">
        <v>5975</v>
      </c>
      <c r="N7" s="344">
        <v>2.6</v>
      </c>
      <c r="O7" s="345" t="s">
        <v>5976</v>
      </c>
      <c r="P7" s="344">
        <v>30</v>
      </c>
    </row>
    <row r="8" spans="1:16" s="339" customFormat="1" ht="60" customHeight="1">
      <c r="A8" s="346">
        <v>4</v>
      </c>
      <c r="B8" s="346" t="s">
        <v>5977</v>
      </c>
      <c r="C8" s="346" t="s">
        <v>5978</v>
      </c>
      <c r="D8" s="346" t="s">
        <v>5957</v>
      </c>
      <c r="E8" s="347" t="s">
        <v>5979</v>
      </c>
      <c r="F8" s="342" t="s">
        <v>5947</v>
      </c>
      <c r="G8" s="342" t="s">
        <v>5980</v>
      </c>
      <c r="H8" s="342">
        <v>929</v>
      </c>
      <c r="I8" s="342">
        <v>55180.06</v>
      </c>
      <c r="J8" s="342">
        <v>55180.06</v>
      </c>
      <c r="K8" s="343" t="s">
        <v>5981</v>
      </c>
      <c r="L8" s="343">
        <v>81969.100000000006</v>
      </c>
      <c r="M8" s="343" t="s">
        <v>5982</v>
      </c>
      <c r="N8" s="344">
        <v>2.6</v>
      </c>
      <c r="O8" s="345" t="s">
        <v>5969</v>
      </c>
      <c r="P8" s="344">
        <v>30</v>
      </c>
    </row>
    <row r="9" spans="1:16" s="339" customFormat="1" ht="60" customHeight="1">
      <c r="A9" s="346">
        <v>5</v>
      </c>
      <c r="B9" s="346" t="s">
        <v>5983</v>
      </c>
      <c r="C9" s="346" t="s">
        <v>5984</v>
      </c>
      <c r="D9" s="346" t="s">
        <v>5985</v>
      </c>
      <c r="E9" s="347" t="s">
        <v>5986</v>
      </c>
      <c r="F9" s="342"/>
      <c r="G9" s="342" t="s">
        <v>5987</v>
      </c>
      <c r="H9" s="342">
        <v>733</v>
      </c>
      <c r="I9" s="342">
        <v>43750.51</v>
      </c>
      <c r="J9" s="342">
        <v>43750.51</v>
      </c>
      <c r="K9" s="343" t="s">
        <v>5988</v>
      </c>
      <c r="L9" s="343">
        <v>2386.9499999999998</v>
      </c>
      <c r="M9" s="343" t="s">
        <v>5968</v>
      </c>
      <c r="N9" s="344">
        <v>2.6</v>
      </c>
      <c r="O9" s="345" t="s">
        <v>5969</v>
      </c>
      <c r="P9" s="344">
        <v>30</v>
      </c>
    </row>
    <row r="10" spans="1:16" s="339" customFormat="1" ht="60" customHeight="1">
      <c r="A10" s="346">
        <v>6</v>
      </c>
      <c r="B10" s="346" t="s">
        <v>5989</v>
      </c>
      <c r="C10" s="346" t="s">
        <v>5990</v>
      </c>
      <c r="D10" s="346" t="s">
        <v>5985</v>
      </c>
      <c r="E10" s="347" t="s">
        <v>5991</v>
      </c>
      <c r="F10" s="342" t="s">
        <v>5947</v>
      </c>
      <c r="G10" s="342" t="s">
        <v>5992</v>
      </c>
      <c r="H10" s="342">
        <v>969</v>
      </c>
      <c r="I10" s="342">
        <v>57951.5</v>
      </c>
      <c r="J10" s="342">
        <v>57951.5</v>
      </c>
      <c r="K10" s="342" t="s">
        <v>5993</v>
      </c>
      <c r="L10" s="343">
        <v>77380.7</v>
      </c>
      <c r="M10" s="343" t="s">
        <v>5994</v>
      </c>
      <c r="N10" s="344">
        <v>2.6</v>
      </c>
      <c r="O10" s="345" t="s">
        <v>5969</v>
      </c>
      <c r="P10" s="344">
        <v>30</v>
      </c>
    </row>
    <row r="11" spans="1:16" ht="14.25">
      <c r="H11" s="349">
        <f>SUM(H5:H10)</f>
        <v>3889</v>
      </c>
      <c r="I11" s="349">
        <f t="shared" ref="I11:J11" si="0">SUM(I5:I10)</f>
        <v>230279.84</v>
      </c>
      <c r="J11" s="349">
        <f t="shared" si="0"/>
        <v>230279.84</v>
      </c>
    </row>
  </sheetData>
  <mergeCells count="1">
    <mergeCell ref="A1:M1"/>
  </mergeCells>
  <phoneticPr fontId="60" type="noConversion"/>
  <printOptions horizontalCentered="1"/>
  <pageMargins left="0.51181102362204722" right="0.51181102362204722" top="0.55118110236220474" bottom="0.35433070866141736" header="0.31496062992125984" footer="0.31496062992125984"/>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3554-C713-44A6-83B3-DF59B67EBCFB}">
  <dimension ref="A1"/>
  <sheetViews>
    <sheetView workbookViewId="0">
      <selection activeCell="N41" sqref="N41"/>
    </sheetView>
  </sheetViews>
  <sheetFormatPr defaultRowHeight="14.25"/>
  <cols>
    <col min="1" max="16384" width="9" style="351"/>
  </cols>
  <sheetData/>
  <phoneticPr fontId="6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N1939"/>
  <sheetViews>
    <sheetView workbookViewId="0">
      <selection activeCell="H17" sqref="H17"/>
    </sheetView>
  </sheetViews>
  <sheetFormatPr defaultColWidth="9" defaultRowHeight="13.5"/>
  <cols>
    <col min="1" max="1" width="10.625" customWidth="1"/>
    <col min="2" max="5" width="15.625" customWidth="1"/>
    <col min="6" max="6" width="10.625" customWidth="1"/>
    <col min="12" max="12" width="12.75" customWidth="1"/>
  </cols>
  <sheetData>
    <row r="1" spans="1:14" ht="36.75" customHeight="1">
      <c r="A1" s="291" t="s">
        <v>535</v>
      </c>
      <c r="B1" s="291"/>
      <c r="C1" s="291"/>
      <c r="D1" s="291"/>
      <c r="E1" s="291"/>
      <c r="F1" s="291"/>
      <c r="G1" t="s">
        <v>536</v>
      </c>
      <c r="H1" t="e">
        <f>_xlfn.MODE.SNGL(B1498:B1939)</f>
        <v>#NAME?</v>
      </c>
    </row>
    <row r="2" spans="1:14" ht="20.100000000000001" customHeight="1">
      <c r="A2" s="30" t="s">
        <v>78</v>
      </c>
      <c r="B2" s="30" t="s">
        <v>537</v>
      </c>
      <c r="C2" s="30" t="s">
        <v>538</v>
      </c>
      <c r="D2" s="30" t="s">
        <v>45</v>
      </c>
      <c r="E2" s="30" t="s">
        <v>257</v>
      </c>
      <c r="F2" s="30" t="s">
        <v>539</v>
      </c>
      <c r="H2" s="28" t="s">
        <v>45</v>
      </c>
      <c r="I2" s="28" t="s">
        <v>540</v>
      </c>
      <c r="J2" s="28" t="s">
        <v>257</v>
      </c>
      <c r="K2" s="28" t="s">
        <v>540</v>
      </c>
      <c r="L2" s="28" t="s">
        <v>541</v>
      </c>
      <c r="M2" s="28" t="s">
        <v>542</v>
      </c>
      <c r="N2" s="28" t="s">
        <v>258</v>
      </c>
    </row>
    <row r="3" spans="1:14" ht="20.100000000000001" customHeight="1">
      <c r="A3" s="30">
        <v>1</v>
      </c>
      <c r="B3" s="30" t="s">
        <v>543</v>
      </c>
      <c r="C3" s="30">
        <v>62</v>
      </c>
      <c r="D3" s="30" t="s">
        <v>544</v>
      </c>
      <c r="E3" s="30" t="s">
        <v>75</v>
      </c>
      <c r="F3" s="30">
        <f>SUM(C3:C1489)</f>
        <v>80734.259999999893</v>
      </c>
      <c r="H3" s="28" t="s">
        <v>116</v>
      </c>
      <c r="I3" s="28">
        <f>COUNTIF(D3:D1489,H3)</f>
        <v>201</v>
      </c>
      <c r="J3" s="28" t="s">
        <v>141</v>
      </c>
      <c r="K3" s="28">
        <f>COUNTIFS(D3:D1489,H3,E3:E1489,J3)</f>
        <v>201</v>
      </c>
      <c r="L3" s="28" t="s">
        <v>545</v>
      </c>
      <c r="M3" s="28">
        <f>SUMIFS(C3:C1489,D3:D1489,H3,E3:E1489,J3)</f>
        <v>9227.0800000000108</v>
      </c>
      <c r="N3" s="34"/>
    </row>
    <row r="4" spans="1:14" ht="20.100000000000001" customHeight="1">
      <c r="A4" s="30">
        <v>2</v>
      </c>
      <c r="B4" s="30" t="s">
        <v>546</v>
      </c>
      <c r="C4" s="30">
        <v>58.88</v>
      </c>
      <c r="D4" s="30" t="s">
        <v>544</v>
      </c>
      <c r="E4" s="30" t="s">
        <v>75</v>
      </c>
      <c r="F4" s="30"/>
      <c r="H4" s="28" t="s">
        <v>544</v>
      </c>
      <c r="I4" s="28">
        <f>COUNTIF(D3:D1490,H4)</f>
        <v>1100</v>
      </c>
      <c r="J4" s="28" t="s">
        <v>75</v>
      </c>
      <c r="K4" s="28">
        <f t="array" ref="K4">COUNTIFS(D3:D1489,H4,E3:E1489,J4)</f>
        <v>427</v>
      </c>
      <c r="L4" s="28" t="s">
        <v>547</v>
      </c>
      <c r="M4" s="28">
        <f>SUMIFS(C3:C1490,D3:D1490,H4,E3:E1490,J4)</f>
        <v>24126.110000000099</v>
      </c>
      <c r="N4" s="34"/>
    </row>
    <row r="5" spans="1:14" ht="20.100000000000001" customHeight="1">
      <c r="A5" s="30">
        <v>3</v>
      </c>
      <c r="B5" s="30" t="s">
        <v>548</v>
      </c>
      <c r="C5" s="30">
        <v>58.88</v>
      </c>
      <c r="D5" s="30" t="s">
        <v>544</v>
      </c>
      <c r="E5" s="30" t="s">
        <v>75</v>
      </c>
      <c r="F5" s="30"/>
      <c r="H5" s="28"/>
      <c r="I5" s="28"/>
      <c r="J5" s="28" t="s">
        <v>141</v>
      </c>
      <c r="K5" s="28">
        <f>COUNTIFS(D3:D1489,H4,E3:E1489,J5)</f>
        <v>231</v>
      </c>
      <c r="L5" s="28" t="s">
        <v>549</v>
      </c>
      <c r="M5" s="28">
        <f>SUMIFS(C3:C1491,D3:D1491,H4,E3:E1491,J5)</f>
        <v>11061.45</v>
      </c>
      <c r="N5" s="35"/>
    </row>
    <row r="6" spans="1:14" ht="20.100000000000001" customHeight="1">
      <c r="A6" s="30">
        <v>4</v>
      </c>
      <c r="B6" s="30" t="s">
        <v>550</v>
      </c>
      <c r="C6" s="30">
        <v>58.88</v>
      </c>
      <c r="D6" s="30" t="s">
        <v>544</v>
      </c>
      <c r="E6" s="30" t="s">
        <v>75</v>
      </c>
      <c r="F6" s="30"/>
      <c r="H6" s="28"/>
      <c r="I6" s="28"/>
      <c r="J6" s="36" t="s">
        <v>77</v>
      </c>
      <c r="K6" s="36">
        <f>COUNTIFS(D3:D1489,H4,E3:E1489,J6)</f>
        <v>442</v>
      </c>
      <c r="L6" s="36" t="s">
        <v>551</v>
      </c>
      <c r="M6" s="36">
        <f>SUMIFS(C3:C1492,D3:D1492,H4,E3:E1492,J6)</f>
        <v>24982.069999999901</v>
      </c>
      <c r="N6" s="34"/>
    </row>
    <row r="7" spans="1:14" ht="20.100000000000001" customHeight="1">
      <c r="A7" s="30">
        <v>5</v>
      </c>
      <c r="B7" s="30" t="s">
        <v>552</v>
      </c>
      <c r="C7" s="30">
        <v>58.88</v>
      </c>
      <c r="D7" s="30" t="s">
        <v>544</v>
      </c>
      <c r="E7" s="30" t="s">
        <v>75</v>
      </c>
      <c r="F7" s="30"/>
      <c r="H7" s="28" t="s">
        <v>553</v>
      </c>
      <c r="I7" s="28">
        <f>COUNTIF(D3:D1489,H7)</f>
        <v>186</v>
      </c>
      <c r="J7" s="28" t="s">
        <v>75</v>
      </c>
      <c r="K7" s="28">
        <f>COUNTIFS(D3:D1489,H7,E3:E1489,J7)</f>
        <v>92</v>
      </c>
      <c r="L7" s="28" t="s">
        <v>554</v>
      </c>
      <c r="M7" s="28">
        <f>SUMIFS(C3:C1493,D3:D1493,H7,E3:E1493,J7)</f>
        <v>5608.4300000000103</v>
      </c>
      <c r="N7" s="34"/>
    </row>
    <row r="8" spans="1:14" ht="20.100000000000001" customHeight="1">
      <c r="A8" s="30">
        <v>6</v>
      </c>
      <c r="B8" s="30" t="s">
        <v>555</v>
      </c>
      <c r="C8" s="30">
        <v>34.92</v>
      </c>
      <c r="D8" s="40" t="s">
        <v>116</v>
      </c>
      <c r="E8" s="30" t="s">
        <v>141</v>
      </c>
      <c r="F8" s="30"/>
      <c r="H8" s="32"/>
      <c r="I8" s="32"/>
      <c r="J8" s="32" t="s">
        <v>77</v>
      </c>
      <c r="K8" s="28">
        <f>COUNTIFS(D3:D1489,H7,E3:E1489,J8)</f>
        <v>94</v>
      </c>
      <c r="L8" s="32" t="s">
        <v>554</v>
      </c>
      <c r="M8" s="28">
        <f>SUMIFS(C3:C1494,D3:D1494,H7,E3:E1494,J8)</f>
        <v>5729.1200000000099</v>
      </c>
      <c r="N8" s="38"/>
    </row>
    <row r="9" spans="1:14" ht="20.100000000000001" customHeight="1">
      <c r="A9" s="30">
        <v>7</v>
      </c>
      <c r="B9" s="30" t="s">
        <v>556</v>
      </c>
      <c r="C9" s="30">
        <v>50.34</v>
      </c>
      <c r="D9" s="40" t="s">
        <v>116</v>
      </c>
      <c r="E9" s="30" t="s">
        <v>141</v>
      </c>
      <c r="F9" s="30"/>
      <c r="I9" s="39">
        <f>SUM(I3:I8)</f>
        <v>1487</v>
      </c>
      <c r="K9" s="39">
        <f>SUM(K3:K8)</f>
        <v>1487</v>
      </c>
      <c r="M9" s="39">
        <f>SUM(M3:M8)</f>
        <v>80734.260000000097</v>
      </c>
    </row>
    <row r="10" spans="1:14" ht="20.100000000000001" customHeight="1">
      <c r="A10" s="30">
        <v>8</v>
      </c>
      <c r="B10" s="30" t="s">
        <v>557</v>
      </c>
      <c r="C10" s="30">
        <v>50.34</v>
      </c>
      <c r="D10" s="40" t="s">
        <v>116</v>
      </c>
      <c r="E10" s="30" t="s">
        <v>141</v>
      </c>
      <c r="F10" s="30"/>
    </row>
    <row r="11" spans="1:14" ht="20.100000000000001" customHeight="1">
      <c r="A11" s="30">
        <v>9</v>
      </c>
      <c r="B11" s="30" t="s">
        <v>558</v>
      </c>
      <c r="C11" s="30">
        <v>50.34</v>
      </c>
      <c r="D11" s="40" t="s">
        <v>116</v>
      </c>
      <c r="E11" s="30" t="s">
        <v>141</v>
      </c>
      <c r="F11" s="30"/>
      <c r="K11">
        <f>K4+K5+K6</f>
        <v>1100</v>
      </c>
    </row>
    <row r="12" spans="1:14" ht="20.100000000000001" customHeight="1">
      <c r="A12" s="30">
        <v>10</v>
      </c>
      <c r="B12" s="30" t="s">
        <v>559</v>
      </c>
      <c r="C12" s="30">
        <v>50.44</v>
      </c>
      <c r="D12" s="40" t="s">
        <v>116</v>
      </c>
      <c r="E12" s="30" t="s">
        <v>141</v>
      </c>
      <c r="F12" s="30"/>
      <c r="G12" s="33" t="s">
        <v>560</v>
      </c>
      <c r="H12" s="33" t="s">
        <v>516</v>
      </c>
      <c r="I12" s="33">
        <v>52</v>
      </c>
      <c r="J12" s="33" t="s">
        <v>77</v>
      </c>
      <c r="K12" s="33">
        <v>52</v>
      </c>
      <c r="L12" s="33">
        <v>59.64</v>
      </c>
      <c r="M12" s="33">
        <f>K12*L12</f>
        <v>3101.28</v>
      </c>
    </row>
    <row r="13" spans="1:14" ht="20.100000000000001" customHeight="1">
      <c r="A13" s="30">
        <v>11</v>
      </c>
      <c r="B13" s="30" t="s">
        <v>561</v>
      </c>
      <c r="C13" s="30">
        <v>43.87</v>
      </c>
      <c r="D13" s="40" t="s">
        <v>116</v>
      </c>
      <c r="E13" s="30" t="s">
        <v>141</v>
      </c>
      <c r="F13" s="30"/>
    </row>
    <row r="14" spans="1:14" ht="20.100000000000001" customHeight="1">
      <c r="A14" s="30">
        <v>12</v>
      </c>
      <c r="B14" s="30" t="s">
        <v>562</v>
      </c>
      <c r="C14" s="30">
        <v>58.98</v>
      </c>
      <c r="D14" s="30" t="s">
        <v>544</v>
      </c>
      <c r="E14" s="30" t="s">
        <v>77</v>
      </c>
      <c r="F14" s="30"/>
    </row>
    <row r="15" spans="1:14" ht="20.100000000000001" customHeight="1">
      <c r="A15" s="30">
        <v>13</v>
      </c>
      <c r="B15" s="30" t="s">
        <v>563</v>
      </c>
      <c r="C15" s="30">
        <v>58.88</v>
      </c>
      <c r="D15" s="30" t="s">
        <v>544</v>
      </c>
      <c r="E15" s="30" t="s">
        <v>77</v>
      </c>
      <c r="F15" s="30"/>
    </row>
    <row r="16" spans="1:14" ht="20.100000000000001" customHeight="1">
      <c r="A16" s="30">
        <v>14</v>
      </c>
      <c r="B16" s="30" t="s">
        <v>564</v>
      </c>
      <c r="C16" s="30">
        <v>58.88</v>
      </c>
      <c r="D16" s="30" t="s">
        <v>544</v>
      </c>
      <c r="E16" s="30" t="s">
        <v>77</v>
      </c>
      <c r="F16" s="30"/>
    </row>
    <row r="17" spans="1:6" ht="20.100000000000001" customHeight="1">
      <c r="A17" s="30">
        <v>15</v>
      </c>
      <c r="B17" s="30" t="s">
        <v>565</v>
      </c>
      <c r="C17" s="30">
        <v>58.88</v>
      </c>
      <c r="D17" s="30" t="s">
        <v>544</v>
      </c>
      <c r="E17" s="30" t="s">
        <v>77</v>
      </c>
      <c r="F17" s="30"/>
    </row>
    <row r="18" spans="1:6" ht="20.100000000000001" customHeight="1">
      <c r="A18" s="30">
        <v>16</v>
      </c>
      <c r="B18" s="30" t="s">
        <v>566</v>
      </c>
      <c r="C18" s="30">
        <v>58.88</v>
      </c>
      <c r="D18" s="30" t="s">
        <v>544</v>
      </c>
      <c r="E18" s="30" t="s">
        <v>77</v>
      </c>
      <c r="F18" s="30"/>
    </row>
    <row r="19" spans="1:6" ht="20.100000000000001" customHeight="1">
      <c r="A19" s="30">
        <v>17</v>
      </c>
      <c r="B19" s="30" t="s">
        <v>567</v>
      </c>
      <c r="C19" s="30">
        <v>59.01</v>
      </c>
      <c r="D19" s="30" t="s">
        <v>544</v>
      </c>
      <c r="E19" s="30" t="s">
        <v>77</v>
      </c>
      <c r="F19" s="30"/>
    </row>
    <row r="20" spans="1:6" ht="20.100000000000001" customHeight="1">
      <c r="A20" s="30">
        <v>18</v>
      </c>
      <c r="B20" s="30" t="s">
        <v>568</v>
      </c>
      <c r="C20" s="30">
        <v>62</v>
      </c>
      <c r="D20" s="30" t="s">
        <v>544</v>
      </c>
      <c r="E20" s="30" t="s">
        <v>75</v>
      </c>
      <c r="F20" s="30"/>
    </row>
    <row r="21" spans="1:6" ht="20.100000000000001" customHeight="1">
      <c r="A21" s="30">
        <v>19</v>
      </c>
      <c r="B21" s="30" t="s">
        <v>569</v>
      </c>
      <c r="C21" s="30">
        <v>58.88</v>
      </c>
      <c r="D21" s="30" t="s">
        <v>544</v>
      </c>
      <c r="E21" s="30" t="s">
        <v>75</v>
      </c>
      <c r="F21" s="30"/>
    </row>
    <row r="22" spans="1:6" ht="20.100000000000001" customHeight="1">
      <c r="A22" s="30">
        <v>20</v>
      </c>
      <c r="B22" s="30" t="s">
        <v>570</v>
      </c>
      <c r="C22" s="30">
        <v>58.88</v>
      </c>
      <c r="D22" s="30" t="s">
        <v>544</v>
      </c>
      <c r="E22" s="30" t="s">
        <v>75</v>
      </c>
      <c r="F22" s="30"/>
    </row>
    <row r="23" spans="1:6" ht="20.100000000000001" customHeight="1">
      <c r="A23" s="30">
        <v>21</v>
      </c>
      <c r="B23" s="30" t="s">
        <v>571</v>
      </c>
      <c r="C23" s="30">
        <v>58.88</v>
      </c>
      <c r="D23" s="30" t="s">
        <v>544</v>
      </c>
      <c r="E23" s="30" t="s">
        <v>75</v>
      </c>
      <c r="F23" s="30"/>
    </row>
    <row r="24" spans="1:6" ht="20.100000000000001" customHeight="1">
      <c r="A24" s="30">
        <v>22</v>
      </c>
      <c r="B24" s="30" t="s">
        <v>572</v>
      </c>
      <c r="C24" s="30">
        <v>58.88</v>
      </c>
      <c r="D24" s="30" t="s">
        <v>544</v>
      </c>
      <c r="E24" s="30" t="s">
        <v>75</v>
      </c>
      <c r="F24" s="30"/>
    </row>
    <row r="25" spans="1:6" ht="20.100000000000001" customHeight="1">
      <c r="A25" s="30">
        <v>23</v>
      </c>
      <c r="B25" s="30" t="s">
        <v>573</v>
      </c>
      <c r="C25" s="30">
        <v>50.22</v>
      </c>
      <c r="D25" s="40" t="s">
        <v>116</v>
      </c>
      <c r="E25" s="30" t="s">
        <v>141</v>
      </c>
      <c r="F25" s="30"/>
    </row>
    <row r="26" spans="1:6" ht="20.100000000000001" customHeight="1">
      <c r="A26" s="30">
        <v>24</v>
      </c>
      <c r="B26" s="30" t="s">
        <v>574</v>
      </c>
      <c r="C26" s="30">
        <v>50.34</v>
      </c>
      <c r="D26" s="40" t="s">
        <v>116</v>
      </c>
      <c r="E26" s="30" t="s">
        <v>141</v>
      </c>
      <c r="F26" s="30"/>
    </row>
    <row r="27" spans="1:6" ht="20.100000000000001" customHeight="1">
      <c r="A27" s="30">
        <v>25</v>
      </c>
      <c r="B27" s="30" t="s">
        <v>575</v>
      </c>
      <c r="C27" s="30">
        <v>50.34</v>
      </c>
      <c r="D27" s="40" t="s">
        <v>116</v>
      </c>
      <c r="E27" s="30" t="s">
        <v>141</v>
      </c>
      <c r="F27" s="30"/>
    </row>
    <row r="28" spans="1:6" ht="20.100000000000001" customHeight="1">
      <c r="A28" s="30">
        <v>26</v>
      </c>
      <c r="B28" s="30" t="s">
        <v>576</v>
      </c>
      <c r="C28" s="30">
        <v>50.34</v>
      </c>
      <c r="D28" s="40" t="s">
        <v>116</v>
      </c>
      <c r="E28" s="30" t="s">
        <v>141</v>
      </c>
      <c r="F28" s="30"/>
    </row>
    <row r="29" spans="1:6" ht="20.100000000000001" customHeight="1">
      <c r="A29" s="30">
        <v>27</v>
      </c>
      <c r="B29" s="30" t="s">
        <v>577</v>
      </c>
      <c r="C29" s="30">
        <v>50.44</v>
      </c>
      <c r="D29" s="40" t="s">
        <v>116</v>
      </c>
      <c r="E29" s="30" t="s">
        <v>141</v>
      </c>
      <c r="F29" s="30"/>
    </row>
    <row r="30" spans="1:6" ht="20.100000000000001" customHeight="1">
      <c r="A30" s="30">
        <v>28</v>
      </c>
      <c r="B30" s="30" t="s">
        <v>578</v>
      </c>
      <c r="C30" s="30">
        <v>43.87</v>
      </c>
      <c r="D30" s="40" t="s">
        <v>116</v>
      </c>
      <c r="E30" s="30" t="s">
        <v>141</v>
      </c>
      <c r="F30" s="30"/>
    </row>
    <row r="31" spans="1:6" ht="20.100000000000001" customHeight="1">
      <c r="A31" s="30">
        <v>29</v>
      </c>
      <c r="B31" s="30" t="s">
        <v>579</v>
      </c>
      <c r="C31" s="30">
        <v>58.88</v>
      </c>
      <c r="D31" s="30" t="s">
        <v>544</v>
      </c>
      <c r="E31" s="30" t="s">
        <v>77</v>
      </c>
      <c r="F31" s="30"/>
    </row>
    <row r="32" spans="1:6" ht="20.100000000000001" customHeight="1">
      <c r="A32" s="30">
        <v>30</v>
      </c>
      <c r="B32" s="30" t="s">
        <v>580</v>
      </c>
      <c r="C32" s="30">
        <v>58.88</v>
      </c>
      <c r="D32" s="30" t="s">
        <v>544</v>
      </c>
      <c r="E32" s="30" t="s">
        <v>77</v>
      </c>
      <c r="F32" s="30"/>
    </row>
    <row r="33" spans="1:6" ht="20.100000000000001" customHeight="1">
      <c r="A33" s="30">
        <v>31</v>
      </c>
      <c r="B33" s="30" t="s">
        <v>581</v>
      </c>
      <c r="C33" s="30">
        <v>58.88</v>
      </c>
      <c r="D33" s="30" t="s">
        <v>544</v>
      </c>
      <c r="E33" s="30" t="s">
        <v>77</v>
      </c>
      <c r="F33" s="30"/>
    </row>
    <row r="34" spans="1:6" ht="20.100000000000001" customHeight="1">
      <c r="A34" s="30">
        <v>32</v>
      </c>
      <c r="B34" s="30" t="s">
        <v>582</v>
      </c>
      <c r="C34" s="30">
        <v>58.88</v>
      </c>
      <c r="D34" s="30" t="s">
        <v>544</v>
      </c>
      <c r="E34" s="30" t="s">
        <v>77</v>
      </c>
      <c r="F34" s="30"/>
    </row>
    <row r="35" spans="1:6" ht="20.100000000000001" customHeight="1">
      <c r="A35" s="30">
        <v>33</v>
      </c>
      <c r="B35" s="30" t="s">
        <v>583</v>
      </c>
      <c r="C35" s="30">
        <v>58.88</v>
      </c>
      <c r="D35" s="30" t="s">
        <v>544</v>
      </c>
      <c r="E35" s="30" t="s">
        <v>77</v>
      </c>
      <c r="F35" s="30"/>
    </row>
    <row r="36" spans="1:6" ht="20.100000000000001" customHeight="1">
      <c r="A36" s="30">
        <v>34</v>
      </c>
      <c r="B36" s="30" t="s">
        <v>584</v>
      </c>
      <c r="C36" s="30">
        <v>58.88</v>
      </c>
      <c r="D36" s="30" t="s">
        <v>544</v>
      </c>
      <c r="E36" s="30" t="s">
        <v>77</v>
      </c>
      <c r="F36" s="30"/>
    </row>
    <row r="37" spans="1:6" ht="20.100000000000001" customHeight="1">
      <c r="A37" s="30">
        <v>35</v>
      </c>
      <c r="B37" s="30" t="s">
        <v>585</v>
      </c>
      <c r="C37" s="30">
        <v>58.99</v>
      </c>
      <c r="D37" s="30" t="s">
        <v>544</v>
      </c>
      <c r="E37" s="30" t="s">
        <v>77</v>
      </c>
      <c r="F37" s="30"/>
    </row>
    <row r="38" spans="1:6" ht="20.100000000000001" customHeight="1">
      <c r="A38" s="30">
        <v>36</v>
      </c>
      <c r="B38" s="30" t="s">
        <v>586</v>
      </c>
      <c r="C38" s="30">
        <v>62</v>
      </c>
      <c r="D38" s="30" t="s">
        <v>544</v>
      </c>
      <c r="E38" s="30" t="s">
        <v>75</v>
      </c>
      <c r="F38" s="30"/>
    </row>
    <row r="39" spans="1:6" ht="20.100000000000001" customHeight="1">
      <c r="A39" s="30">
        <v>37</v>
      </c>
      <c r="B39" s="30" t="s">
        <v>587</v>
      </c>
      <c r="C39" s="30">
        <v>58.88</v>
      </c>
      <c r="D39" s="30" t="s">
        <v>544</v>
      </c>
      <c r="E39" s="30" t="s">
        <v>75</v>
      </c>
      <c r="F39" s="30"/>
    </row>
    <row r="40" spans="1:6" ht="20.100000000000001" customHeight="1">
      <c r="A40" s="30">
        <v>38</v>
      </c>
      <c r="B40" s="30" t="s">
        <v>588</v>
      </c>
      <c r="C40" s="30">
        <v>58.88</v>
      </c>
      <c r="D40" s="30" t="s">
        <v>544</v>
      </c>
      <c r="E40" s="30" t="s">
        <v>75</v>
      </c>
      <c r="F40" s="30"/>
    </row>
    <row r="41" spans="1:6" ht="20.100000000000001" customHeight="1">
      <c r="A41" s="30">
        <v>39</v>
      </c>
      <c r="B41" s="30" t="s">
        <v>589</v>
      </c>
      <c r="C41" s="30">
        <v>58.88</v>
      </c>
      <c r="D41" s="30" t="s">
        <v>544</v>
      </c>
      <c r="E41" s="30" t="s">
        <v>75</v>
      </c>
      <c r="F41" s="30"/>
    </row>
    <row r="42" spans="1:6" ht="20.100000000000001" customHeight="1">
      <c r="A42" s="30">
        <v>40</v>
      </c>
      <c r="B42" s="30" t="s">
        <v>590</v>
      </c>
      <c r="C42" s="30">
        <v>58.88</v>
      </c>
      <c r="D42" s="30" t="s">
        <v>544</v>
      </c>
      <c r="E42" s="30" t="s">
        <v>75</v>
      </c>
      <c r="F42" s="30"/>
    </row>
    <row r="43" spans="1:6" ht="20.100000000000001" customHeight="1">
      <c r="A43" s="30">
        <v>41</v>
      </c>
      <c r="B43" s="30" t="s">
        <v>591</v>
      </c>
      <c r="C43" s="30">
        <v>50.22</v>
      </c>
      <c r="D43" s="40" t="s">
        <v>116</v>
      </c>
      <c r="E43" s="30" t="s">
        <v>141</v>
      </c>
      <c r="F43" s="30"/>
    </row>
    <row r="44" spans="1:6" ht="20.100000000000001" customHeight="1">
      <c r="A44" s="30">
        <v>42</v>
      </c>
      <c r="B44" s="30" t="s">
        <v>592</v>
      </c>
      <c r="C44" s="30">
        <v>50.34</v>
      </c>
      <c r="D44" s="40" t="s">
        <v>116</v>
      </c>
      <c r="E44" s="30" t="s">
        <v>141</v>
      </c>
      <c r="F44" s="30"/>
    </row>
    <row r="45" spans="1:6" ht="20.100000000000001" customHeight="1">
      <c r="A45" s="30">
        <v>43</v>
      </c>
      <c r="B45" s="30" t="s">
        <v>593</v>
      </c>
      <c r="C45" s="30">
        <v>50.34</v>
      </c>
      <c r="D45" s="40" t="s">
        <v>116</v>
      </c>
      <c r="E45" s="30" t="s">
        <v>141</v>
      </c>
      <c r="F45" s="30"/>
    </row>
    <row r="46" spans="1:6" ht="20.100000000000001" customHeight="1">
      <c r="A46" s="30">
        <v>44</v>
      </c>
      <c r="B46" s="30" t="s">
        <v>594</v>
      </c>
      <c r="C46" s="30">
        <v>50.34</v>
      </c>
      <c r="D46" s="40" t="s">
        <v>116</v>
      </c>
      <c r="E46" s="30" t="s">
        <v>141</v>
      </c>
      <c r="F46" s="30"/>
    </row>
    <row r="47" spans="1:6" ht="20.100000000000001" customHeight="1">
      <c r="A47" s="30">
        <v>45</v>
      </c>
      <c r="B47" s="30" t="s">
        <v>595</v>
      </c>
      <c r="C47" s="30">
        <v>50.44</v>
      </c>
      <c r="D47" s="40" t="s">
        <v>116</v>
      </c>
      <c r="E47" s="30" t="s">
        <v>141</v>
      </c>
      <c r="F47" s="30"/>
    </row>
    <row r="48" spans="1:6" ht="20.100000000000001" customHeight="1">
      <c r="A48" s="30">
        <v>46</v>
      </c>
      <c r="B48" s="30" t="s">
        <v>596</v>
      </c>
      <c r="C48" s="30">
        <v>43.87</v>
      </c>
      <c r="D48" s="40" t="s">
        <v>116</v>
      </c>
      <c r="E48" s="30" t="s">
        <v>141</v>
      </c>
      <c r="F48" s="30"/>
    </row>
    <row r="49" spans="1:6" ht="20.100000000000001" customHeight="1">
      <c r="A49" s="30">
        <v>47</v>
      </c>
      <c r="B49" s="30" t="s">
        <v>597</v>
      </c>
      <c r="C49" s="30">
        <v>58.88</v>
      </c>
      <c r="D49" s="30" t="s">
        <v>544</v>
      </c>
      <c r="E49" s="30" t="s">
        <v>77</v>
      </c>
      <c r="F49" s="30"/>
    </row>
    <row r="50" spans="1:6" ht="20.100000000000001" customHeight="1">
      <c r="A50" s="30">
        <v>48</v>
      </c>
      <c r="B50" s="30" t="s">
        <v>598</v>
      </c>
      <c r="C50" s="30">
        <v>58.88</v>
      </c>
      <c r="D50" s="30" t="s">
        <v>544</v>
      </c>
      <c r="E50" s="30" t="s">
        <v>77</v>
      </c>
      <c r="F50" s="30"/>
    </row>
    <row r="51" spans="1:6" ht="20.100000000000001" customHeight="1">
      <c r="A51" s="30">
        <v>49</v>
      </c>
      <c r="B51" s="30" t="s">
        <v>599</v>
      </c>
      <c r="C51" s="30">
        <v>58.88</v>
      </c>
      <c r="D51" s="30" t="s">
        <v>544</v>
      </c>
      <c r="E51" s="30" t="s">
        <v>77</v>
      </c>
      <c r="F51" s="30"/>
    </row>
    <row r="52" spans="1:6" ht="20.100000000000001" customHeight="1">
      <c r="A52" s="30">
        <v>50</v>
      </c>
      <c r="B52" s="30" t="s">
        <v>600</v>
      </c>
      <c r="C52" s="30">
        <v>58.88</v>
      </c>
      <c r="D52" s="30" t="s">
        <v>544</v>
      </c>
      <c r="E52" s="30" t="s">
        <v>77</v>
      </c>
      <c r="F52" s="30"/>
    </row>
    <row r="53" spans="1:6" ht="20.100000000000001" customHeight="1">
      <c r="A53" s="30">
        <v>51</v>
      </c>
      <c r="B53" s="30" t="s">
        <v>601</v>
      </c>
      <c r="C53" s="30">
        <v>58.88</v>
      </c>
      <c r="D53" s="30" t="s">
        <v>544</v>
      </c>
      <c r="E53" s="30" t="s">
        <v>77</v>
      </c>
      <c r="F53" s="30"/>
    </row>
    <row r="54" spans="1:6" ht="20.100000000000001" customHeight="1">
      <c r="A54" s="30">
        <v>52</v>
      </c>
      <c r="B54" s="30" t="s">
        <v>602</v>
      </c>
      <c r="C54" s="30">
        <v>58.88</v>
      </c>
      <c r="D54" s="30" t="s">
        <v>544</v>
      </c>
      <c r="E54" s="30" t="s">
        <v>77</v>
      </c>
      <c r="F54" s="30"/>
    </row>
    <row r="55" spans="1:6" ht="20.100000000000001" customHeight="1">
      <c r="A55" s="30">
        <v>53</v>
      </c>
      <c r="B55" s="30" t="s">
        <v>603</v>
      </c>
      <c r="C55" s="30">
        <v>59.01</v>
      </c>
      <c r="D55" s="30" t="s">
        <v>544</v>
      </c>
      <c r="E55" s="30" t="s">
        <v>77</v>
      </c>
      <c r="F55" s="30"/>
    </row>
    <row r="56" spans="1:6" ht="20.100000000000001" customHeight="1">
      <c r="A56" s="30">
        <v>54</v>
      </c>
      <c r="B56" s="30" t="s">
        <v>604</v>
      </c>
      <c r="C56" s="30">
        <v>62.94</v>
      </c>
      <c r="D56" s="30" t="s">
        <v>544</v>
      </c>
      <c r="E56" s="30" t="s">
        <v>75</v>
      </c>
      <c r="F56" s="30"/>
    </row>
    <row r="57" spans="1:6" ht="20.100000000000001" customHeight="1">
      <c r="A57" s="30">
        <v>55</v>
      </c>
      <c r="B57" s="30" t="s">
        <v>605</v>
      </c>
      <c r="C57" s="30">
        <v>59.27</v>
      </c>
      <c r="D57" s="30" t="s">
        <v>544</v>
      </c>
      <c r="E57" s="30" t="s">
        <v>75</v>
      </c>
      <c r="F57" s="30"/>
    </row>
    <row r="58" spans="1:6" ht="20.100000000000001" customHeight="1">
      <c r="A58" s="30">
        <v>56</v>
      </c>
      <c r="B58" s="30" t="s">
        <v>606</v>
      </c>
      <c r="C58" s="30">
        <v>59.27</v>
      </c>
      <c r="D58" s="30" t="s">
        <v>544</v>
      </c>
      <c r="E58" s="30" t="s">
        <v>75</v>
      </c>
      <c r="F58" s="30"/>
    </row>
    <row r="59" spans="1:6" ht="20.100000000000001" customHeight="1">
      <c r="A59" s="30">
        <v>57</v>
      </c>
      <c r="B59" s="30" t="s">
        <v>607</v>
      </c>
      <c r="C59" s="30">
        <v>59.27</v>
      </c>
      <c r="D59" s="30" t="s">
        <v>544</v>
      </c>
      <c r="E59" s="30" t="s">
        <v>75</v>
      </c>
      <c r="F59" s="30"/>
    </row>
    <row r="60" spans="1:6" ht="20.100000000000001" customHeight="1">
      <c r="A60" s="30">
        <v>58</v>
      </c>
      <c r="B60" s="30" t="s">
        <v>608</v>
      </c>
      <c r="C60" s="30">
        <v>59.25</v>
      </c>
      <c r="D60" s="30" t="s">
        <v>544</v>
      </c>
      <c r="E60" s="30" t="s">
        <v>75</v>
      </c>
      <c r="F60" s="30"/>
    </row>
    <row r="61" spans="1:6" ht="20.100000000000001" customHeight="1">
      <c r="A61" s="30">
        <v>59</v>
      </c>
      <c r="B61" s="30" t="s">
        <v>609</v>
      </c>
      <c r="C61" s="30">
        <v>50.84</v>
      </c>
      <c r="D61" s="40" t="s">
        <v>116</v>
      </c>
      <c r="E61" s="30" t="s">
        <v>141</v>
      </c>
      <c r="F61" s="30"/>
    </row>
    <row r="62" spans="1:6" ht="20.100000000000001" customHeight="1">
      <c r="A62" s="30">
        <v>60</v>
      </c>
      <c r="B62" s="30" t="s">
        <v>610</v>
      </c>
      <c r="C62" s="30">
        <v>50.54</v>
      </c>
      <c r="D62" s="40" t="s">
        <v>116</v>
      </c>
      <c r="E62" s="30" t="s">
        <v>141</v>
      </c>
      <c r="F62" s="30"/>
    </row>
    <row r="63" spans="1:6" ht="20.100000000000001" customHeight="1">
      <c r="A63" s="30">
        <v>61</v>
      </c>
      <c r="B63" s="30" t="s">
        <v>611</v>
      </c>
      <c r="C63" s="30">
        <v>50.54</v>
      </c>
      <c r="D63" s="40" t="s">
        <v>116</v>
      </c>
      <c r="E63" s="30" t="s">
        <v>141</v>
      </c>
      <c r="F63" s="30"/>
    </row>
    <row r="64" spans="1:6" ht="20.100000000000001" customHeight="1">
      <c r="A64" s="30">
        <v>62</v>
      </c>
      <c r="B64" s="30" t="s">
        <v>612</v>
      </c>
      <c r="C64" s="30">
        <v>50.54</v>
      </c>
      <c r="D64" s="40" t="s">
        <v>116</v>
      </c>
      <c r="E64" s="30" t="s">
        <v>141</v>
      </c>
      <c r="F64" s="30"/>
    </row>
    <row r="65" spans="1:6" ht="20.100000000000001" customHeight="1">
      <c r="A65" s="30">
        <v>63</v>
      </c>
      <c r="B65" s="30" t="s">
        <v>613</v>
      </c>
      <c r="C65" s="30">
        <v>50.76</v>
      </c>
      <c r="D65" s="40" t="s">
        <v>116</v>
      </c>
      <c r="E65" s="30" t="s">
        <v>141</v>
      </c>
      <c r="F65" s="30"/>
    </row>
    <row r="66" spans="1:6" ht="20.100000000000001" customHeight="1">
      <c r="A66" s="30">
        <v>64</v>
      </c>
      <c r="B66" s="30" t="s">
        <v>614</v>
      </c>
      <c r="C66" s="30">
        <v>44.47</v>
      </c>
      <c r="D66" s="40" t="s">
        <v>116</v>
      </c>
      <c r="E66" s="30" t="s">
        <v>141</v>
      </c>
      <c r="F66" s="30"/>
    </row>
    <row r="67" spans="1:6" ht="20.100000000000001" customHeight="1">
      <c r="A67" s="30">
        <v>65</v>
      </c>
      <c r="B67" s="30" t="s">
        <v>615</v>
      </c>
      <c r="C67" s="30">
        <v>59.47</v>
      </c>
      <c r="D67" s="30" t="s">
        <v>544</v>
      </c>
      <c r="E67" s="30" t="s">
        <v>77</v>
      </c>
      <c r="F67" s="30"/>
    </row>
    <row r="68" spans="1:6" ht="20.100000000000001" customHeight="1">
      <c r="A68" s="30">
        <v>66</v>
      </c>
      <c r="B68" s="30" t="s">
        <v>616</v>
      </c>
      <c r="C68" s="30">
        <v>59.27</v>
      </c>
      <c r="D68" s="30" t="s">
        <v>544</v>
      </c>
      <c r="E68" s="30" t="s">
        <v>77</v>
      </c>
      <c r="F68" s="30"/>
    </row>
    <row r="69" spans="1:6" ht="20.100000000000001" customHeight="1">
      <c r="A69" s="30">
        <v>67</v>
      </c>
      <c r="B69" s="30" t="s">
        <v>617</v>
      </c>
      <c r="C69" s="30">
        <v>59.25</v>
      </c>
      <c r="D69" s="30" t="s">
        <v>544</v>
      </c>
      <c r="E69" s="30" t="s">
        <v>77</v>
      </c>
      <c r="F69" s="30"/>
    </row>
    <row r="70" spans="1:6" ht="20.100000000000001" customHeight="1">
      <c r="A70" s="30">
        <v>68</v>
      </c>
      <c r="B70" s="30" t="s">
        <v>618</v>
      </c>
      <c r="C70" s="30">
        <v>59.25</v>
      </c>
      <c r="D70" s="30" t="s">
        <v>544</v>
      </c>
      <c r="E70" s="30" t="s">
        <v>77</v>
      </c>
      <c r="F70" s="30"/>
    </row>
    <row r="71" spans="1:6" ht="20.100000000000001" customHeight="1">
      <c r="A71" s="30">
        <v>69</v>
      </c>
      <c r="B71" s="30" t="s">
        <v>619</v>
      </c>
      <c r="C71" s="30">
        <v>59.27</v>
      </c>
      <c r="D71" s="30" t="s">
        <v>544</v>
      </c>
      <c r="E71" s="30" t="s">
        <v>77</v>
      </c>
      <c r="F71" s="30"/>
    </row>
    <row r="72" spans="1:6" ht="20.100000000000001" customHeight="1">
      <c r="A72" s="30">
        <v>70</v>
      </c>
      <c r="B72" s="30" t="s">
        <v>620</v>
      </c>
      <c r="C72" s="30">
        <v>59.24</v>
      </c>
      <c r="D72" s="30" t="s">
        <v>544</v>
      </c>
      <c r="E72" s="30" t="s">
        <v>77</v>
      </c>
      <c r="F72" s="30"/>
    </row>
    <row r="73" spans="1:6" ht="20.100000000000001" customHeight="1">
      <c r="A73" s="30">
        <v>71</v>
      </c>
      <c r="B73" s="30" t="s">
        <v>621</v>
      </c>
      <c r="C73" s="30">
        <v>59.88</v>
      </c>
      <c r="D73" s="30" t="s">
        <v>544</v>
      </c>
      <c r="E73" s="30" t="s">
        <v>77</v>
      </c>
      <c r="F73" s="30"/>
    </row>
    <row r="74" spans="1:6" ht="20.100000000000001" customHeight="1">
      <c r="A74" s="30">
        <v>72</v>
      </c>
      <c r="B74" s="30" t="s">
        <v>622</v>
      </c>
      <c r="C74" s="30">
        <v>62.94</v>
      </c>
      <c r="D74" s="30" t="s">
        <v>544</v>
      </c>
      <c r="E74" s="30" t="s">
        <v>75</v>
      </c>
      <c r="F74" s="30"/>
    </row>
    <row r="75" spans="1:6" ht="20.100000000000001" customHeight="1">
      <c r="A75" s="30">
        <v>73</v>
      </c>
      <c r="B75" s="30" t="s">
        <v>623</v>
      </c>
      <c r="C75" s="30">
        <v>59.27</v>
      </c>
      <c r="D75" s="30" t="s">
        <v>544</v>
      </c>
      <c r="E75" s="30" t="s">
        <v>75</v>
      </c>
      <c r="F75" s="30"/>
    </row>
    <row r="76" spans="1:6" ht="20.100000000000001" customHeight="1">
      <c r="A76" s="30">
        <v>74</v>
      </c>
      <c r="B76" s="30" t="s">
        <v>624</v>
      </c>
      <c r="C76" s="30">
        <v>59.27</v>
      </c>
      <c r="D76" s="30" t="s">
        <v>544</v>
      </c>
      <c r="E76" s="30" t="s">
        <v>75</v>
      </c>
      <c r="F76" s="30"/>
    </row>
    <row r="77" spans="1:6" ht="20.100000000000001" customHeight="1">
      <c r="A77" s="30">
        <v>75</v>
      </c>
      <c r="B77" s="30" t="s">
        <v>625</v>
      </c>
      <c r="C77" s="30">
        <v>59.27</v>
      </c>
      <c r="D77" s="30" t="s">
        <v>544</v>
      </c>
      <c r="E77" s="30" t="s">
        <v>75</v>
      </c>
      <c r="F77" s="30"/>
    </row>
    <row r="78" spans="1:6" ht="20.100000000000001" customHeight="1">
      <c r="A78" s="30">
        <v>76</v>
      </c>
      <c r="B78" s="30" t="s">
        <v>626</v>
      </c>
      <c r="C78" s="30">
        <v>59.25</v>
      </c>
      <c r="D78" s="30" t="s">
        <v>544</v>
      </c>
      <c r="E78" s="30" t="s">
        <v>75</v>
      </c>
      <c r="F78" s="30"/>
    </row>
    <row r="79" spans="1:6" ht="20.100000000000001" customHeight="1">
      <c r="A79" s="30">
        <v>77</v>
      </c>
      <c r="B79" s="30" t="s">
        <v>627</v>
      </c>
      <c r="C79" s="30">
        <v>50.84</v>
      </c>
      <c r="D79" s="40" t="s">
        <v>116</v>
      </c>
      <c r="E79" s="30" t="s">
        <v>141</v>
      </c>
      <c r="F79" s="30"/>
    </row>
    <row r="80" spans="1:6" ht="20.100000000000001" customHeight="1">
      <c r="A80" s="30">
        <v>78</v>
      </c>
      <c r="B80" s="30" t="s">
        <v>628</v>
      </c>
      <c r="C80" s="30">
        <v>50.54</v>
      </c>
      <c r="D80" s="40" t="s">
        <v>116</v>
      </c>
      <c r="E80" s="30" t="s">
        <v>141</v>
      </c>
      <c r="F80" s="30"/>
    </row>
    <row r="81" spans="1:6" ht="20.100000000000001" customHeight="1">
      <c r="A81" s="30">
        <v>79</v>
      </c>
      <c r="B81" s="30" t="s">
        <v>629</v>
      </c>
      <c r="C81" s="30">
        <v>50.54</v>
      </c>
      <c r="D81" s="40" t="s">
        <v>116</v>
      </c>
      <c r="E81" s="30" t="s">
        <v>141</v>
      </c>
      <c r="F81" s="30"/>
    </row>
    <row r="82" spans="1:6" ht="20.100000000000001" customHeight="1">
      <c r="A82" s="30">
        <v>80</v>
      </c>
      <c r="B82" s="30" t="s">
        <v>630</v>
      </c>
      <c r="C82" s="30">
        <v>50.54</v>
      </c>
      <c r="D82" s="40" t="s">
        <v>116</v>
      </c>
      <c r="E82" s="30" t="s">
        <v>141</v>
      </c>
      <c r="F82" s="30"/>
    </row>
    <row r="83" spans="1:6" ht="20.100000000000001" customHeight="1">
      <c r="A83" s="30">
        <v>81</v>
      </c>
      <c r="B83" s="30" t="s">
        <v>631</v>
      </c>
      <c r="C83" s="30">
        <v>50.76</v>
      </c>
      <c r="D83" s="40" t="s">
        <v>116</v>
      </c>
      <c r="E83" s="30" t="s">
        <v>141</v>
      </c>
      <c r="F83" s="30"/>
    </row>
    <row r="84" spans="1:6" ht="20.100000000000001" customHeight="1">
      <c r="A84" s="30">
        <v>82</v>
      </c>
      <c r="B84" s="30" t="s">
        <v>632</v>
      </c>
      <c r="C84" s="30">
        <v>44.47</v>
      </c>
      <c r="D84" s="40" t="s">
        <v>116</v>
      </c>
      <c r="E84" s="30" t="s">
        <v>141</v>
      </c>
      <c r="F84" s="30"/>
    </row>
    <row r="85" spans="1:6" ht="20.100000000000001" customHeight="1">
      <c r="A85" s="30">
        <v>83</v>
      </c>
      <c r="B85" s="30" t="s">
        <v>633</v>
      </c>
      <c r="C85" s="30">
        <v>59.47</v>
      </c>
      <c r="D85" s="30" t="s">
        <v>544</v>
      </c>
      <c r="E85" s="30" t="s">
        <v>77</v>
      </c>
      <c r="F85" s="30"/>
    </row>
    <row r="86" spans="1:6" ht="20.100000000000001" customHeight="1">
      <c r="A86" s="30">
        <v>84</v>
      </c>
      <c r="B86" s="30" t="s">
        <v>634</v>
      </c>
      <c r="C86" s="30">
        <v>59.27</v>
      </c>
      <c r="D86" s="30" t="s">
        <v>544</v>
      </c>
      <c r="E86" s="30" t="s">
        <v>77</v>
      </c>
      <c r="F86" s="30"/>
    </row>
    <row r="87" spans="1:6" ht="20.100000000000001" customHeight="1">
      <c r="A87" s="30">
        <v>85</v>
      </c>
      <c r="B87" s="30" t="s">
        <v>635</v>
      </c>
      <c r="C87" s="30">
        <v>59.25</v>
      </c>
      <c r="D87" s="30" t="s">
        <v>544</v>
      </c>
      <c r="E87" s="30" t="s">
        <v>77</v>
      </c>
      <c r="F87" s="30"/>
    </row>
    <row r="88" spans="1:6" ht="20.100000000000001" customHeight="1">
      <c r="A88" s="30">
        <v>86</v>
      </c>
      <c r="B88" s="30" t="s">
        <v>636</v>
      </c>
      <c r="C88" s="30">
        <v>59.25</v>
      </c>
      <c r="D88" s="30" t="s">
        <v>544</v>
      </c>
      <c r="E88" s="30" t="s">
        <v>77</v>
      </c>
      <c r="F88" s="30"/>
    </row>
    <row r="89" spans="1:6" ht="20.100000000000001" customHeight="1">
      <c r="A89" s="30">
        <v>87</v>
      </c>
      <c r="B89" s="30" t="s">
        <v>637</v>
      </c>
      <c r="C89" s="30">
        <v>59.27</v>
      </c>
      <c r="D89" s="30" t="s">
        <v>544</v>
      </c>
      <c r="E89" s="30" t="s">
        <v>77</v>
      </c>
      <c r="F89" s="30"/>
    </row>
    <row r="90" spans="1:6" ht="20.100000000000001" customHeight="1">
      <c r="A90" s="30">
        <v>88</v>
      </c>
      <c r="B90" s="30" t="s">
        <v>638</v>
      </c>
      <c r="C90" s="30">
        <v>59.24</v>
      </c>
      <c r="D90" s="30" t="s">
        <v>544</v>
      </c>
      <c r="E90" s="30" t="s">
        <v>77</v>
      </c>
      <c r="F90" s="30"/>
    </row>
    <row r="91" spans="1:6" ht="20.100000000000001" customHeight="1">
      <c r="A91" s="30">
        <v>89</v>
      </c>
      <c r="B91" s="30" t="s">
        <v>639</v>
      </c>
      <c r="C91" s="30">
        <v>59.88</v>
      </c>
      <c r="D91" s="30" t="s">
        <v>544</v>
      </c>
      <c r="E91" s="30" t="s">
        <v>77</v>
      </c>
      <c r="F91" s="30"/>
    </row>
    <row r="92" spans="1:6" ht="20.100000000000001" customHeight="1">
      <c r="A92" s="30">
        <v>90</v>
      </c>
      <c r="B92" s="30" t="s">
        <v>640</v>
      </c>
      <c r="C92" s="30">
        <v>62.94</v>
      </c>
      <c r="D92" s="30" t="s">
        <v>544</v>
      </c>
      <c r="E92" s="30" t="s">
        <v>75</v>
      </c>
      <c r="F92" s="30"/>
    </row>
    <row r="93" spans="1:6" ht="20.100000000000001" customHeight="1">
      <c r="A93" s="30">
        <v>91</v>
      </c>
      <c r="B93" s="30" t="s">
        <v>641</v>
      </c>
      <c r="C93" s="30">
        <v>59.27</v>
      </c>
      <c r="D93" s="30" t="s">
        <v>544</v>
      </c>
      <c r="E93" s="30" t="s">
        <v>75</v>
      </c>
      <c r="F93" s="30"/>
    </row>
    <row r="94" spans="1:6" ht="20.100000000000001" customHeight="1">
      <c r="A94" s="30">
        <v>92</v>
      </c>
      <c r="B94" s="30" t="s">
        <v>642</v>
      </c>
      <c r="C94" s="30">
        <v>59.27</v>
      </c>
      <c r="D94" s="30" t="s">
        <v>544</v>
      </c>
      <c r="E94" s="30" t="s">
        <v>75</v>
      </c>
      <c r="F94" s="30"/>
    </row>
    <row r="95" spans="1:6" ht="20.100000000000001" customHeight="1">
      <c r="A95" s="30">
        <v>93</v>
      </c>
      <c r="B95" s="30" t="s">
        <v>643</v>
      </c>
      <c r="C95" s="30">
        <v>59.27</v>
      </c>
      <c r="D95" s="30" t="s">
        <v>544</v>
      </c>
      <c r="E95" s="30" t="s">
        <v>75</v>
      </c>
      <c r="F95" s="30"/>
    </row>
    <row r="96" spans="1:6" ht="20.100000000000001" customHeight="1">
      <c r="A96" s="30">
        <v>94</v>
      </c>
      <c r="B96" s="30" t="s">
        <v>644</v>
      </c>
      <c r="C96" s="30">
        <v>59.25</v>
      </c>
      <c r="D96" s="30" t="s">
        <v>544</v>
      </c>
      <c r="E96" s="30" t="s">
        <v>75</v>
      </c>
      <c r="F96" s="30"/>
    </row>
    <row r="97" spans="1:6" ht="20.100000000000001" customHeight="1">
      <c r="A97" s="30">
        <v>95</v>
      </c>
      <c r="B97" s="30" t="s">
        <v>645</v>
      </c>
      <c r="C97" s="30">
        <v>50.84</v>
      </c>
      <c r="D97" s="40" t="s">
        <v>116</v>
      </c>
      <c r="E97" s="30" t="s">
        <v>141</v>
      </c>
      <c r="F97" s="30"/>
    </row>
    <row r="98" spans="1:6" ht="20.100000000000001" customHeight="1">
      <c r="A98" s="30">
        <v>96</v>
      </c>
      <c r="B98" s="30" t="s">
        <v>646</v>
      </c>
      <c r="C98" s="30">
        <v>50.54</v>
      </c>
      <c r="D98" s="40" t="s">
        <v>116</v>
      </c>
      <c r="E98" s="30" t="s">
        <v>141</v>
      </c>
      <c r="F98" s="30"/>
    </row>
    <row r="99" spans="1:6" ht="20.100000000000001" customHeight="1">
      <c r="A99" s="30">
        <v>97</v>
      </c>
      <c r="B99" s="30" t="s">
        <v>647</v>
      </c>
      <c r="C99" s="30">
        <v>50.54</v>
      </c>
      <c r="D99" s="40" t="s">
        <v>116</v>
      </c>
      <c r="E99" s="30" t="s">
        <v>141</v>
      </c>
      <c r="F99" s="30"/>
    </row>
    <row r="100" spans="1:6" ht="20.100000000000001" customHeight="1">
      <c r="A100" s="30">
        <v>98</v>
      </c>
      <c r="B100" s="30" t="s">
        <v>648</v>
      </c>
      <c r="C100" s="30">
        <v>50.54</v>
      </c>
      <c r="D100" s="40" t="s">
        <v>116</v>
      </c>
      <c r="E100" s="30" t="s">
        <v>141</v>
      </c>
      <c r="F100" s="30"/>
    </row>
    <row r="101" spans="1:6" ht="20.100000000000001" customHeight="1">
      <c r="A101" s="30">
        <v>99</v>
      </c>
      <c r="B101" s="30" t="s">
        <v>649</v>
      </c>
      <c r="C101" s="30">
        <v>50.76</v>
      </c>
      <c r="D101" s="40" t="s">
        <v>116</v>
      </c>
      <c r="E101" s="30" t="s">
        <v>141</v>
      </c>
      <c r="F101" s="30"/>
    </row>
    <row r="102" spans="1:6" ht="20.100000000000001" customHeight="1">
      <c r="A102" s="30">
        <v>100</v>
      </c>
      <c r="B102" s="30" t="s">
        <v>650</v>
      </c>
      <c r="C102" s="30">
        <v>44.47</v>
      </c>
      <c r="D102" s="40" t="s">
        <v>116</v>
      </c>
      <c r="E102" s="30" t="s">
        <v>141</v>
      </c>
      <c r="F102" s="30"/>
    </row>
    <row r="103" spans="1:6" ht="20.100000000000001" customHeight="1">
      <c r="A103" s="30">
        <v>101</v>
      </c>
      <c r="B103" s="30" t="s">
        <v>651</v>
      </c>
      <c r="C103" s="30">
        <v>59.47</v>
      </c>
      <c r="D103" s="30" t="s">
        <v>544</v>
      </c>
      <c r="E103" s="30" t="s">
        <v>77</v>
      </c>
      <c r="F103" s="30"/>
    </row>
    <row r="104" spans="1:6" ht="20.100000000000001" customHeight="1">
      <c r="A104" s="30">
        <v>102</v>
      </c>
      <c r="B104" s="30" t="s">
        <v>652</v>
      </c>
      <c r="C104" s="30">
        <v>59.27</v>
      </c>
      <c r="D104" s="30" t="s">
        <v>544</v>
      </c>
      <c r="E104" s="30" t="s">
        <v>77</v>
      </c>
      <c r="F104" s="30"/>
    </row>
    <row r="105" spans="1:6" ht="20.100000000000001" customHeight="1">
      <c r="A105" s="30">
        <v>103</v>
      </c>
      <c r="B105" s="30" t="s">
        <v>653</v>
      </c>
      <c r="C105" s="30">
        <v>59.25</v>
      </c>
      <c r="D105" s="30" t="s">
        <v>544</v>
      </c>
      <c r="E105" s="30" t="s">
        <v>77</v>
      </c>
      <c r="F105" s="30"/>
    </row>
    <row r="106" spans="1:6" ht="20.100000000000001" customHeight="1">
      <c r="A106" s="30">
        <v>104</v>
      </c>
      <c r="B106" s="30" t="s">
        <v>654</v>
      </c>
      <c r="C106" s="30">
        <v>59.25</v>
      </c>
      <c r="D106" s="30" t="s">
        <v>544</v>
      </c>
      <c r="E106" s="30" t="s">
        <v>77</v>
      </c>
      <c r="F106" s="30"/>
    </row>
    <row r="107" spans="1:6" ht="20.100000000000001" customHeight="1">
      <c r="A107" s="30">
        <v>105</v>
      </c>
      <c r="B107" s="30" t="s">
        <v>655</v>
      </c>
      <c r="C107" s="30">
        <v>59.27</v>
      </c>
      <c r="D107" s="30" t="s">
        <v>544</v>
      </c>
      <c r="E107" s="30" t="s">
        <v>77</v>
      </c>
      <c r="F107" s="30"/>
    </row>
    <row r="108" spans="1:6" ht="20.100000000000001" customHeight="1">
      <c r="A108" s="30">
        <v>106</v>
      </c>
      <c r="B108" s="30" t="s">
        <v>656</v>
      </c>
      <c r="C108" s="30">
        <v>59.24</v>
      </c>
      <c r="D108" s="30" t="s">
        <v>544</v>
      </c>
      <c r="E108" s="30" t="s">
        <v>77</v>
      </c>
      <c r="F108" s="30"/>
    </row>
    <row r="109" spans="1:6" ht="20.100000000000001" customHeight="1">
      <c r="A109" s="30">
        <v>107</v>
      </c>
      <c r="B109" s="30" t="s">
        <v>657</v>
      </c>
      <c r="C109" s="30">
        <v>59.88</v>
      </c>
      <c r="D109" s="30" t="s">
        <v>544</v>
      </c>
      <c r="E109" s="30" t="s">
        <v>77</v>
      </c>
      <c r="F109" s="30"/>
    </row>
    <row r="110" spans="1:6" ht="20.100000000000001" customHeight="1">
      <c r="A110" s="30">
        <v>108</v>
      </c>
      <c r="B110" s="30" t="s">
        <v>658</v>
      </c>
      <c r="C110" s="30">
        <v>62.94</v>
      </c>
      <c r="D110" s="30" t="s">
        <v>544</v>
      </c>
      <c r="E110" s="30" t="s">
        <v>75</v>
      </c>
      <c r="F110" s="30"/>
    </row>
    <row r="111" spans="1:6" ht="20.100000000000001" customHeight="1">
      <c r="A111" s="30">
        <v>109</v>
      </c>
      <c r="B111" s="30" t="s">
        <v>659</v>
      </c>
      <c r="C111" s="30">
        <v>59.27</v>
      </c>
      <c r="D111" s="30" t="s">
        <v>544</v>
      </c>
      <c r="E111" s="30" t="s">
        <v>75</v>
      </c>
      <c r="F111" s="30"/>
    </row>
    <row r="112" spans="1:6" ht="20.100000000000001" customHeight="1">
      <c r="A112" s="30">
        <v>110</v>
      </c>
      <c r="B112" s="30" t="s">
        <v>660</v>
      </c>
      <c r="C112" s="30">
        <v>59.27</v>
      </c>
      <c r="D112" s="30" t="s">
        <v>544</v>
      </c>
      <c r="E112" s="30" t="s">
        <v>75</v>
      </c>
      <c r="F112" s="30"/>
    </row>
    <row r="113" spans="1:6" ht="20.100000000000001" customHeight="1">
      <c r="A113" s="30">
        <v>111</v>
      </c>
      <c r="B113" s="30" t="s">
        <v>661</v>
      </c>
      <c r="C113" s="30">
        <v>59.27</v>
      </c>
      <c r="D113" s="30" t="s">
        <v>544</v>
      </c>
      <c r="E113" s="30" t="s">
        <v>75</v>
      </c>
      <c r="F113" s="30"/>
    </row>
    <row r="114" spans="1:6" ht="20.100000000000001" customHeight="1">
      <c r="A114" s="30">
        <v>112</v>
      </c>
      <c r="B114" s="30" t="s">
        <v>662</v>
      </c>
      <c r="C114" s="30">
        <v>59.25</v>
      </c>
      <c r="D114" s="30" t="s">
        <v>544</v>
      </c>
      <c r="E114" s="30" t="s">
        <v>75</v>
      </c>
      <c r="F114" s="30"/>
    </row>
    <row r="115" spans="1:6" ht="20.100000000000001" customHeight="1">
      <c r="A115" s="30">
        <v>113</v>
      </c>
      <c r="B115" s="30" t="s">
        <v>663</v>
      </c>
      <c r="C115" s="30">
        <v>50.84</v>
      </c>
      <c r="D115" s="40" t="s">
        <v>116</v>
      </c>
      <c r="E115" s="30" t="s">
        <v>141</v>
      </c>
      <c r="F115" s="30"/>
    </row>
    <row r="116" spans="1:6" ht="20.100000000000001" customHeight="1">
      <c r="A116" s="30">
        <v>114</v>
      </c>
      <c r="B116" s="30" t="s">
        <v>664</v>
      </c>
      <c r="C116" s="30">
        <v>50.54</v>
      </c>
      <c r="D116" s="40" t="s">
        <v>116</v>
      </c>
      <c r="E116" s="30" t="s">
        <v>141</v>
      </c>
      <c r="F116" s="30"/>
    </row>
    <row r="117" spans="1:6" ht="20.100000000000001" customHeight="1">
      <c r="A117" s="30">
        <v>115</v>
      </c>
      <c r="B117" s="30" t="s">
        <v>665</v>
      </c>
      <c r="C117" s="30">
        <v>50.54</v>
      </c>
      <c r="D117" s="40" t="s">
        <v>116</v>
      </c>
      <c r="E117" s="30" t="s">
        <v>141</v>
      </c>
      <c r="F117" s="30"/>
    </row>
    <row r="118" spans="1:6" ht="20.100000000000001" customHeight="1">
      <c r="A118" s="30">
        <v>116</v>
      </c>
      <c r="B118" s="30" t="s">
        <v>666</v>
      </c>
      <c r="C118" s="30">
        <v>50.54</v>
      </c>
      <c r="D118" s="40" t="s">
        <v>116</v>
      </c>
      <c r="E118" s="30" t="s">
        <v>141</v>
      </c>
      <c r="F118" s="30"/>
    </row>
    <row r="119" spans="1:6" ht="20.100000000000001" customHeight="1">
      <c r="A119" s="30">
        <v>117</v>
      </c>
      <c r="B119" s="30" t="s">
        <v>667</v>
      </c>
      <c r="C119" s="30">
        <v>50.76</v>
      </c>
      <c r="D119" s="40" t="s">
        <v>116</v>
      </c>
      <c r="E119" s="30" t="s">
        <v>141</v>
      </c>
      <c r="F119" s="30"/>
    </row>
    <row r="120" spans="1:6" ht="20.100000000000001" customHeight="1">
      <c r="A120" s="30">
        <v>118</v>
      </c>
      <c r="B120" s="30" t="s">
        <v>668</v>
      </c>
      <c r="C120" s="30">
        <v>44.47</v>
      </c>
      <c r="D120" s="40" t="s">
        <v>116</v>
      </c>
      <c r="E120" s="30" t="s">
        <v>141</v>
      </c>
      <c r="F120" s="30"/>
    </row>
    <row r="121" spans="1:6" ht="20.100000000000001" customHeight="1">
      <c r="A121" s="30">
        <v>119</v>
      </c>
      <c r="B121" s="30" t="s">
        <v>669</v>
      </c>
      <c r="C121" s="30">
        <v>59.47</v>
      </c>
      <c r="D121" s="30" t="s">
        <v>544</v>
      </c>
      <c r="E121" s="30" t="s">
        <v>77</v>
      </c>
      <c r="F121" s="30"/>
    </row>
    <row r="122" spans="1:6" ht="20.100000000000001" customHeight="1">
      <c r="A122" s="30">
        <v>120</v>
      </c>
      <c r="B122" s="30" t="s">
        <v>670</v>
      </c>
      <c r="C122" s="30">
        <v>59.27</v>
      </c>
      <c r="D122" s="30" t="s">
        <v>544</v>
      </c>
      <c r="E122" s="30" t="s">
        <v>77</v>
      </c>
      <c r="F122" s="30"/>
    </row>
    <row r="123" spans="1:6" ht="20.100000000000001" customHeight="1">
      <c r="A123" s="30">
        <v>121</v>
      </c>
      <c r="B123" s="30" t="s">
        <v>671</v>
      </c>
      <c r="C123" s="30">
        <v>59.25</v>
      </c>
      <c r="D123" s="30" t="s">
        <v>544</v>
      </c>
      <c r="E123" s="30" t="s">
        <v>77</v>
      </c>
      <c r="F123" s="30"/>
    </row>
    <row r="124" spans="1:6" ht="20.100000000000001" customHeight="1">
      <c r="A124" s="30">
        <v>122</v>
      </c>
      <c r="B124" s="30" t="s">
        <v>672</v>
      </c>
      <c r="C124" s="30">
        <v>59.25</v>
      </c>
      <c r="D124" s="30" t="s">
        <v>544</v>
      </c>
      <c r="E124" s="30" t="s">
        <v>77</v>
      </c>
      <c r="F124" s="30"/>
    </row>
    <row r="125" spans="1:6" ht="20.100000000000001" customHeight="1">
      <c r="A125" s="30">
        <v>123</v>
      </c>
      <c r="B125" s="30" t="s">
        <v>673</v>
      </c>
      <c r="C125" s="30">
        <v>59.27</v>
      </c>
      <c r="D125" s="30" t="s">
        <v>544</v>
      </c>
      <c r="E125" s="30" t="s">
        <v>77</v>
      </c>
      <c r="F125" s="30"/>
    </row>
    <row r="126" spans="1:6" ht="20.100000000000001" customHeight="1">
      <c r="A126" s="30">
        <v>124</v>
      </c>
      <c r="B126" s="30" t="s">
        <v>674</v>
      </c>
      <c r="C126" s="30">
        <v>59.24</v>
      </c>
      <c r="D126" s="30" t="s">
        <v>544</v>
      </c>
      <c r="E126" s="30" t="s">
        <v>77</v>
      </c>
      <c r="F126" s="30"/>
    </row>
    <row r="127" spans="1:6" ht="20.100000000000001" customHeight="1">
      <c r="A127" s="30">
        <v>125</v>
      </c>
      <c r="B127" s="30" t="s">
        <v>675</v>
      </c>
      <c r="C127" s="30">
        <v>59.88</v>
      </c>
      <c r="D127" s="30" t="s">
        <v>544</v>
      </c>
      <c r="E127" s="30" t="s">
        <v>77</v>
      </c>
      <c r="F127" s="30"/>
    </row>
    <row r="128" spans="1:6" ht="20.100000000000001" customHeight="1">
      <c r="A128" s="30">
        <v>126</v>
      </c>
      <c r="B128" s="30" t="s">
        <v>676</v>
      </c>
      <c r="C128" s="30">
        <v>62.94</v>
      </c>
      <c r="D128" s="30" t="s">
        <v>544</v>
      </c>
      <c r="E128" s="30" t="s">
        <v>75</v>
      </c>
      <c r="F128" s="30"/>
    </row>
    <row r="129" spans="1:6" ht="20.100000000000001" customHeight="1">
      <c r="A129" s="30">
        <v>127</v>
      </c>
      <c r="B129" s="30" t="s">
        <v>677</v>
      </c>
      <c r="C129" s="30">
        <v>59.27</v>
      </c>
      <c r="D129" s="30" t="s">
        <v>544</v>
      </c>
      <c r="E129" s="30" t="s">
        <v>75</v>
      </c>
      <c r="F129" s="30"/>
    </row>
    <row r="130" spans="1:6" ht="20.100000000000001" customHeight="1">
      <c r="A130" s="30">
        <v>128</v>
      </c>
      <c r="B130" s="30" t="s">
        <v>678</v>
      </c>
      <c r="C130" s="30">
        <v>59.27</v>
      </c>
      <c r="D130" s="30" t="s">
        <v>544</v>
      </c>
      <c r="E130" s="30" t="s">
        <v>75</v>
      </c>
      <c r="F130" s="30"/>
    </row>
    <row r="131" spans="1:6" ht="20.100000000000001" customHeight="1">
      <c r="A131" s="30">
        <v>129</v>
      </c>
      <c r="B131" s="30" t="s">
        <v>679</v>
      </c>
      <c r="C131" s="30">
        <v>59.27</v>
      </c>
      <c r="D131" s="30" t="s">
        <v>544</v>
      </c>
      <c r="E131" s="30" t="s">
        <v>75</v>
      </c>
      <c r="F131" s="30"/>
    </row>
    <row r="132" spans="1:6" ht="20.100000000000001" customHeight="1">
      <c r="A132" s="30">
        <v>130</v>
      </c>
      <c r="B132" s="30" t="s">
        <v>680</v>
      </c>
      <c r="C132" s="30">
        <v>59.25</v>
      </c>
      <c r="D132" s="30" t="s">
        <v>544</v>
      </c>
      <c r="E132" s="30" t="s">
        <v>75</v>
      </c>
      <c r="F132" s="30"/>
    </row>
    <row r="133" spans="1:6" ht="20.100000000000001" customHeight="1">
      <c r="A133" s="30">
        <v>131</v>
      </c>
      <c r="B133" s="30" t="s">
        <v>681</v>
      </c>
      <c r="C133" s="30">
        <v>50.84</v>
      </c>
      <c r="D133" s="40" t="s">
        <v>116</v>
      </c>
      <c r="E133" s="30" t="s">
        <v>141</v>
      </c>
      <c r="F133" s="30"/>
    </row>
    <row r="134" spans="1:6" ht="20.100000000000001" customHeight="1">
      <c r="A134" s="30">
        <v>132</v>
      </c>
      <c r="B134" s="30" t="s">
        <v>682</v>
      </c>
      <c r="C134" s="30">
        <v>50.54</v>
      </c>
      <c r="D134" s="40" t="s">
        <v>116</v>
      </c>
      <c r="E134" s="30" t="s">
        <v>141</v>
      </c>
      <c r="F134" s="30"/>
    </row>
    <row r="135" spans="1:6" ht="20.100000000000001" customHeight="1">
      <c r="A135" s="30">
        <v>133</v>
      </c>
      <c r="B135" s="30" t="s">
        <v>683</v>
      </c>
      <c r="C135" s="30">
        <v>50.54</v>
      </c>
      <c r="D135" s="40" t="s">
        <v>116</v>
      </c>
      <c r="E135" s="30" t="s">
        <v>141</v>
      </c>
      <c r="F135" s="30"/>
    </row>
    <row r="136" spans="1:6" ht="20.100000000000001" customHeight="1">
      <c r="A136" s="30">
        <v>134</v>
      </c>
      <c r="B136" s="30" t="s">
        <v>684</v>
      </c>
      <c r="C136" s="30">
        <v>50.54</v>
      </c>
      <c r="D136" s="40" t="s">
        <v>116</v>
      </c>
      <c r="E136" s="30" t="s">
        <v>141</v>
      </c>
      <c r="F136" s="30"/>
    </row>
    <row r="137" spans="1:6" ht="20.100000000000001" customHeight="1">
      <c r="A137" s="30">
        <v>135</v>
      </c>
      <c r="B137" s="30" t="s">
        <v>685</v>
      </c>
      <c r="C137" s="30">
        <v>50.76</v>
      </c>
      <c r="D137" s="40" t="s">
        <v>116</v>
      </c>
      <c r="E137" s="30" t="s">
        <v>141</v>
      </c>
      <c r="F137" s="30"/>
    </row>
    <row r="138" spans="1:6" ht="20.100000000000001" customHeight="1">
      <c r="A138" s="30">
        <v>136</v>
      </c>
      <c r="B138" s="30" t="s">
        <v>686</v>
      </c>
      <c r="C138" s="30">
        <v>44.47</v>
      </c>
      <c r="D138" s="40" t="s">
        <v>116</v>
      </c>
      <c r="E138" s="30" t="s">
        <v>141</v>
      </c>
      <c r="F138" s="30"/>
    </row>
    <row r="139" spans="1:6" ht="20.100000000000001" customHeight="1">
      <c r="A139" s="30">
        <v>137</v>
      </c>
      <c r="B139" s="30" t="s">
        <v>687</v>
      </c>
      <c r="C139" s="30">
        <v>59.47</v>
      </c>
      <c r="D139" s="30" t="s">
        <v>544</v>
      </c>
      <c r="E139" s="30" t="s">
        <v>77</v>
      </c>
      <c r="F139" s="30"/>
    </row>
    <row r="140" spans="1:6" ht="20.100000000000001" customHeight="1">
      <c r="A140" s="30">
        <v>138</v>
      </c>
      <c r="B140" s="30" t="s">
        <v>688</v>
      </c>
      <c r="C140" s="30">
        <v>59.27</v>
      </c>
      <c r="D140" s="30" t="s">
        <v>544</v>
      </c>
      <c r="E140" s="30" t="s">
        <v>77</v>
      </c>
      <c r="F140" s="30"/>
    </row>
    <row r="141" spans="1:6" ht="20.100000000000001" customHeight="1">
      <c r="A141" s="30">
        <v>139</v>
      </c>
      <c r="B141" s="30" t="s">
        <v>689</v>
      </c>
      <c r="C141" s="30">
        <v>59.25</v>
      </c>
      <c r="D141" s="30" t="s">
        <v>544</v>
      </c>
      <c r="E141" s="30" t="s">
        <v>77</v>
      </c>
      <c r="F141" s="30"/>
    </row>
    <row r="142" spans="1:6" ht="20.100000000000001" customHeight="1">
      <c r="A142" s="30">
        <v>140</v>
      </c>
      <c r="B142" s="30" t="s">
        <v>690</v>
      </c>
      <c r="C142" s="30">
        <v>59.25</v>
      </c>
      <c r="D142" s="30" t="s">
        <v>544</v>
      </c>
      <c r="E142" s="30" t="s">
        <v>77</v>
      </c>
      <c r="F142" s="30"/>
    </row>
    <row r="143" spans="1:6" ht="20.100000000000001" customHeight="1">
      <c r="A143" s="30">
        <v>141</v>
      </c>
      <c r="B143" s="30" t="s">
        <v>691</v>
      </c>
      <c r="C143" s="30">
        <v>59.27</v>
      </c>
      <c r="D143" s="30" t="s">
        <v>544</v>
      </c>
      <c r="E143" s="30" t="s">
        <v>77</v>
      </c>
      <c r="F143" s="30"/>
    </row>
    <row r="144" spans="1:6" ht="20.100000000000001" customHeight="1">
      <c r="A144" s="30">
        <v>142</v>
      </c>
      <c r="B144" s="30" t="s">
        <v>692</v>
      </c>
      <c r="C144" s="30">
        <v>59.24</v>
      </c>
      <c r="D144" s="30" t="s">
        <v>544</v>
      </c>
      <c r="E144" s="30" t="s">
        <v>77</v>
      </c>
      <c r="F144" s="30"/>
    </row>
    <row r="145" spans="1:6" ht="20.100000000000001" customHeight="1">
      <c r="A145" s="30">
        <v>143</v>
      </c>
      <c r="B145" s="30" t="s">
        <v>693</v>
      </c>
      <c r="C145" s="30">
        <v>59.88</v>
      </c>
      <c r="D145" s="30" t="s">
        <v>544</v>
      </c>
      <c r="E145" s="30" t="s">
        <v>77</v>
      </c>
      <c r="F145" s="30"/>
    </row>
    <row r="146" spans="1:6" ht="20.100000000000001" customHeight="1">
      <c r="A146" s="30">
        <v>144</v>
      </c>
      <c r="B146" s="30" t="s">
        <v>694</v>
      </c>
      <c r="C146" s="30">
        <v>62.94</v>
      </c>
      <c r="D146" s="30" t="s">
        <v>544</v>
      </c>
      <c r="E146" s="30" t="s">
        <v>75</v>
      </c>
      <c r="F146" s="30"/>
    </row>
    <row r="147" spans="1:6" ht="20.100000000000001" customHeight="1">
      <c r="A147" s="30">
        <v>145</v>
      </c>
      <c r="B147" s="30" t="s">
        <v>695</v>
      </c>
      <c r="C147" s="30">
        <v>59.27</v>
      </c>
      <c r="D147" s="30" t="s">
        <v>544</v>
      </c>
      <c r="E147" s="30" t="s">
        <v>75</v>
      </c>
      <c r="F147" s="30"/>
    </row>
    <row r="148" spans="1:6" ht="20.100000000000001" customHeight="1">
      <c r="A148" s="30">
        <v>146</v>
      </c>
      <c r="B148" s="30" t="s">
        <v>696</v>
      </c>
      <c r="C148" s="30">
        <v>59.27</v>
      </c>
      <c r="D148" s="30" t="s">
        <v>544</v>
      </c>
      <c r="E148" s="30" t="s">
        <v>75</v>
      </c>
      <c r="F148" s="30"/>
    </row>
    <row r="149" spans="1:6" ht="20.100000000000001" customHeight="1">
      <c r="A149" s="30">
        <v>147</v>
      </c>
      <c r="B149" s="30" t="s">
        <v>697</v>
      </c>
      <c r="C149" s="30">
        <v>59.27</v>
      </c>
      <c r="D149" s="30" t="s">
        <v>544</v>
      </c>
      <c r="E149" s="30" t="s">
        <v>75</v>
      </c>
      <c r="F149" s="30"/>
    </row>
    <row r="150" spans="1:6" ht="20.100000000000001" customHeight="1">
      <c r="A150" s="30">
        <v>148</v>
      </c>
      <c r="B150" s="30" t="s">
        <v>698</v>
      </c>
      <c r="C150" s="30">
        <v>59.25</v>
      </c>
      <c r="D150" s="30" t="s">
        <v>544</v>
      </c>
      <c r="E150" s="30" t="s">
        <v>75</v>
      </c>
      <c r="F150" s="30"/>
    </row>
    <row r="151" spans="1:6" ht="20.100000000000001" customHeight="1">
      <c r="A151" s="30">
        <v>149</v>
      </c>
      <c r="B151" s="30" t="s">
        <v>699</v>
      </c>
      <c r="C151" s="30">
        <v>50.84</v>
      </c>
      <c r="D151" s="40" t="s">
        <v>116</v>
      </c>
      <c r="E151" s="30" t="s">
        <v>141</v>
      </c>
      <c r="F151" s="30"/>
    </row>
    <row r="152" spans="1:6" ht="20.100000000000001" customHeight="1">
      <c r="A152" s="30">
        <v>150</v>
      </c>
      <c r="B152" s="30" t="s">
        <v>700</v>
      </c>
      <c r="C152" s="30">
        <v>50.54</v>
      </c>
      <c r="D152" s="40" t="s">
        <v>116</v>
      </c>
      <c r="E152" s="30" t="s">
        <v>141</v>
      </c>
      <c r="F152" s="30"/>
    </row>
    <row r="153" spans="1:6" ht="20.100000000000001" customHeight="1">
      <c r="A153" s="30">
        <v>151</v>
      </c>
      <c r="B153" s="30" t="s">
        <v>701</v>
      </c>
      <c r="C153" s="30">
        <v>50.54</v>
      </c>
      <c r="D153" s="40" t="s">
        <v>116</v>
      </c>
      <c r="E153" s="30" t="s">
        <v>141</v>
      </c>
      <c r="F153" s="30"/>
    </row>
    <row r="154" spans="1:6" ht="20.100000000000001" customHeight="1">
      <c r="A154" s="30">
        <v>152</v>
      </c>
      <c r="B154" s="30" t="s">
        <v>702</v>
      </c>
      <c r="C154" s="30">
        <v>50.54</v>
      </c>
      <c r="D154" s="40" t="s">
        <v>116</v>
      </c>
      <c r="E154" s="30" t="s">
        <v>141</v>
      </c>
      <c r="F154" s="30"/>
    </row>
    <row r="155" spans="1:6" ht="20.100000000000001" customHeight="1">
      <c r="A155" s="30">
        <v>153</v>
      </c>
      <c r="B155" s="30" t="s">
        <v>703</v>
      </c>
      <c r="C155" s="30">
        <v>50.76</v>
      </c>
      <c r="D155" s="40" t="s">
        <v>116</v>
      </c>
      <c r="E155" s="30" t="s">
        <v>141</v>
      </c>
      <c r="F155" s="30"/>
    </row>
    <row r="156" spans="1:6" ht="20.100000000000001" customHeight="1">
      <c r="A156" s="30">
        <v>154</v>
      </c>
      <c r="B156" s="30" t="s">
        <v>704</v>
      </c>
      <c r="C156" s="30">
        <v>44.47</v>
      </c>
      <c r="D156" s="40" t="s">
        <v>116</v>
      </c>
      <c r="E156" s="30" t="s">
        <v>141</v>
      </c>
      <c r="F156" s="30"/>
    </row>
    <row r="157" spans="1:6" ht="20.100000000000001" customHeight="1">
      <c r="A157" s="30">
        <v>155</v>
      </c>
      <c r="B157" s="30" t="s">
        <v>705</v>
      </c>
      <c r="C157" s="30">
        <v>59.47</v>
      </c>
      <c r="D157" s="30" t="s">
        <v>544</v>
      </c>
      <c r="E157" s="30" t="s">
        <v>77</v>
      </c>
      <c r="F157" s="30"/>
    </row>
    <row r="158" spans="1:6" ht="20.100000000000001" customHeight="1">
      <c r="A158" s="30">
        <v>156</v>
      </c>
      <c r="B158" s="30" t="s">
        <v>706</v>
      </c>
      <c r="C158" s="30">
        <v>59.27</v>
      </c>
      <c r="D158" s="30" t="s">
        <v>544</v>
      </c>
      <c r="E158" s="30" t="s">
        <v>77</v>
      </c>
      <c r="F158" s="30"/>
    </row>
    <row r="159" spans="1:6" ht="20.100000000000001" customHeight="1">
      <c r="A159" s="30">
        <v>157</v>
      </c>
      <c r="B159" s="30" t="s">
        <v>707</v>
      </c>
      <c r="C159" s="30">
        <v>59.25</v>
      </c>
      <c r="D159" s="30" t="s">
        <v>544</v>
      </c>
      <c r="E159" s="30" t="s">
        <v>77</v>
      </c>
      <c r="F159" s="30"/>
    </row>
    <row r="160" spans="1:6" ht="20.100000000000001" customHeight="1">
      <c r="A160" s="30">
        <v>158</v>
      </c>
      <c r="B160" s="30" t="s">
        <v>708</v>
      </c>
      <c r="C160" s="30">
        <v>59.25</v>
      </c>
      <c r="D160" s="30" t="s">
        <v>544</v>
      </c>
      <c r="E160" s="30" t="s">
        <v>77</v>
      </c>
      <c r="F160" s="30"/>
    </row>
    <row r="161" spans="1:6" ht="20.100000000000001" customHeight="1">
      <c r="A161" s="30">
        <v>159</v>
      </c>
      <c r="B161" s="30" t="s">
        <v>709</v>
      </c>
      <c r="C161" s="30">
        <v>59.27</v>
      </c>
      <c r="D161" s="30" t="s">
        <v>544</v>
      </c>
      <c r="E161" s="30" t="s">
        <v>77</v>
      </c>
      <c r="F161" s="30"/>
    </row>
    <row r="162" spans="1:6" ht="20.100000000000001" customHeight="1">
      <c r="A162" s="30">
        <v>160</v>
      </c>
      <c r="B162" s="30" t="s">
        <v>710</v>
      </c>
      <c r="C162" s="30">
        <v>59.24</v>
      </c>
      <c r="D162" s="30" t="s">
        <v>544</v>
      </c>
      <c r="E162" s="30" t="s">
        <v>77</v>
      </c>
      <c r="F162" s="30"/>
    </row>
    <row r="163" spans="1:6" ht="20.100000000000001" customHeight="1">
      <c r="A163" s="30">
        <v>161</v>
      </c>
      <c r="B163" s="30" t="s">
        <v>711</v>
      </c>
      <c r="C163" s="30">
        <v>59.88</v>
      </c>
      <c r="D163" s="30" t="s">
        <v>544</v>
      </c>
      <c r="E163" s="30" t="s">
        <v>77</v>
      </c>
      <c r="F163" s="30"/>
    </row>
    <row r="164" spans="1:6" ht="20.100000000000001" customHeight="1">
      <c r="A164" s="30">
        <v>162</v>
      </c>
      <c r="B164" s="30" t="s">
        <v>712</v>
      </c>
      <c r="C164" s="30">
        <v>62.94</v>
      </c>
      <c r="D164" s="30" t="s">
        <v>544</v>
      </c>
      <c r="E164" s="30" t="s">
        <v>75</v>
      </c>
      <c r="F164" s="30"/>
    </row>
    <row r="165" spans="1:6" ht="20.100000000000001" customHeight="1">
      <c r="A165" s="30">
        <v>163</v>
      </c>
      <c r="B165" s="30" t="s">
        <v>713</v>
      </c>
      <c r="C165" s="30">
        <v>59.27</v>
      </c>
      <c r="D165" s="30" t="s">
        <v>544</v>
      </c>
      <c r="E165" s="30" t="s">
        <v>75</v>
      </c>
      <c r="F165" s="30"/>
    </row>
    <row r="166" spans="1:6" ht="20.100000000000001" customHeight="1">
      <c r="A166" s="30">
        <v>164</v>
      </c>
      <c r="B166" s="30" t="s">
        <v>714</v>
      </c>
      <c r="C166" s="30">
        <v>59.27</v>
      </c>
      <c r="D166" s="30" t="s">
        <v>544</v>
      </c>
      <c r="E166" s="30" t="s">
        <v>75</v>
      </c>
      <c r="F166" s="30"/>
    </row>
    <row r="167" spans="1:6" ht="20.100000000000001" customHeight="1">
      <c r="A167" s="30">
        <v>165</v>
      </c>
      <c r="B167" s="30" t="s">
        <v>715</v>
      </c>
      <c r="C167" s="30">
        <v>59.27</v>
      </c>
      <c r="D167" s="30" t="s">
        <v>544</v>
      </c>
      <c r="E167" s="30" t="s">
        <v>75</v>
      </c>
      <c r="F167" s="30"/>
    </row>
    <row r="168" spans="1:6" ht="20.100000000000001" customHeight="1">
      <c r="A168" s="30">
        <v>166</v>
      </c>
      <c r="B168" s="30" t="s">
        <v>716</v>
      </c>
      <c r="C168" s="30">
        <v>59.25</v>
      </c>
      <c r="D168" s="30" t="s">
        <v>544</v>
      </c>
      <c r="E168" s="30" t="s">
        <v>75</v>
      </c>
      <c r="F168" s="30"/>
    </row>
    <row r="169" spans="1:6" ht="20.100000000000001" customHeight="1">
      <c r="A169" s="30">
        <v>167</v>
      </c>
      <c r="B169" s="30" t="s">
        <v>717</v>
      </c>
      <c r="C169" s="30">
        <v>50.84</v>
      </c>
      <c r="D169" s="40" t="s">
        <v>116</v>
      </c>
      <c r="E169" s="30" t="s">
        <v>141</v>
      </c>
      <c r="F169" s="30"/>
    </row>
    <row r="170" spans="1:6" ht="20.100000000000001" customHeight="1">
      <c r="A170" s="30">
        <v>168</v>
      </c>
      <c r="B170" s="30" t="s">
        <v>718</v>
      </c>
      <c r="C170" s="30">
        <v>50.54</v>
      </c>
      <c r="D170" s="40" t="s">
        <v>116</v>
      </c>
      <c r="E170" s="30" t="s">
        <v>141</v>
      </c>
      <c r="F170" s="30"/>
    </row>
    <row r="171" spans="1:6" ht="20.100000000000001" customHeight="1">
      <c r="A171" s="30">
        <v>169</v>
      </c>
      <c r="B171" s="30" t="s">
        <v>719</v>
      </c>
      <c r="C171" s="30">
        <v>50.54</v>
      </c>
      <c r="D171" s="40" t="s">
        <v>116</v>
      </c>
      <c r="E171" s="30" t="s">
        <v>141</v>
      </c>
      <c r="F171" s="30"/>
    </row>
    <row r="172" spans="1:6" ht="20.100000000000001" customHeight="1">
      <c r="A172" s="30">
        <v>170</v>
      </c>
      <c r="B172" s="30" t="s">
        <v>720</v>
      </c>
      <c r="C172" s="30">
        <v>50.54</v>
      </c>
      <c r="D172" s="40" t="s">
        <v>116</v>
      </c>
      <c r="E172" s="30" t="s">
        <v>141</v>
      </c>
      <c r="F172" s="30"/>
    </row>
    <row r="173" spans="1:6" ht="20.100000000000001" customHeight="1">
      <c r="A173" s="30">
        <v>171</v>
      </c>
      <c r="B173" s="30" t="s">
        <v>721</v>
      </c>
      <c r="C173" s="30">
        <v>50.76</v>
      </c>
      <c r="D173" s="40" t="s">
        <v>116</v>
      </c>
      <c r="E173" s="30" t="s">
        <v>141</v>
      </c>
      <c r="F173" s="30"/>
    </row>
    <row r="174" spans="1:6" ht="20.100000000000001" customHeight="1">
      <c r="A174" s="30">
        <v>172</v>
      </c>
      <c r="B174" s="30" t="s">
        <v>722</v>
      </c>
      <c r="C174" s="30">
        <v>44.47</v>
      </c>
      <c r="D174" s="40" t="s">
        <v>116</v>
      </c>
      <c r="E174" s="30" t="s">
        <v>141</v>
      </c>
      <c r="F174" s="30"/>
    </row>
    <row r="175" spans="1:6" ht="20.100000000000001" customHeight="1">
      <c r="A175" s="30">
        <v>173</v>
      </c>
      <c r="B175" s="30" t="s">
        <v>723</v>
      </c>
      <c r="C175" s="30">
        <v>59.47</v>
      </c>
      <c r="D175" s="30" t="s">
        <v>544</v>
      </c>
      <c r="E175" s="30" t="s">
        <v>77</v>
      </c>
      <c r="F175" s="30"/>
    </row>
    <row r="176" spans="1:6" ht="20.100000000000001" customHeight="1">
      <c r="A176" s="30">
        <v>174</v>
      </c>
      <c r="B176" s="30" t="s">
        <v>724</v>
      </c>
      <c r="C176" s="30">
        <v>59.27</v>
      </c>
      <c r="D176" s="30" t="s">
        <v>544</v>
      </c>
      <c r="E176" s="30" t="s">
        <v>77</v>
      </c>
      <c r="F176" s="30"/>
    </row>
    <row r="177" spans="1:6" ht="20.100000000000001" customHeight="1">
      <c r="A177" s="30">
        <v>175</v>
      </c>
      <c r="B177" s="30" t="s">
        <v>725</v>
      </c>
      <c r="C177" s="30">
        <v>59.25</v>
      </c>
      <c r="D177" s="30" t="s">
        <v>544</v>
      </c>
      <c r="E177" s="30" t="s">
        <v>77</v>
      </c>
      <c r="F177" s="30"/>
    </row>
    <row r="178" spans="1:6" ht="20.100000000000001" customHeight="1">
      <c r="A178" s="30">
        <v>176</v>
      </c>
      <c r="B178" s="30" t="s">
        <v>726</v>
      </c>
      <c r="C178" s="30">
        <v>59.25</v>
      </c>
      <c r="D178" s="30" t="s">
        <v>544</v>
      </c>
      <c r="E178" s="30" t="s">
        <v>77</v>
      </c>
      <c r="F178" s="30"/>
    </row>
    <row r="179" spans="1:6" ht="20.100000000000001" customHeight="1">
      <c r="A179" s="30">
        <v>177</v>
      </c>
      <c r="B179" s="30" t="s">
        <v>727</v>
      </c>
      <c r="C179" s="30">
        <v>59.27</v>
      </c>
      <c r="D179" s="30" t="s">
        <v>544</v>
      </c>
      <c r="E179" s="30" t="s">
        <v>77</v>
      </c>
      <c r="F179" s="30"/>
    </row>
    <row r="180" spans="1:6" ht="20.100000000000001" customHeight="1">
      <c r="A180" s="30">
        <v>178</v>
      </c>
      <c r="B180" s="30" t="s">
        <v>728</v>
      </c>
      <c r="C180" s="30">
        <v>59.24</v>
      </c>
      <c r="D180" s="30" t="s">
        <v>544</v>
      </c>
      <c r="E180" s="30" t="s">
        <v>77</v>
      </c>
      <c r="F180" s="30"/>
    </row>
    <row r="181" spans="1:6" ht="20.100000000000001" customHeight="1">
      <c r="A181" s="30">
        <v>179</v>
      </c>
      <c r="B181" s="30" t="s">
        <v>729</v>
      </c>
      <c r="C181" s="30">
        <v>59.88</v>
      </c>
      <c r="D181" s="30" t="s">
        <v>544</v>
      </c>
      <c r="E181" s="30" t="s">
        <v>77</v>
      </c>
      <c r="F181" s="30"/>
    </row>
    <row r="182" spans="1:6" ht="20.100000000000001" customHeight="1">
      <c r="A182" s="30">
        <v>180</v>
      </c>
      <c r="B182" s="30" t="s">
        <v>730</v>
      </c>
      <c r="C182" s="30">
        <v>62.94</v>
      </c>
      <c r="D182" s="30" t="s">
        <v>544</v>
      </c>
      <c r="E182" s="30" t="s">
        <v>75</v>
      </c>
      <c r="F182" s="30"/>
    </row>
    <row r="183" spans="1:6" ht="20.100000000000001" customHeight="1">
      <c r="A183" s="30">
        <v>181</v>
      </c>
      <c r="B183" s="30" t="s">
        <v>731</v>
      </c>
      <c r="C183" s="30">
        <v>59.27</v>
      </c>
      <c r="D183" s="30" t="s">
        <v>544</v>
      </c>
      <c r="E183" s="30" t="s">
        <v>75</v>
      </c>
      <c r="F183" s="30"/>
    </row>
    <row r="184" spans="1:6" ht="20.100000000000001" customHeight="1">
      <c r="A184" s="30">
        <v>182</v>
      </c>
      <c r="B184" s="30" t="s">
        <v>732</v>
      </c>
      <c r="C184" s="30">
        <v>59.27</v>
      </c>
      <c r="D184" s="30" t="s">
        <v>544</v>
      </c>
      <c r="E184" s="30" t="s">
        <v>75</v>
      </c>
      <c r="F184" s="30"/>
    </row>
    <row r="185" spans="1:6" ht="20.100000000000001" customHeight="1">
      <c r="A185" s="30">
        <v>183</v>
      </c>
      <c r="B185" s="30" t="s">
        <v>733</v>
      </c>
      <c r="C185" s="30">
        <v>59.27</v>
      </c>
      <c r="D185" s="30" t="s">
        <v>544</v>
      </c>
      <c r="E185" s="30" t="s">
        <v>75</v>
      </c>
      <c r="F185" s="30"/>
    </row>
    <row r="186" spans="1:6" ht="20.100000000000001" customHeight="1">
      <c r="A186" s="30">
        <v>184</v>
      </c>
      <c r="B186" s="30" t="s">
        <v>734</v>
      </c>
      <c r="C186" s="30">
        <v>59.25</v>
      </c>
      <c r="D186" s="30" t="s">
        <v>544</v>
      </c>
      <c r="E186" s="30" t="s">
        <v>75</v>
      </c>
      <c r="F186" s="30"/>
    </row>
    <row r="187" spans="1:6" ht="20.100000000000001" customHeight="1">
      <c r="A187" s="30">
        <v>185</v>
      </c>
      <c r="B187" s="30" t="s">
        <v>735</v>
      </c>
      <c r="C187" s="30">
        <v>50.84</v>
      </c>
      <c r="D187" s="40" t="s">
        <v>116</v>
      </c>
      <c r="E187" s="30" t="s">
        <v>141</v>
      </c>
      <c r="F187" s="30"/>
    </row>
    <row r="188" spans="1:6" ht="20.100000000000001" customHeight="1">
      <c r="A188" s="30">
        <v>186</v>
      </c>
      <c r="B188" s="30" t="s">
        <v>736</v>
      </c>
      <c r="C188" s="30">
        <v>50.54</v>
      </c>
      <c r="D188" s="40" t="s">
        <v>116</v>
      </c>
      <c r="E188" s="30" t="s">
        <v>141</v>
      </c>
      <c r="F188" s="30"/>
    </row>
    <row r="189" spans="1:6" ht="20.100000000000001" customHeight="1">
      <c r="A189" s="30">
        <v>187</v>
      </c>
      <c r="B189" s="30" t="s">
        <v>737</v>
      </c>
      <c r="C189" s="30">
        <v>50.54</v>
      </c>
      <c r="D189" s="40" t="s">
        <v>116</v>
      </c>
      <c r="E189" s="30" t="s">
        <v>141</v>
      </c>
      <c r="F189" s="30"/>
    </row>
    <row r="190" spans="1:6" ht="20.100000000000001" customHeight="1">
      <c r="A190" s="30">
        <v>188</v>
      </c>
      <c r="B190" s="30" t="s">
        <v>738</v>
      </c>
      <c r="C190" s="30">
        <v>50.54</v>
      </c>
      <c r="D190" s="40" t="s">
        <v>116</v>
      </c>
      <c r="E190" s="30" t="s">
        <v>141</v>
      </c>
      <c r="F190" s="30"/>
    </row>
    <row r="191" spans="1:6" ht="20.100000000000001" customHeight="1">
      <c r="A191" s="30">
        <v>189</v>
      </c>
      <c r="B191" s="30" t="s">
        <v>739</v>
      </c>
      <c r="C191" s="30">
        <v>50.76</v>
      </c>
      <c r="D191" s="40" t="s">
        <v>116</v>
      </c>
      <c r="E191" s="30" t="s">
        <v>141</v>
      </c>
      <c r="F191" s="30"/>
    </row>
    <row r="192" spans="1:6" ht="20.100000000000001" customHeight="1">
      <c r="A192" s="30">
        <v>190</v>
      </c>
      <c r="B192" s="30" t="s">
        <v>740</v>
      </c>
      <c r="C192" s="30">
        <v>44.47</v>
      </c>
      <c r="D192" s="40" t="s">
        <v>116</v>
      </c>
      <c r="E192" s="30" t="s">
        <v>141</v>
      </c>
      <c r="F192" s="30"/>
    </row>
    <row r="193" spans="1:6" ht="20.100000000000001" customHeight="1">
      <c r="A193" s="30">
        <v>191</v>
      </c>
      <c r="B193" s="30" t="s">
        <v>741</v>
      </c>
      <c r="C193" s="30">
        <v>59.47</v>
      </c>
      <c r="D193" s="30" t="s">
        <v>544</v>
      </c>
      <c r="E193" s="30" t="s">
        <v>77</v>
      </c>
      <c r="F193" s="30"/>
    </row>
    <row r="194" spans="1:6" ht="20.100000000000001" customHeight="1">
      <c r="A194" s="30">
        <v>192</v>
      </c>
      <c r="B194" s="30" t="s">
        <v>742</v>
      </c>
      <c r="C194" s="30">
        <v>59.27</v>
      </c>
      <c r="D194" s="30" t="s">
        <v>544</v>
      </c>
      <c r="E194" s="30" t="s">
        <v>77</v>
      </c>
      <c r="F194" s="30"/>
    </row>
    <row r="195" spans="1:6" ht="20.100000000000001" customHeight="1">
      <c r="A195" s="30">
        <v>193</v>
      </c>
      <c r="B195" s="30" t="s">
        <v>743</v>
      </c>
      <c r="C195" s="30">
        <v>59.25</v>
      </c>
      <c r="D195" s="30" t="s">
        <v>544</v>
      </c>
      <c r="E195" s="30" t="s">
        <v>77</v>
      </c>
      <c r="F195" s="30"/>
    </row>
    <row r="196" spans="1:6" ht="20.100000000000001" customHeight="1">
      <c r="A196" s="30">
        <v>194</v>
      </c>
      <c r="B196" s="30" t="s">
        <v>744</v>
      </c>
      <c r="C196" s="30">
        <v>59.25</v>
      </c>
      <c r="D196" s="30" t="s">
        <v>544</v>
      </c>
      <c r="E196" s="30" t="s">
        <v>77</v>
      </c>
      <c r="F196" s="30"/>
    </row>
    <row r="197" spans="1:6" ht="20.100000000000001" customHeight="1">
      <c r="A197" s="30">
        <v>195</v>
      </c>
      <c r="B197" s="30" t="s">
        <v>745</v>
      </c>
      <c r="C197" s="30">
        <v>59.27</v>
      </c>
      <c r="D197" s="30" t="s">
        <v>544</v>
      </c>
      <c r="E197" s="30" t="s">
        <v>77</v>
      </c>
      <c r="F197" s="30"/>
    </row>
    <row r="198" spans="1:6" ht="20.100000000000001" customHeight="1">
      <c r="A198" s="30">
        <v>196</v>
      </c>
      <c r="B198" s="30" t="s">
        <v>746</v>
      </c>
      <c r="C198" s="30">
        <v>59.24</v>
      </c>
      <c r="D198" s="30" t="s">
        <v>544</v>
      </c>
      <c r="E198" s="30" t="s">
        <v>77</v>
      </c>
      <c r="F198" s="30"/>
    </row>
    <row r="199" spans="1:6" ht="20.100000000000001" customHeight="1">
      <c r="A199" s="30">
        <v>197</v>
      </c>
      <c r="B199" s="30" t="s">
        <v>747</v>
      </c>
      <c r="C199" s="30">
        <v>59.88</v>
      </c>
      <c r="D199" s="30" t="s">
        <v>544</v>
      </c>
      <c r="E199" s="30" t="s">
        <v>77</v>
      </c>
      <c r="F199" s="30"/>
    </row>
    <row r="200" spans="1:6" ht="20.100000000000001" customHeight="1">
      <c r="A200" s="30">
        <v>198</v>
      </c>
      <c r="B200" s="30" t="s">
        <v>748</v>
      </c>
      <c r="C200" s="30">
        <v>62.94</v>
      </c>
      <c r="D200" s="30" t="s">
        <v>544</v>
      </c>
      <c r="E200" s="30" t="s">
        <v>75</v>
      </c>
      <c r="F200" s="30"/>
    </row>
    <row r="201" spans="1:6" ht="20.100000000000001" customHeight="1">
      <c r="A201" s="30">
        <v>199</v>
      </c>
      <c r="B201" s="30" t="s">
        <v>749</v>
      </c>
      <c r="C201" s="30">
        <v>59.27</v>
      </c>
      <c r="D201" s="30" t="s">
        <v>544</v>
      </c>
      <c r="E201" s="30" t="s">
        <v>75</v>
      </c>
      <c r="F201" s="30"/>
    </row>
    <row r="202" spans="1:6" ht="20.100000000000001" customHeight="1">
      <c r="A202" s="30">
        <v>200</v>
      </c>
      <c r="B202" s="30" t="s">
        <v>750</v>
      </c>
      <c r="C202" s="30">
        <v>59.27</v>
      </c>
      <c r="D202" s="30" t="s">
        <v>544</v>
      </c>
      <c r="E202" s="30" t="s">
        <v>75</v>
      </c>
      <c r="F202" s="30"/>
    </row>
    <row r="203" spans="1:6" ht="20.100000000000001" customHeight="1">
      <c r="A203" s="30">
        <v>201</v>
      </c>
      <c r="B203" s="30" t="s">
        <v>751</v>
      </c>
      <c r="C203" s="30">
        <v>59.27</v>
      </c>
      <c r="D203" s="30" t="s">
        <v>544</v>
      </c>
      <c r="E203" s="30" t="s">
        <v>75</v>
      </c>
      <c r="F203" s="30"/>
    </row>
    <row r="204" spans="1:6" ht="20.100000000000001" customHeight="1">
      <c r="A204" s="30">
        <v>202</v>
      </c>
      <c r="B204" s="30" t="s">
        <v>752</v>
      </c>
      <c r="C204" s="30">
        <v>59.25</v>
      </c>
      <c r="D204" s="30" t="s">
        <v>544</v>
      </c>
      <c r="E204" s="30" t="s">
        <v>75</v>
      </c>
      <c r="F204" s="30"/>
    </row>
    <row r="205" spans="1:6" ht="20.100000000000001" customHeight="1">
      <c r="A205" s="30">
        <v>203</v>
      </c>
      <c r="B205" s="30" t="s">
        <v>753</v>
      </c>
      <c r="C205" s="30">
        <v>50.84</v>
      </c>
      <c r="D205" s="40" t="s">
        <v>116</v>
      </c>
      <c r="E205" s="30" t="s">
        <v>141</v>
      </c>
      <c r="F205" s="30"/>
    </row>
    <row r="206" spans="1:6" ht="20.100000000000001" customHeight="1">
      <c r="A206" s="30">
        <v>204</v>
      </c>
      <c r="B206" s="30" t="s">
        <v>754</v>
      </c>
      <c r="C206" s="30">
        <v>50.54</v>
      </c>
      <c r="D206" s="40" t="s">
        <v>116</v>
      </c>
      <c r="E206" s="30" t="s">
        <v>141</v>
      </c>
      <c r="F206" s="30"/>
    </row>
    <row r="207" spans="1:6" ht="20.100000000000001" customHeight="1">
      <c r="A207" s="30">
        <v>205</v>
      </c>
      <c r="B207" s="30" t="s">
        <v>755</v>
      </c>
      <c r="C207" s="30">
        <v>50.54</v>
      </c>
      <c r="D207" s="40" t="s">
        <v>116</v>
      </c>
      <c r="E207" s="30" t="s">
        <v>141</v>
      </c>
      <c r="F207" s="30"/>
    </row>
    <row r="208" spans="1:6" ht="20.100000000000001" customHeight="1">
      <c r="A208" s="30">
        <v>206</v>
      </c>
      <c r="B208" s="30" t="s">
        <v>756</v>
      </c>
      <c r="C208" s="30">
        <v>50.54</v>
      </c>
      <c r="D208" s="40" t="s">
        <v>116</v>
      </c>
      <c r="E208" s="30" t="s">
        <v>141</v>
      </c>
      <c r="F208" s="30"/>
    </row>
    <row r="209" spans="1:6" ht="20.100000000000001" customHeight="1">
      <c r="A209" s="30">
        <v>207</v>
      </c>
      <c r="B209" s="30" t="s">
        <v>757</v>
      </c>
      <c r="C209" s="30">
        <v>50.76</v>
      </c>
      <c r="D209" s="40" t="s">
        <v>116</v>
      </c>
      <c r="E209" s="30" t="s">
        <v>141</v>
      </c>
      <c r="F209" s="30"/>
    </row>
    <row r="210" spans="1:6" ht="20.100000000000001" customHeight="1">
      <c r="A210" s="30">
        <v>208</v>
      </c>
      <c r="B210" s="30" t="s">
        <v>758</v>
      </c>
      <c r="C210" s="30">
        <v>44.47</v>
      </c>
      <c r="D210" s="40" t="s">
        <v>116</v>
      </c>
      <c r="E210" s="30" t="s">
        <v>141</v>
      </c>
      <c r="F210" s="30"/>
    </row>
    <row r="211" spans="1:6" ht="20.100000000000001" customHeight="1">
      <c r="A211" s="30">
        <v>209</v>
      </c>
      <c r="B211" s="30" t="s">
        <v>759</v>
      </c>
      <c r="C211" s="30">
        <v>59.47</v>
      </c>
      <c r="D211" s="30" t="s">
        <v>544</v>
      </c>
      <c r="E211" s="30" t="s">
        <v>77</v>
      </c>
      <c r="F211" s="30"/>
    </row>
    <row r="212" spans="1:6" ht="20.100000000000001" customHeight="1">
      <c r="A212" s="30">
        <v>210</v>
      </c>
      <c r="B212" s="30" t="s">
        <v>760</v>
      </c>
      <c r="C212" s="30">
        <v>59.27</v>
      </c>
      <c r="D212" s="30" t="s">
        <v>544</v>
      </c>
      <c r="E212" s="30" t="s">
        <v>77</v>
      </c>
      <c r="F212" s="30"/>
    </row>
    <row r="213" spans="1:6" ht="20.100000000000001" customHeight="1">
      <c r="A213" s="30">
        <v>211</v>
      </c>
      <c r="B213" s="30" t="s">
        <v>761</v>
      </c>
      <c r="C213" s="30">
        <v>59.25</v>
      </c>
      <c r="D213" s="30" t="s">
        <v>544</v>
      </c>
      <c r="E213" s="30" t="s">
        <v>77</v>
      </c>
      <c r="F213" s="30"/>
    </row>
    <row r="214" spans="1:6" ht="20.100000000000001" customHeight="1">
      <c r="A214" s="30">
        <v>212</v>
      </c>
      <c r="B214" s="30" t="s">
        <v>762</v>
      </c>
      <c r="C214" s="30">
        <v>59.25</v>
      </c>
      <c r="D214" s="30" t="s">
        <v>544</v>
      </c>
      <c r="E214" s="30" t="s">
        <v>77</v>
      </c>
      <c r="F214" s="30"/>
    </row>
    <row r="215" spans="1:6" ht="20.100000000000001" customHeight="1">
      <c r="A215" s="30">
        <v>213</v>
      </c>
      <c r="B215" s="30" t="s">
        <v>763</v>
      </c>
      <c r="C215" s="30">
        <v>59.27</v>
      </c>
      <c r="D215" s="30" t="s">
        <v>544</v>
      </c>
      <c r="E215" s="30" t="s">
        <v>77</v>
      </c>
      <c r="F215" s="30"/>
    </row>
    <row r="216" spans="1:6" ht="20.100000000000001" customHeight="1">
      <c r="A216" s="30">
        <v>214</v>
      </c>
      <c r="B216" s="30" t="s">
        <v>764</v>
      </c>
      <c r="C216" s="30">
        <v>59.24</v>
      </c>
      <c r="D216" s="30" t="s">
        <v>544</v>
      </c>
      <c r="E216" s="30" t="s">
        <v>77</v>
      </c>
      <c r="F216" s="30"/>
    </row>
    <row r="217" spans="1:6" ht="20.100000000000001" customHeight="1">
      <c r="A217" s="30">
        <v>215</v>
      </c>
      <c r="B217" s="30" t="s">
        <v>765</v>
      </c>
      <c r="C217" s="30">
        <v>59.88</v>
      </c>
      <c r="D217" s="30" t="s">
        <v>544</v>
      </c>
      <c r="E217" s="30" t="s">
        <v>77</v>
      </c>
      <c r="F217" s="30"/>
    </row>
    <row r="218" spans="1:6" ht="20.100000000000001" customHeight="1">
      <c r="A218" s="30">
        <v>216</v>
      </c>
      <c r="B218" s="30" t="s">
        <v>766</v>
      </c>
      <c r="C218" s="30">
        <v>62.94</v>
      </c>
      <c r="D218" s="30" t="s">
        <v>544</v>
      </c>
      <c r="E218" s="30" t="s">
        <v>75</v>
      </c>
      <c r="F218" s="30"/>
    </row>
    <row r="219" spans="1:6" ht="20.100000000000001" customHeight="1">
      <c r="A219" s="30">
        <v>217</v>
      </c>
      <c r="B219" s="30" t="s">
        <v>767</v>
      </c>
      <c r="C219" s="30">
        <v>59.27</v>
      </c>
      <c r="D219" s="30" t="s">
        <v>544</v>
      </c>
      <c r="E219" s="30" t="s">
        <v>75</v>
      </c>
      <c r="F219" s="30"/>
    </row>
    <row r="220" spans="1:6" ht="20.100000000000001" customHeight="1">
      <c r="A220" s="30">
        <v>218</v>
      </c>
      <c r="B220" s="30" t="s">
        <v>768</v>
      </c>
      <c r="C220" s="30">
        <v>59.27</v>
      </c>
      <c r="D220" s="30" t="s">
        <v>544</v>
      </c>
      <c r="E220" s="30" t="s">
        <v>75</v>
      </c>
      <c r="F220" s="30"/>
    </row>
    <row r="221" spans="1:6" ht="20.100000000000001" customHeight="1">
      <c r="A221" s="30">
        <v>219</v>
      </c>
      <c r="B221" s="30" t="s">
        <v>769</v>
      </c>
      <c r="C221" s="30">
        <v>59.27</v>
      </c>
      <c r="D221" s="30" t="s">
        <v>544</v>
      </c>
      <c r="E221" s="30" t="s">
        <v>75</v>
      </c>
      <c r="F221" s="30"/>
    </row>
    <row r="222" spans="1:6" ht="20.100000000000001" customHeight="1">
      <c r="A222" s="30">
        <v>220</v>
      </c>
      <c r="B222" s="30" t="s">
        <v>770</v>
      </c>
      <c r="C222" s="30">
        <v>59.25</v>
      </c>
      <c r="D222" s="30" t="s">
        <v>544</v>
      </c>
      <c r="E222" s="30" t="s">
        <v>75</v>
      </c>
      <c r="F222" s="30"/>
    </row>
    <row r="223" spans="1:6" ht="20.100000000000001" customHeight="1">
      <c r="A223" s="30">
        <v>221</v>
      </c>
      <c r="B223" s="30" t="s">
        <v>771</v>
      </c>
      <c r="C223" s="30">
        <v>50.84</v>
      </c>
      <c r="D223" s="40" t="s">
        <v>116</v>
      </c>
      <c r="E223" s="30" t="s">
        <v>141</v>
      </c>
      <c r="F223" s="30"/>
    </row>
    <row r="224" spans="1:6" ht="20.100000000000001" customHeight="1">
      <c r="A224" s="30">
        <v>222</v>
      </c>
      <c r="B224" s="30" t="s">
        <v>772</v>
      </c>
      <c r="C224" s="30">
        <v>50.54</v>
      </c>
      <c r="D224" s="40" t="s">
        <v>116</v>
      </c>
      <c r="E224" s="30" t="s">
        <v>141</v>
      </c>
      <c r="F224" s="30"/>
    </row>
    <row r="225" spans="1:6" ht="20.100000000000001" customHeight="1">
      <c r="A225" s="30">
        <v>223</v>
      </c>
      <c r="B225" s="30" t="s">
        <v>773</v>
      </c>
      <c r="C225" s="30">
        <v>50.54</v>
      </c>
      <c r="D225" s="40" t="s">
        <v>116</v>
      </c>
      <c r="E225" s="30" t="s">
        <v>141</v>
      </c>
      <c r="F225" s="30"/>
    </row>
    <row r="226" spans="1:6" ht="20.100000000000001" customHeight="1">
      <c r="A226" s="30">
        <v>224</v>
      </c>
      <c r="B226" s="30" t="s">
        <v>774</v>
      </c>
      <c r="C226" s="30">
        <v>50.54</v>
      </c>
      <c r="D226" s="40" t="s">
        <v>116</v>
      </c>
      <c r="E226" s="30" t="s">
        <v>141</v>
      </c>
      <c r="F226" s="30"/>
    </row>
    <row r="227" spans="1:6" ht="20.100000000000001" customHeight="1">
      <c r="A227" s="30">
        <v>225</v>
      </c>
      <c r="B227" s="30" t="s">
        <v>775</v>
      </c>
      <c r="C227" s="30">
        <v>50.76</v>
      </c>
      <c r="D227" s="40" t="s">
        <v>116</v>
      </c>
      <c r="E227" s="30" t="s">
        <v>141</v>
      </c>
      <c r="F227" s="30"/>
    </row>
    <row r="228" spans="1:6" ht="20.100000000000001" customHeight="1">
      <c r="A228" s="30">
        <v>226</v>
      </c>
      <c r="B228" s="30" t="s">
        <v>776</v>
      </c>
      <c r="C228" s="30">
        <v>44.47</v>
      </c>
      <c r="D228" s="40" t="s">
        <v>116</v>
      </c>
      <c r="E228" s="30" t="s">
        <v>141</v>
      </c>
      <c r="F228" s="30"/>
    </row>
    <row r="229" spans="1:6" ht="20.100000000000001" customHeight="1">
      <c r="A229" s="30">
        <v>227</v>
      </c>
      <c r="B229" s="30" t="s">
        <v>777</v>
      </c>
      <c r="C229" s="30">
        <v>59.47</v>
      </c>
      <c r="D229" s="30" t="s">
        <v>544</v>
      </c>
      <c r="E229" s="30" t="s">
        <v>77</v>
      </c>
      <c r="F229" s="30"/>
    </row>
    <row r="230" spans="1:6" ht="20.100000000000001" customHeight="1">
      <c r="A230" s="30">
        <v>228</v>
      </c>
      <c r="B230" s="30" t="s">
        <v>778</v>
      </c>
      <c r="C230" s="30">
        <v>59.27</v>
      </c>
      <c r="D230" s="30" t="s">
        <v>544</v>
      </c>
      <c r="E230" s="30" t="s">
        <v>77</v>
      </c>
      <c r="F230" s="30"/>
    </row>
    <row r="231" spans="1:6" ht="20.100000000000001" customHeight="1">
      <c r="A231" s="30">
        <v>229</v>
      </c>
      <c r="B231" s="30" t="s">
        <v>779</v>
      </c>
      <c r="C231" s="30">
        <v>59.25</v>
      </c>
      <c r="D231" s="30" t="s">
        <v>544</v>
      </c>
      <c r="E231" s="30" t="s">
        <v>77</v>
      </c>
      <c r="F231" s="30"/>
    </row>
    <row r="232" spans="1:6" ht="20.100000000000001" customHeight="1">
      <c r="A232" s="30">
        <v>230</v>
      </c>
      <c r="B232" s="30" t="s">
        <v>780</v>
      </c>
      <c r="C232" s="30">
        <v>59.25</v>
      </c>
      <c r="D232" s="30" t="s">
        <v>544</v>
      </c>
      <c r="E232" s="30" t="s">
        <v>77</v>
      </c>
      <c r="F232" s="30"/>
    </row>
    <row r="233" spans="1:6" ht="20.100000000000001" customHeight="1">
      <c r="A233" s="30">
        <v>231</v>
      </c>
      <c r="B233" s="30" t="s">
        <v>781</v>
      </c>
      <c r="C233" s="30">
        <v>59.27</v>
      </c>
      <c r="D233" s="30" t="s">
        <v>544</v>
      </c>
      <c r="E233" s="30" t="s">
        <v>77</v>
      </c>
      <c r="F233" s="30"/>
    </row>
    <row r="234" spans="1:6" ht="20.100000000000001" customHeight="1">
      <c r="A234" s="30">
        <v>232</v>
      </c>
      <c r="B234" s="30" t="s">
        <v>782</v>
      </c>
      <c r="C234" s="30">
        <v>59.24</v>
      </c>
      <c r="D234" s="30" t="s">
        <v>544</v>
      </c>
      <c r="E234" s="30" t="s">
        <v>77</v>
      </c>
      <c r="F234" s="30"/>
    </row>
    <row r="235" spans="1:6" ht="20.100000000000001" customHeight="1">
      <c r="A235" s="30">
        <v>233</v>
      </c>
      <c r="B235" s="30" t="s">
        <v>783</v>
      </c>
      <c r="C235" s="30">
        <v>59.88</v>
      </c>
      <c r="D235" s="30" t="s">
        <v>544</v>
      </c>
      <c r="E235" s="30" t="s">
        <v>77</v>
      </c>
      <c r="F235" s="30"/>
    </row>
    <row r="236" spans="1:6" ht="20.100000000000001" customHeight="1">
      <c r="A236" s="30">
        <v>234</v>
      </c>
      <c r="B236" s="30" t="s">
        <v>784</v>
      </c>
      <c r="C236" s="30">
        <v>62.94</v>
      </c>
      <c r="D236" s="30" t="s">
        <v>544</v>
      </c>
      <c r="E236" s="30" t="s">
        <v>75</v>
      </c>
      <c r="F236" s="30"/>
    </row>
    <row r="237" spans="1:6" ht="20.100000000000001" customHeight="1">
      <c r="A237" s="30">
        <v>235</v>
      </c>
      <c r="B237" s="30" t="s">
        <v>785</v>
      </c>
      <c r="C237" s="30">
        <v>59.27</v>
      </c>
      <c r="D237" s="30" t="s">
        <v>544</v>
      </c>
      <c r="E237" s="30" t="s">
        <v>75</v>
      </c>
      <c r="F237" s="30"/>
    </row>
    <row r="238" spans="1:6" ht="20.100000000000001" customHeight="1">
      <c r="A238" s="30">
        <v>236</v>
      </c>
      <c r="B238" s="30" t="s">
        <v>786</v>
      </c>
      <c r="C238" s="30">
        <v>59.27</v>
      </c>
      <c r="D238" s="30" t="s">
        <v>544</v>
      </c>
      <c r="E238" s="30" t="s">
        <v>75</v>
      </c>
      <c r="F238" s="30"/>
    </row>
    <row r="239" spans="1:6" ht="20.100000000000001" customHeight="1">
      <c r="A239" s="30">
        <v>237</v>
      </c>
      <c r="B239" s="30" t="s">
        <v>787</v>
      </c>
      <c r="C239" s="30">
        <v>59.27</v>
      </c>
      <c r="D239" s="30" t="s">
        <v>544</v>
      </c>
      <c r="E239" s="30" t="s">
        <v>75</v>
      </c>
      <c r="F239" s="30"/>
    </row>
    <row r="240" spans="1:6" ht="20.100000000000001" customHeight="1">
      <c r="A240" s="30">
        <v>238</v>
      </c>
      <c r="B240" s="30" t="s">
        <v>788</v>
      </c>
      <c r="C240" s="30">
        <v>59.25</v>
      </c>
      <c r="D240" s="30" t="s">
        <v>544</v>
      </c>
      <c r="E240" s="30" t="s">
        <v>75</v>
      </c>
      <c r="F240" s="30"/>
    </row>
    <row r="241" spans="1:6" ht="20.100000000000001" customHeight="1">
      <c r="A241" s="30">
        <v>239</v>
      </c>
      <c r="B241" s="30" t="s">
        <v>789</v>
      </c>
      <c r="C241" s="30">
        <v>50.84</v>
      </c>
      <c r="D241" s="40" t="s">
        <v>116</v>
      </c>
      <c r="E241" s="30" t="s">
        <v>141</v>
      </c>
      <c r="F241" s="30"/>
    </row>
    <row r="242" spans="1:6" ht="20.100000000000001" customHeight="1">
      <c r="A242" s="30">
        <v>240</v>
      </c>
      <c r="B242" s="30" t="s">
        <v>790</v>
      </c>
      <c r="C242" s="30">
        <v>50.54</v>
      </c>
      <c r="D242" s="40" t="s">
        <v>116</v>
      </c>
      <c r="E242" s="30" t="s">
        <v>141</v>
      </c>
      <c r="F242" s="30"/>
    </row>
    <row r="243" spans="1:6" ht="20.100000000000001" customHeight="1">
      <c r="A243" s="30">
        <v>241</v>
      </c>
      <c r="B243" s="30" t="s">
        <v>791</v>
      </c>
      <c r="C243" s="30">
        <v>50.54</v>
      </c>
      <c r="D243" s="40" t="s">
        <v>116</v>
      </c>
      <c r="E243" s="30" t="s">
        <v>141</v>
      </c>
      <c r="F243" s="30"/>
    </row>
    <row r="244" spans="1:6" ht="20.100000000000001" customHeight="1">
      <c r="A244" s="30">
        <v>242</v>
      </c>
      <c r="B244" s="30" t="s">
        <v>792</v>
      </c>
      <c r="C244" s="30">
        <v>50.54</v>
      </c>
      <c r="D244" s="40" t="s">
        <v>116</v>
      </c>
      <c r="E244" s="30" t="s">
        <v>141</v>
      </c>
      <c r="F244" s="30"/>
    </row>
    <row r="245" spans="1:6" ht="20.100000000000001" customHeight="1">
      <c r="A245" s="30">
        <v>243</v>
      </c>
      <c r="B245" s="30" t="s">
        <v>793</v>
      </c>
      <c r="C245" s="30">
        <v>50.76</v>
      </c>
      <c r="D245" s="40" t="s">
        <v>116</v>
      </c>
      <c r="E245" s="30" t="s">
        <v>141</v>
      </c>
      <c r="F245" s="30"/>
    </row>
    <row r="246" spans="1:6" ht="20.100000000000001" customHeight="1">
      <c r="A246" s="30">
        <v>244</v>
      </c>
      <c r="B246" s="30" t="s">
        <v>794</v>
      </c>
      <c r="C246" s="30">
        <v>44.47</v>
      </c>
      <c r="D246" s="40" t="s">
        <v>116</v>
      </c>
      <c r="E246" s="30" t="s">
        <v>141</v>
      </c>
      <c r="F246" s="30"/>
    </row>
    <row r="247" spans="1:6" ht="20.100000000000001" customHeight="1">
      <c r="A247" s="30">
        <v>245</v>
      </c>
      <c r="B247" s="30" t="s">
        <v>795</v>
      </c>
      <c r="C247" s="30">
        <v>59.47</v>
      </c>
      <c r="D247" s="30" t="s">
        <v>544</v>
      </c>
      <c r="E247" s="30" t="s">
        <v>77</v>
      </c>
      <c r="F247" s="30"/>
    </row>
    <row r="248" spans="1:6" ht="20.100000000000001" customHeight="1">
      <c r="A248" s="30">
        <v>246</v>
      </c>
      <c r="B248" s="30" t="s">
        <v>796</v>
      </c>
      <c r="C248" s="30">
        <v>59.27</v>
      </c>
      <c r="D248" s="30" t="s">
        <v>544</v>
      </c>
      <c r="E248" s="30" t="s">
        <v>77</v>
      </c>
      <c r="F248" s="30"/>
    </row>
    <row r="249" spans="1:6" ht="20.100000000000001" customHeight="1">
      <c r="A249" s="30">
        <v>247</v>
      </c>
      <c r="B249" s="30" t="s">
        <v>797</v>
      </c>
      <c r="C249" s="30">
        <v>59.25</v>
      </c>
      <c r="D249" s="30" t="s">
        <v>544</v>
      </c>
      <c r="E249" s="30" t="s">
        <v>77</v>
      </c>
      <c r="F249" s="30"/>
    </row>
    <row r="250" spans="1:6" ht="20.100000000000001" customHeight="1">
      <c r="A250" s="30">
        <v>248</v>
      </c>
      <c r="B250" s="30" t="s">
        <v>798</v>
      </c>
      <c r="C250" s="30">
        <v>59.25</v>
      </c>
      <c r="D250" s="30" t="s">
        <v>544</v>
      </c>
      <c r="E250" s="30" t="s">
        <v>77</v>
      </c>
      <c r="F250" s="30"/>
    </row>
    <row r="251" spans="1:6" ht="20.100000000000001" customHeight="1">
      <c r="A251" s="30">
        <v>249</v>
      </c>
      <c r="B251" s="30" t="s">
        <v>799</v>
      </c>
      <c r="C251" s="30">
        <v>59.27</v>
      </c>
      <c r="D251" s="30" t="s">
        <v>544</v>
      </c>
      <c r="E251" s="30" t="s">
        <v>77</v>
      </c>
      <c r="F251" s="30"/>
    </row>
    <row r="252" spans="1:6" ht="20.100000000000001" customHeight="1">
      <c r="A252" s="30">
        <v>250</v>
      </c>
      <c r="B252" s="30" t="s">
        <v>800</v>
      </c>
      <c r="C252" s="30">
        <v>59.24</v>
      </c>
      <c r="D252" s="30" t="s">
        <v>544</v>
      </c>
      <c r="E252" s="30" t="s">
        <v>77</v>
      </c>
      <c r="F252" s="30"/>
    </row>
    <row r="253" spans="1:6" ht="20.100000000000001" customHeight="1">
      <c r="A253" s="30">
        <v>251</v>
      </c>
      <c r="B253" s="30" t="s">
        <v>801</v>
      </c>
      <c r="C253" s="30">
        <v>59.88</v>
      </c>
      <c r="D253" s="30" t="s">
        <v>544</v>
      </c>
      <c r="E253" s="30" t="s">
        <v>77</v>
      </c>
      <c r="F253" s="30"/>
    </row>
    <row r="254" spans="1:6" ht="20.100000000000001" customHeight="1">
      <c r="A254" s="30">
        <v>252</v>
      </c>
      <c r="B254" s="30" t="s">
        <v>802</v>
      </c>
      <c r="C254" s="30">
        <v>62.94</v>
      </c>
      <c r="D254" s="30" t="s">
        <v>544</v>
      </c>
      <c r="E254" s="30" t="s">
        <v>75</v>
      </c>
      <c r="F254" s="30"/>
    </row>
    <row r="255" spans="1:6" ht="20.100000000000001" customHeight="1">
      <c r="A255" s="30">
        <v>253</v>
      </c>
      <c r="B255" s="30" t="s">
        <v>803</v>
      </c>
      <c r="C255" s="30">
        <v>59.27</v>
      </c>
      <c r="D255" s="30" t="s">
        <v>544</v>
      </c>
      <c r="E255" s="30" t="s">
        <v>75</v>
      </c>
      <c r="F255" s="30"/>
    </row>
    <row r="256" spans="1:6" ht="20.100000000000001" customHeight="1">
      <c r="A256" s="30">
        <v>254</v>
      </c>
      <c r="B256" s="30" t="s">
        <v>804</v>
      </c>
      <c r="C256" s="30">
        <v>59.27</v>
      </c>
      <c r="D256" s="30" t="s">
        <v>544</v>
      </c>
      <c r="E256" s="30" t="s">
        <v>75</v>
      </c>
      <c r="F256" s="30"/>
    </row>
    <row r="257" spans="1:6" ht="20.100000000000001" customHeight="1">
      <c r="A257" s="30">
        <v>255</v>
      </c>
      <c r="B257" s="30" t="s">
        <v>805</v>
      </c>
      <c r="C257" s="30">
        <v>59.27</v>
      </c>
      <c r="D257" s="30" t="s">
        <v>544</v>
      </c>
      <c r="E257" s="30" t="s">
        <v>75</v>
      </c>
      <c r="F257" s="30"/>
    </row>
    <row r="258" spans="1:6" ht="20.100000000000001" customHeight="1">
      <c r="A258" s="30">
        <v>256</v>
      </c>
      <c r="B258" s="30" t="s">
        <v>806</v>
      </c>
      <c r="C258" s="30">
        <v>59.25</v>
      </c>
      <c r="D258" s="30" t="s">
        <v>544</v>
      </c>
      <c r="E258" s="30" t="s">
        <v>75</v>
      </c>
      <c r="F258" s="30"/>
    </row>
    <row r="259" spans="1:6" ht="20.100000000000001" customHeight="1">
      <c r="A259" s="30">
        <v>257</v>
      </c>
      <c r="B259" s="30" t="s">
        <v>807</v>
      </c>
      <c r="C259" s="30">
        <v>50.84</v>
      </c>
      <c r="D259" s="40" t="s">
        <v>116</v>
      </c>
      <c r="E259" s="30" t="s">
        <v>141</v>
      </c>
      <c r="F259" s="30"/>
    </row>
    <row r="260" spans="1:6" ht="20.100000000000001" customHeight="1">
      <c r="A260" s="30">
        <v>258</v>
      </c>
      <c r="B260" s="30" t="s">
        <v>808</v>
      </c>
      <c r="C260" s="30">
        <v>50.54</v>
      </c>
      <c r="D260" s="40" t="s">
        <v>116</v>
      </c>
      <c r="E260" s="30" t="s">
        <v>141</v>
      </c>
      <c r="F260" s="30"/>
    </row>
    <row r="261" spans="1:6" ht="20.100000000000001" customHeight="1">
      <c r="A261" s="30">
        <v>259</v>
      </c>
      <c r="B261" s="30" t="s">
        <v>809</v>
      </c>
      <c r="C261" s="30">
        <v>50.54</v>
      </c>
      <c r="D261" s="40" t="s">
        <v>116</v>
      </c>
      <c r="E261" s="30" t="s">
        <v>141</v>
      </c>
      <c r="F261" s="30"/>
    </row>
    <row r="262" spans="1:6" ht="20.100000000000001" customHeight="1">
      <c r="A262" s="30">
        <v>260</v>
      </c>
      <c r="B262" s="30" t="s">
        <v>810</v>
      </c>
      <c r="C262" s="30">
        <v>50.54</v>
      </c>
      <c r="D262" s="40" t="s">
        <v>116</v>
      </c>
      <c r="E262" s="30" t="s">
        <v>141</v>
      </c>
      <c r="F262" s="30"/>
    </row>
    <row r="263" spans="1:6" ht="20.100000000000001" customHeight="1">
      <c r="A263" s="30">
        <v>261</v>
      </c>
      <c r="B263" s="30" t="s">
        <v>811</v>
      </c>
      <c r="C263" s="30">
        <v>50.76</v>
      </c>
      <c r="D263" s="40" t="s">
        <v>116</v>
      </c>
      <c r="E263" s="30" t="s">
        <v>141</v>
      </c>
      <c r="F263" s="30"/>
    </row>
    <row r="264" spans="1:6" ht="20.100000000000001" customHeight="1">
      <c r="A264" s="30">
        <v>262</v>
      </c>
      <c r="B264" s="30" t="s">
        <v>812</v>
      </c>
      <c r="C264" s="30">
        <v>44.47</v>
      </c>
      <c r="D264" s="40" t="s">
        <v>116</v>
      </c>
      <c r="E264" s="30" t="s">
        <v>141</v>
      </c>
      <c r="F264" s="30"/>
    </row>
    <row r="265" spans="1:6" ht="20.100000000000001" customHeight="1">
      <c r="A265" s="30">
        <v>263</v>
      </c>
      <c r="B265" s="30" t="s">
        <v>813</v>
      </c>
      <c r="C265" s="30">
        <v>59.47</v>
      </c>
      <c r="D265" s="30" t="s">
        <v>544</v>
      </c>
      <c r="E265" s="30" t="s">
        <v>77</v>
      </c>
      <c r="F265" s="30"/>
    </row>
    <row r="266" spans="1:6" ht="20.100000000000001" customHeight="1">
      <c r="A266" s="30">
        <v>264</v>
      </c>
      <c r="B266" s="30" t="s">
        <v>814</v>
      </c>
      <c r="C266" s="30">
        <v>59.27</v>
      </c>
      <c r="D266" s="30" t="s">
        <v>544</v>
      </c>
      <c r="E266" s="30" t="s">
        <v>77</v>
      </c>
      <c r="F266" s="30"/>
    </row>
    <row r="267" spans="1:6" ht="20.100000000000001" customHeight="1">
      <c r="A267" s="30">
        <v>265</v>
      </c>
      <c r="B267" s="30" t="s">
        <v>815</v>
      </c>
      <c r="C267" s="30">
        <v>59.25</v>
      </c>
      <c r="D267" s="30" t="s">
        <v>544</v>
      </c>
      <c r="E267" s="30" t="s">
        <v>77</v>
      </c>
      <c r="F267" s="30"/>
    </row>
    <row r="268" spans="1:6" ht="20.100000000000001" customHeight="1">
      <c r="A268" s="30">
        <v>266</v>
      </c>
      <c r="B268" s="30" t="s">
        <v>816</v>
      </c>
      <c r="C268" s="30">
        <v>59.25</v>
      </c>
      <c r="D268" s="30" t="s">
        <v>544</v>
      </c>
      <c r="E268" s="30" t="s">
        <v>77</v>
      </c>
      <c r="F268" s="30"/>
    </row>
    <row r="269" spans="1:6" ht="20.100000000000001" customHeight="1">
      <c r="A269" s="30">
        <v>267</v>
      </c>
      <c r="B269" s="30" t="s">
        <v>817</v>
      </c>
      <c r="C269" s="30">
        <v>59.27</v>
      </c>
      <c r="D269" s="30" t="s">
        <v>544</v>
      </c>
      <c r="E269" s="30" t="s">
        <v>77</v>
      </c>
      <c r="F269" s="30"/>
    </row>
    <row r="270" spans="1:6" ht="20.100000000000001" customHeight="1">
      <c r="A270" s="30">
        <v>268</v>
      </c>
      <c r="B270" s="30" t="s">
        <v>818</v>
      </c>
      <c r="C270" s="30">
        <v>59.24</v>
      </c>
      <c r="D270" s="30" t="s">
        <v>544</v>
      </c>
      <c r="E270" s="30" t="s">
        <v>77</v>
      </c>
      <c r="F270" s="30"/>
    </row>
    <row r="271" spans="1:6" ht="20.100000000000001" customHeight="1">
      <c r="A271" s="30">
        <v>269</v>
      </c>
      <c r="B271" s="30" t="s">
        <v>819</v>
      </c>
      <c r="C271" s="30">
        <v>59.88</v>
      </c>
      <c r="D271" s="30" t="s">
        <v>544</v>
      </c>
      <c r="E271" s="30" t="s">
        <v>77</v>
      </c>
      <c r="F271" s="30"/>
    </row>
    <row r="272" spans="1:6" ht="20.100000000000001" customHeight="1">
      <c r="A272" s="30">
        <v>270</v>
      </c>
      <c r="B272" s="30" t="s">
        <v>820</v>
      </c>
      <c r="C272" s="30">
        <v>62.94</v>
      </c>
      <c r="D272" s="30" t="s">
        <v>544</v>
      </c>
      <c r="E272" s="30" t="s">
        <v>75</v>
      </c>
      <c r="F272" s="30"/>
    </row>
    <row r="273" spans="1:6" ht="20.100000000000001" customHeight="1">
      <c r="A273" s="30">
        <v>271</v>
      </c>
      <c r="B273" s="30" t="s">
        <v>821</v>
      </c>
      <c r="C273" s="30">
        <v>59.27</v>
      </c>
      <c r="D273" s="30" t="s">
        <v>544</v>
      </c>
      <c r="E273" s="30" t="s">
        <v>75</v>
      </c>
      <c r="F273" s="30"/>
    </row>
    <row r="274" spans="1:6" ht="20.100000000000001" customHeight="1">
      <c r="A274" s="30">
        <v>272</v>
      </c>
      <c r="B274" s="30" t="s">
        <v>822</v>
      </c>
      <c r="C274" s="30">
        <v>59.27</v>
      </c>
      <c r="D274" s="30" t="s">
        <v>544</v>
      </c>
      <c r="E274" s="30" t="s">
        <v>75</v>
      </c>
      <c r="F274" s="30"/>
    </row>
    <row r="275" spans="1:6" ht="20.100000000000001" customHeight="1">
      <c r="A275" s="30">
        <v>273</v>
      </c>
      <c r="B275" s="30" t="s">
        <v>823</v>
      </c>
      <c r="C275" s="30">
        <v>59.27</v>
      </c>
      <c r="D275" s="30" t="s">
        <v>544</v>
      </c>
      <c r="E275" s="30" t="s">
        <v>75</v>
      </c>
      <c r="F275" s="30"/>
    </row>
    <row r="276" spans="1:6" ht="20.100000000000001" customHeight="1">
      <c r="A276" s="30">
        <v>274</v>
      </c>
      <c r="B276" s="30" t="s">
        <v>824</v>
      </c>
      <c r="C276" s="30">
        <v>59.25</v>
      </c>
      <c r="D276" s="30" t="s">
        <v>544</v>
      </c>
      <c r="E276" s="30" t="s">
        <v>75</v>
      </c>
      <c r="F276" s="30"/>
    </row>
    <row r="277" spans="1:6" ht="20.100000000000001" customHeight="1">
      <c r="A277" s="30">
        <v>275</v>
      </c>
      <c r="B277" s="30" t="s">
        <v>825</v>
      </c>
      <c r="C277" s="30">
        <v>50.84</v>
      </c>
      <c r="D277" s="40" t="s">
        <v>116</v>
      </c>
      <c r="E277" s="30" t="s">
        <v>141</v>
      </c>
      <c r="F277" s="30"/>
    </row>
    <row r="278" spans="1:6" ht="20.100000000000001" customHeight="1">
      <c r="A278" s="30">
        <v>276</v>
      </c>
      <c r="B278" s="30" t="s">
        <v>826</v>
      </c>
      <c r="C278" s="30">
        <v>50.54</v>
      </c>
      <c r="D278" s="40" t="s">
        <v>116</v>
      </c>
      <c r="E278" s="30" t="s">
        <v>141</v>
      </c>
      <c r="F278" s="30"/>
    </row>
    <row r="279" spans="1:6" ht="20.100000000000001" customHeight="1">
      <c r="A279" s="30">
        <v>277</v>
      </c>
      <c r="B279" s="30" t="s">
        <v>827</v>
      </c>
      <c r="C279" s="30">
        <v>50.54</v>
      </c>
      <c r="D279" s="40" t="s">
        <v>116</v>
      </c>
      <c r="E279" s="30" t="s">
        <v>141</v>
      </c>
      <c r="F279" s="30"/>
    </row>
    <row r="280" spans="1:6" ht="20.100000000000001" customHeight="1">
      <c r="A280" s="30">
        <v>278</v>
      </c>
      <c r="B280" s="30" t="s">
        <v>828</v>
      </c>
      <c r="C280" s="30">
        <v>50.54</v>
      </c>
      <c r="D280" s="40" t="s">
        <v>116</v>
      </c>
      <c r="E280" s="30" t="s">
        <v>141</v>
      </c>
      <c r="F280" s="30"/>
    </row>
    <row r="281" spans="1:6" ht="20.100000000000001" customHeight="1">
      <c r="A281" s="30">
        <v>279</v>
      </c>
      <c r="B281" s="30" t="s">
        <v>829</v>
      </c>
      <c r="C281" s="30">
        <v>50.76</v>
      </c>
      <c r="D281" s="40" t="s">
        <v>116</v>
      </c>
      <c r="E281" s="30" t="s">
        <v>141</v>
      </c>
      <c r="F281" s="30"/>
    </row>
    <row r="282" spans="1:6" ht="20.100000000000001" customHeight="1">
      <c r="A282" s="30">
        <v>280</v>
      </c>
      <c r="B282" s="30" t="s">
        <v>830</v>
      </c>
      <c r="C282" s="30">
        <v>44.47</v>
      </c>
      <c r="D282" s="40" t="s">
        <v>116</v>
      </c>
      <c r="E282" s="30" t="s">
        <v>141</v>
      </c>
      <c r="F282" s="30"/>
    </row>
    <row r="283" spans="1:6" ht="20.100000000000001" customHeight="1">
      <c r="A283" s="30">
        <v>281</v>
      </c>
      <c r="B283" s="30" t="s">
        <v>831</v>
      </c>
      <c r="C283" s="30">
        <v>59.47</v>
      </c>
      <c r="D283" s="30" t="s">
        <v>544</v>
      </c>
      <c r="E283" s="30" t="s">
        <v>77</v>
      </c>
      <c r="F283" s="30"/>
    </row>
    <row r="284" spans="1:6" ht="20.100000000000001" customHeight="1">
      <c r="A284" s="30">
        <v>282</v>
      </c>
      <c r="B284" s="30" t="s">
        <v>832</v>
      </c>
      <c r="C284" s="30">
        <v>59.27</v>
      </c>
      <c r="D284" s="30" t="s">
        <v>544</v>
      </c>
      <c r="E284" s="30" t="s">
        <v>77</v>
      </c>
      <c r="F284" s="30"/>
    </row>
    <row r="285" spans="1:6" ht="20.100000000000001" customHeight="1">
      <c r="A285" s="30">
        <v>283</v>
      </c>
      <c r="B285" s="30" t="s">
        <v>833</v>
      </c>
      <c r="C285" s="30">
        <v>59.25</v>
      </c>
      <c r="D285" s="30" t="s">
        <v>544</v>
      </c>
      <c r="E285" s="30" t="s">
        <v>77</v>
      </c>
      <c r="F285" s="30"/>
    </row>
    <row r="286" spans="1:6" ht="20.100000000000001" customHeight="1">
      <c r="A286" s="30">
        <v>284</v>
      </c>
      <c r="B286" s="30" t="s">
        <v>834</v>
      </c>
      <c r="C286" s="30">
        <v>59.25</v>
      </c>
      <c r="D286" s="30" t="s">
        <v>544</v>
      </c>
      <c r="E286" s="30" t="s">
        <v>77</v>
      </c>
      <c r="F286" s="30"/>
    </row>
    <row r="287" spans="1:6" ht="20.100000000000001" customHeight="1">
      <c r="A287" s="30">
        <v>285</v>
      </c>
      <c r="B287" s="30" t="s">
        <v>835</v>
      </c>
      <c r="C287" s="30">
        <v>59.27</v>
      </c>
      <c r="D287" s="30" t="s">
        <v>544</v>
      </c>
      <c r="E287" s="30" t="s">
        <v>77</v>
      </c>
      <c r="F287" s="30"/>
    </row>
    <row r="288" spans="1:6" ht="20.100000000000001" customHeight="1">
      <c r="A288" s="30">
        <v>286</v>
      </c>
      <c r="B288" s="30" t="s">
        <v>836</v>
      </c>
      <c r="C288" s="30">
        <v>59.24</v>
      </c>
      <c r="D288" s="30" t="s">
        <v>544</v>
      </c>
      <c r="E288" s="30" t="s">
        <v>77</v>
      </c>
      <c r="F288" s="30"/>
    </row>
    <row r="289" spans="1:6" ht="20.100000000000001" customHeight="1">
      <c r="A289" s="30">
        <v>287</v>
      </c>
      <c r="B289" s="30" t="s">
        <v>837</v>
      </c>
      <c r="C289" s="30">
        <v>59.88</v>
      </c>
      <c r="D289" s="30" t="s">
        <v>544</v>
      </c>
      <c r="E289" s="30" t="s">
        <v>77</v>
      </c>
      <c r="F289" s="30"/>
    </row>
    <row r="290" spans="1:6" ht="20.100000000000001" customHeight="1">
      <c r="A290" s="30">
        <v>288</v>
      </c>
      <c r="B290" s="41" t="s">
        <v>838</v>
      </c>
      <c r="C290" s="42">
        <v>59.58</v>
      </c>
      <c r="D290" s="43" t="s">
        <v>544</v>
      </c>
      <c r="E290" s="43" t="s">
        <v>75</v>
      </c>
      <c r="F290" s="30"/>
    </row>
    <row r="291" spans="1:6" ht="20.100000000000001" customHeight="1">
      <c r="A291" s="30">
        <v>289</v>
      </c>
      <c r="B291" s="41" t="s">
        <v>839</v>
      </c>
      <c r="C291" s="42">
        <v>52.2</v>
      </c>
      <c r="D291" s="43" t="s">
        <v>544</v>
      </c>
      <c r="E291" s="43" t="s">
        <v>75</v>
      </c>
      <c r="F291" s="30"/>
    </row>
    <row r="292" spans="1:6" ht="20.100000000000001" customHeight="1">
      <c r="A292" s="30">
        <v>290</v>
      </c>
      <c r="B292" s="41" t="s">
        <v>840</v>
      </c>
      <c r="C292" s="42">
        <v>52.2</v>
      </c>
      <c r="D292" s="43" t="s">
        <v>544</v>
      </c>
      <c r="E292" s="43" t="s">
        <v>75</v>
      </c>
      <c r="F292" s="30"/>
    </row>
    <row r="293" spans="1:6" ht="20.100000000000001" customHeight="1">
      <c r="A293" s="30">
        <v>291</v>
      </c>
      <c r="B293" s="41" t="s">
        <v>841</v>
      </c>
      <c r="C293" s="42">
        <v>60.48</v>
      </c>
      <c r="D293" s="43" t="s">
        <v>553</v>
      </c>
      <c r="E293" s="43" t="s">
        <v>75</v>
      </c>
      <c r="F293" s="30"/>
    </row>
    <row r="294" spans="1:6" ht="20.100000000000001" customHeight="1">
      <c r="A294" s="30">
        <v>292</v>
      </c>
      <c r="B294" s="41" t="s">
        <v>842</v>
      </c>
      <c r="C294" s="42">
        <v>52.2</v>
      </c>
      <c r="D294" s="43" t="s">
        <v>544</v>
      </c>
      <c r="E294" s="43" t="s">
        <v>75</v>
      </c>
      <c r="F294" s="30"/>
    </row>
    <row r="295" spans="1:6" ht="20.100000000000001" customHeight="1">
      <c r="A295" s="30">
        <v>293</v>
      </c>
      <c r="B295" s="41" t="s">
        <v>843</v>
      </c>
      <c r="C295" s="42">
        <v>50.91</v>
      </c>
      <c r="D295" s="43" t="s">
        <v>544</v>
      </c>
      <c r="E295" s="43" t="s">
        <v>75</v>
      </c>
      <c r="F295" s="30"/>
    </row>
    <row r="296" spans="1:6" ht="20.100000000000001" customHeight="1">
      <c r="A296" s="30">
        <v>294</v>
      </c>
      <c r="B296" s="41" t="s">
        <v>844</v>
      </c>
      <c r="C296" s="42">
        <v>25.47</v>
      </c>
      <c r="D296" s="43" t="s">
        <v>116</v>
      </c>
      <c r="E296" s="43" t="s">
        <v>141</v>
      </c>
      <c r="F296" s="30"/>
    </row>
    <row r="297" spans="1:6" ht="20.100000000000001" customHeight="1">
      <c r="A297" s="30">
        <v>295</v>
      </c>
      <c r="B297" s="41" t="s">
        <v>845</v>
      </c>
      <c r="C297" s="42">
        <v>44.62</v>
      </c>
      <c r="D297" s="43" t="s">
        <v>116</v>
      </c>
      <c r="E297" s="43" t="s">
        <v>141</v>
      </c>
      <c r="F297" s="30"/>
    </row>
    <row r="298" spans="1:6" ht="20.100000000000001" customHeight="1">
      <c r="A298" s="30">
        <v>296</v>
      </c>
      <c r="B298" s="41" t="s">
        <v>846</v>
      </c>
      <c r="C298" s="42">
        <v>44.62</v>
      </c>
      <c r="D298" s="43" t="s">
        <v>116</v>
      </c>
      <c r="E298" s="43" t="s">
        <v>141</v>
      </c>
      <c r="F298" s="30"/>
    </row>
    <row r="299" spans="1:6" ht="20.100000000000001" customHeight="1">
      <c r="A299" s="30">
        <v>297</v>
      </c>
      <c r="B299" s="41" t="s">
        <v>847</v>
      </c>
      <c r="C299" s="42">
        <v>44.62</v>
      </c>
      <c r="D299" s="43" t="s">
        <v>116</v>
      </c>
      <c r="E299" s="43" t="s">
        <v>141</v>
      </c>
      <c r="F299" s="30"/>
    </row>
    <row r="300" spans="1:6" ht="20.100000000000001" customHeight="1">
      <c r="A300" s="30">
        <v>298</v>
      </c>
      <c r="B300" s="41" t="s">
        <v>848</v>
      </c>
      <c r="C300" s="42">
        <v>50.91</v>
      </c>
      <c r="D300" s="43" t="s">
        <v>116</v>
      </c>
      <c r="E300" s="43" t="s">
        <v>141</v>
      </c>
      <c r="F300" s="30"/>
    </row>
    <row r="301" spans="1:6" ht="20.100000000000001" customHeight="1">
      <c r="A301" s="30">
        <v>299</v>
      </c>
      <c r="B301" s="41" t="s">
        <v>849</v>
      </c>
      <c r="C301" s="42">
        <v>51.05</v>
      </c>
      <c r="D301" s="43" t="s">
        <v>544</v>
      </c>
      <c r="E301" s="43" t="s">
        <v>77</v>
      </c>
      <c r="F301" s="30"/>
    </row>
    <row r="302" spans="1:6" ht="20.100000000000001" customHeight="1">
      <c r="A302" s="30">
        <v>300</v>
      </c>
      <c r="B302" s="41" t="s">
        <v>850</v>
      </c>
      <c r="C302" s="42">
        <v>52.2</v>
      </c>
      <c r="D302" s="43" t="s">
        <v>544</v>
      </c>
      <c r="E302" s="43" t="s">
        <v>77</v>
      </c>
      <c r="F302" s="30"/>
    </row>
    <row r="303" spans="1:6" ht="20.100000000000001" customHeight="1">
      <c r="A303" s="30">
        <v>301</v>
      </c>
      <c r="B303" s="41" t="s">
        <v>851</v>
      </c>
      <c r="C303" s="42">
        <v>60.42</v>
      </c>
      <c r="D303" s="43" t="s">
        <v>553</v>
      </c>
      <c r="E303" s="43" t="s">
        <v>77</v>
      </c>
      <c r="F303" s="30"/>
    </row>
    <row r="304" spans="1:6" ht="20.100000000000001" customHeight="1">
      <c r="A304" s="30">
        <v>302</v>
      </c>
      <c r="B304" s="41" t="s">
        <v>852</v>
      </c>
      <c r="C304" s="42">
        <v>60.42</v>
      </c>
      <c r="D304" s="43" t="s">
        <v>553</v>
      </c>
      <c r="E304" s="43" t="s">
        <v>77</v>
      </c>
      <c r="F304" s="30"/>
    </row>
    <row r="305" spans="1:6" ht="20.100000000000001" customHeight="1">
      <c r="A305" s="30">
        <v>303</v>
      </c>
      <c r="B305" s="41" t="s">
        <v>853</v>
      </c>
      <c r="C305" s="42">
        <v>52.2</v>
      </c>
      <c r="D305" s="43" t="s">
        <v>544</v>
      </c>
      <c r="E305" s="43" t="s">
        <v>77</v>
      </c>
      <c r="F305" s="30"/>
    </row>
    <row r="306" spans="1:6" ht="20.100000000000001" customHeight="1">
      <c r="A306" s="30">
        <v>304</v>
      </c>
      <c r="B306" s="41" t="s">
        <v>854</v>
      </c>
      <c r="C306" s="42">
        <v>52.2</v>
      </c>
      <c r="D306" s="43" t="s">
        <v>544</v>
      </c>
      <c r="E306" s="43" t="s">
        <v>77</v>
      </c>
      <c r="F306" s="30"/>
    </row>
    <row r="307" spans="1:6" ht="20.100000000000001" customHeight="1">
      <c r="A307" s="30">
        <v>305</v>
      </c>
      <c r="B307" s="41" t="s">
        <v>855</v>
      </c>
      <c r="C307" s="42">
        <v>53.36</v>
      </c>
      <c r="D307" s="43" t="s">
        <v>544</v>
      </c>
      <c r="E307" s="43" t="s">
        <v>77</v>
      </c>
      <c r="F307" s="30"/>
    </row>
    <row r="308" spans="1:6" ht="20.100000000000001" customHeight="1">
      <c r="A308" s="30">
        <v>306</v>
      </c>
      <c r="B308" s="41" t="s">
        <v>856</v>
      </c>
      <c r="C308" s="42">
        <v>59.63</v>
      </c>
      <c r="D308" s="43" t="s">
        <v>544</v>
      </c>
      <c r="E308" s="43" t="s">
        <v>75</v>
      </c>
      <c r="F308" s="30"/>
    </row>
    <row r="309" spans="1:6" ht="20.100000000000001" customHeight="1">
      <c r="A309" s="30">
        <v>307</v>
      </c>
      <c r="B309" s="41" t="s">
        <v>857</v>
      </c>
      <c r="C309" s="42">
        <v>52.2</v>
      </c>
      <c r="D309" s="43" t="s">
        <v>544</v>
      </c>
      <c r="E309" s="43" t="s">
        <v>75</v>
      </c>
      <c r="F309" s="30"/>
    </row>
    <row r="310" spans="1:6" ht="20.100000000000001" customHeight="1">
      <c r="A310" s="30">
        <v>308</v>
      </c>
      <c r="B310" s="41" t="s">
        <v>858</v>
      </c>
      <c r="C310" s="42">
        <v>52.2</v>
      </c>
      <c r="D310" s="43" t="s">
        <v>544</v>
      </c>
      <c r="E310" s="43" t="s">
        <v>75</v>
      </c>
      <c r="F310" s="30"/>
    </row>
    <row r="311" spans="1:6" ht="20.100000000000001" customHeight="1">
      <c r="A311" s="30">
        <v>309</v>
      </c>
      <c r="B311" s="41" t="s">
        <v>859</v>
      </c>
      <c r="C311" s="42">
        <v>60.42</v>
      </c>
      <c r="D311" s="43" t="s">
        <v>553</v>
      </c>
      <c r="E311" s="43" t="s">
        <v>75</v>
      </c>
      <c r="F311" s="30"/>
    </row>
    <row r="312" spans="1:6" ht="20.100000000000001" customHeight="1">
      <c r="A312" s="30">
        <v>310</v>
      </c>
      <c r="B312" s="41" t="s">
        <v>860</v>
      </c>
      <c r="C312" s="42">
        <v>60.42</v>
      </c>
      <c r="D312" s="43" t="s">
        <v>553</v>
      </c>
      <c r="E312" s="43" t="s">
        <v>75</v>
      </c>
      <c r="F312" s="30"/>
    </row>
    <row r="313" spans="1:6" ht="20.100000000000001" customHeight="1">
      <c r="A313" s="30">
        <v>311</v>
      </c>
      <c r="B313" s="41" t="s">
        <v>861</v>
      </c>
      <c r="C313" s="42">
        <v>52.2</v>
      </c>
      <c r="D313" s="43" t="s">
        <v>544</v>
      </c>
      <c r="E313" s="43" t="s">
        <v>75</v>
      </c>
      <c r="F313" s="30"/>
    </row>
    <row r="314" spans="1:6" ht="20.100000000000001" customHeight="1">
      <c r="A314" s="30">
        <v>312</v>
      </c>
      <c r="B314" s="41" t="s">
        <v>862</v>
      </c>
      <c r="C314" s="42">
        <v>50.91</v>
      </c>
      <c r="D314" s="43" t="s">
        <v>544</v>
      </c>
      <c r="E314" s="43" t="s">
        <v>75</v>
      </c>
      <c r="F314" s="30"/>
    </row>
    <row r="315" spans="1:6" ht="20.100000000000001" customHeight="1">
      <c r="A315" s="30">
        <v>313</v>
      </c>
      <c r="B315" s="41" t="s">
        <v>863</v>
      </c>
      <c r="C315" s="42">
        <v>38.47</v>
      </c>
      <c r="D315" s="43" t="s">
        <v>116</v>
      </c>
      <c r="E315" s="43" t="s">
        <v>141</v>
      </c>
      <c r="F315" s="30"/>
    </row>
    <row r="316" spans="1:6" ht="20.100000000000001" customHeight="1">
      <c r="A316" s="30">
        <v>314</v>
      </c>
      <c r="B316" s="41" t="s">
        <v>864</v>
      </c>
      <c r="C316" s="42">
        <v>44.62</v>
      </c>
      <c r="D316" s="43" t="s">
        <v>116</v>
      </c>
      <c r="E316" s="43" t="s">
        <v>141</v>
      </c>
      <c r="F316" s="30"/>
    </row>
    <row r="317" spans="1:6" ht="20.100000000000001" customHeight="1">
      <c r="A317" s="30">
        <v>315</v>
      </c>
      <c r="B317" s="41" t="s">
        <v>865</v>
      </c>
      <c r="C317" s="42">
        <v>44.62</v>
      </c>
      <c r="D317" s="43" t="s">
        <v>116</v>
      </c>
      <c r="E317" s="43" t="s">
        <v>141</v>
      </c>
      <c r="F317" s="30"/>
    </row>
    <row r="318" spans="1:6" ht="20.100000000000001" customHeight="1">
      <c r="A318" s="30">
        <v>316</v>
      </c>
      <c r="B318" s="41" t="s">
        <v>866</v>
      </c>
      <c r="C318" s="42">
        <v>44.62</v>
      </c>
      <c r="D318" s="43" t="s">
        <v>116</v>
      </c>
      <c r="E318" s="43" t="s">
        <v>141</v>
      </c>
      <c r="F318" s="30"/>
    </row>
    <row r="319" spans="1:6" ht="20.100000000000001" customHeight="1">
      <c r="A319" s="30">
        <v>317</v>
      </c>
      <c r="B319" s="41" t="s">
        <v>867</v>
      </c>
      <c r="C319" s="42">
        <v>50.91</v>
      </c>
      <c r="D319" s="43" t="s">
        <v>544</v>
      </c>
      <c r="E319" s="43" t="s">
        <v>141</v>
      </c>
      <c r="F319" s="30"/>
    </row>
    <row r="320" spans="1:6" ht="20.100000000000001" customHeight="1">
      <c r="A320" s="30">
        <v>318</v>
      </c>
      <c r="B320" s="41" t="s">
        <v>868</v>
      </c>
      <c r="C320" s="42">
        <v>51.05</v>
      </c>
      <c r="D320" s="43" t="s">
        <v>544</v>
      </c>
      <c r="E320" s="43" t="s">
        <v>77</v>
      </c>
      <c r="F320" s="30"/>
    </row>
    <row r="321" spans="1:6" ht="20.100000000000001" customHeight="1">
      <c r="A321" s="30">
        <v>319</v>
      </c>
      <c r="B321" s="41" t="s">
        <v>869</v>
      </c>
      <c r="C321" s="42">
        <v>52.2</v>
      </c>
      <c r="D321" s="43" t="s">
        <v>544</v>
      </c>
      <c r="E321" s="43" t="s">
        <v>77</v>
      </c>
      <c r="F321" s="30"/>
    </row>
    <row r="322" spans="1:6" ht="20.100000000000001" customHeight="1">
      <c r="A322" s="30">
        <v>320</v>
      </c>
      <c r="B322" s="41" t="s">
        <v>870</v>
      </c>
      <c r="C322" s="42">
        <v>60.42</v>
      </c>
      <c r="D322" s="43" t="s">
        <v>553</v>
      </c>
      <c r="E322" s="43" t="s">
        <v>77</v>
      </c>
      <c r="F322" s="30"/>
    </row>
    <row r="323" spans="1:6" ht="20.100000000000001" customHeight="1">
      <c r="A323" s="30">
        <v>321</v>
      </c>
      <c r="B323" s="41" t="s">
        <v>871</v>
      </c>
      <c r="C323" s="42">
        <v>60.42</v>
      </c>
      <c r="D323" s="43" t="s">
        <v>553</v>
      </c>
      <c r="E323" s="43" t="s">
        <v>77</v>
      </c>
      <c r="F323" s="30"/>
    </row>
    <row r="324" spans="1:6" ht="20.100000000000001" customHeight="1">
      <c r="A324" s="30">
        <v>322</v>
      </c>
      <c r="B324" s="41" t="s">
        <v>872</v>
      </c>
      <c r="C324" s="42">
        <v>52.2</v>
      </c>
      <c r="D324" s="43" t="s">
        <v>544</v>
      </c>
      <c r="E324" s="43" t="s">
        <v>77</v>
      </c>
      <c r="F324" s="30"/>
    </row>
    <row r="325" spans="1:6" ht="20.100000000000001" customHeight="1">
      <c r="A325" s="30">
        <v>323</v>
      </c>
      <c r="B325" s="41" t="s">
        <v>873</v>
      </c>
      <c r="C325" s="42">
        <v>52.2</v>
      </c>
      <c r="D325" s="43" t="s">
        <v>544</v>
      </c>
      <c r="E325" s="43" t="s">
        <v>77</v>
      </c>
      <c r="F325" s="30"/>
    </row>
    <row r="326" spans="1:6" ht="20.100000000000001" customHeight="1">
      <c r="A326" s="30">
        <v>324</v>
      </c>
      <c r="B326" s="41" t="s">
        <v>874</v>
      </c>
      <c r="C326" s="42">
        <v>59.63</v>
      </c>
      <c r="D326" s="43" t="s">
        <v>544</v>
      </c>
      <c r="E326" s="43" t="s">
        <v>77</v>
      </c>
      <c r="F326" s="30"/>
    </row>
    <row r="327" spans="1:6" ht="20.100000000000001" customHeight="1">
      <c r="A327" s="30">
        <v>325</v>
      </c>
      <c r="B327" s="41" t="s">
        <v>875</v>
      </c>
      <c r="C327" s="42">
        <v>59.63</v>
      </c>
      <c r="D327" s="43" t="s">
        <v>544</v>
      </c>
      <c r="E327" s="43" t="s">
        <v>75</v>
      </c>
      <c r="F327" s="30"/>
    </row>
    <row r="328" spans="1:6" ht="20.100000000000001" customHeight="1">
      <c r="A328" s="30">
        <v>326</v>
      </c>
      <c r="B328" s="41" t="s">
        <v>876</v>
      </c>
      <c r="C328" s="42">
        <v>52.2</v>
      </c>
      <c r="D328" s="43" t="s">
        <v>544</v>
      </c>
      <c r="E328" s="43" t="s">
        <v>75</v>
      </c>
      <c r="F328" s="30"/>
    </row>
    <row r="329" spans="1:6" ht="20.100000000000001" customHeight="1">
      <c r="A329" s="30">
        <v>327</v>
      </c>
      <c r="B329" s="41" t="s">
        <v>877</v>
      </c>
      <c r="C329" s="42">
        <v>52.2</v>
      </c>
      <c r="D329" s="43" t="s">
        <v>544</v>
      </c>
      <c r="E329" s="43" t="s">
        <v>75</v>
      </c>
      <c r="F329" s="30"/>
    </row>
    <row r="330" spans="1:6" ht="20.100000000000001" customHeight="1">
      <c r="A330" s="30">
        <v>328</v>
      </c>
      <c r="B330" s="41" t="s">
        <v>878</v>
      </c>
      <c r="C330" s="42">
        <v>60.42</v>
      </c>
      <c r="D330" s="43" t="s">
        <v>553</v>
      </c>
      <c r="E330" s="43" t="s">
        <v>75</v>
      </c>
      <c r="F330" s="30"/>
    </row>
    <row r="331" spans="1:6" ht="20.100000000000001" customHeight="1">
      <c r="A331" s="30">
        <v>329</v>
      </c>
      <c r="B331" s="41" t="s">
        <v>879</v>
      </c>
      <c r="C331" s="42">
        <v>60.42</v>
      </c>
      <c r="D331" s="43" t="s">
        <v>553</v>
      </c>
      <c r="E331" s="43" t="s">
        <v>75</v>
      </c>
      <c r="F331" s="30"/>
    </row>
    <row r="332" spans="1:6" ht="20.100000000000001" customHeight="1">
      <c r="A332" s="30">
        <v>330</v>
      </c>
      <c r="B332" s="41" t="s">
        <v>880</v>
      </c>
      <c r="C332" s="42">
        <v>52.2</v>
      </c>
      <c r="D332" s="43" t="s">
        <v>544</v>
      </c>
      <c r="E332" s="43" t="s">
        <v>75</v>
      </c>
      <c r="F332" s="30"/>
    </row>
    <row r="333" spans="1:6" ht="20.100000000000001" customHeight="1">
      <c r="A333" s="30">
        <v>331</v>
      </c>
      <c r="B333" s="41" t="s">
        <v>881</v>
      </c>
      <c r="C333" s="42">
        <v>50.91</v>
      </c>
      <c r="D333" s="43" t="s">
        <v>544</v>
      </c>
      <c r="E333" s="43" t="s">
        <v>75</v>
      </c>
      <c r="F333" s="30"/>
    </row>
    <row r="334" spans="1:6" ht="20.100000000000001" customHeight="1">
      <c r="A334" s="30">
        <v>332</v>
      </c>
      <c r="B334" s="41" t="s">
        <v>882</v>
      </c>
      <c r="C334" s="42">
        <v>38.47</v>
      </c>
      <c r="D334" s="43" t="s">
        <v>116</v>
      </c>
      <c r="E334" s="43" t="s">
        <v>141</v>
      </c>
      <c r="F334" s="30"/>
    </row>
    <row r="335" spans="1:6" ht="20.100000000000001" customHeight="1">
      <c r="A335" s="30">
        <v>333</v>
      </c>
      <c r="B335" s="41" t="s">
        <v>883</v>
      </c>
      <c r="C335" s="42">
        <v>44.62</v>
      </c>
      <c r="D335" s="43" t="s">
        <v>116</v>
      </c>
      <c r="E335" s="43" t="s">
        <v>141</v>
      </c>
      <c r="F335" s="30"/>
    </row>
    <row r="336" spans="1:6" ht="20.100000000000001" customHeight="1">
      <c r="A336" s="30">
        <v>334</v>
      </c>
      <c r="B336" s="41" t="s">
        <v>884</v>
      </c>
      <c r="C336" s="42">
        <v>44.62</v>
      </c>
      <c r="D336" s="43" t="s">
        <v>116</v>
      </c>
      <c r="E336" s="43" t="s">
        <v>141</v>
      </c>
      <c r="F336" s="30"/>
    </row>
    <row r="337" spans="1:6" ht="20.100000000000001" customHeight="1">
      <c r="A337" s="30">
        <v>335</v>
      </c>
      <c r="B337" s="41" t="s">
        <v>885</v>
      </c>
      <c r="C337" s="42">
        <v>44.62</v>
      </c>
      <c r="D337" s="43" t="s">
        <v>116</v>
      </c>
      <c r="E337" s="43" t="s">
        <v>141</v>
      </c>
      <c r="F337" s="30"/>
    </row>
    <row r="338" spans="1:6" ht="20.100000000000001" customHeight="1">
      <c r="A338" s="30">
        <v>336</v>
      </c>
      <c r="B338" s="41" t="s">
        <v>886</v>
      </c>
      <c r="C338" s="42">
        <v>50.91</v>
      </c>
      <c r="D338" s="43" t="s">
        <v>544</v>
      </c>
      <c r="E338" s="43" t="s">
        <v>141</v>
      </c>
      <c r="F338" s="30"/>
    </row>
    <row r="339" spans="1:6" ht="20.100000000000001" customHeight="1">
      <c r="A339" s="30">
        <v>337</v>
      </c>
      <c r="B339" s="41" t="s">
        <v>887</v>
      </c>
      <c r="C339" s="42">
        <v>51.05</v>
      </c>
      <c r="D339" s="43" t="s">
        <v>544</v>
      </c>
      <c r="E339" s="43" t="s">
        <v>77</v>
      </c>
      <c r="F339" s="30"/>
    </row>
    <row r="340" spans="1:6" ht="20.100000000000001" customHeight="1">
      <c r="A340" s="30">
        <v>338</v>
      </c>
      <c r="B340" s="41" t="s">
        <v>888</v>
      </c>
      <c r="C340" s="42">
        <v>52.2</v>
      </c>
      <c r="D340" s="43" t="s">
        <v>544</v>
      </c>
      <c r="E340" s="43" t="s">
        <v>77</v>
      </c>
      <c r="F340" s="30"/>
    </row>
    <row r="341" spans="1:6" ht="20.100000000000001" customHeight="1">
      <c r="A341" s="30">
        <v>339</v>
      </c>
      <c r="B341" s="41" t="s">
        <v>889</v>
      </c>
      <c r="C341" s="42">
        <v>60.42</v>
      </c>
      <c r="D341" s="43" t="s">
        <v>553</v>
      </c>
      <c r="E341" s="43" t="s">
        <v>77</v>
      </c>
      <c r="F341" s="30"/>
    </row>
    <row r="342" spans="1:6" ht="20.100000000000001" customHeight="1">
      <c r="A342" s="30">
        <v>340</v>
      </c>
      <c r="B342" s="41" t="s">
        <v>890</v>
      </c>
      <c r="C342" s="42">
        <v>60.42</v>
      </c>
      <c r="D342" s="43" t="s">
        <v>553</v>
      </c>
      <c r="E342" s="43" t="s">
        <v>77</v>
      </c>
      <c r="F342" s="30"/>
    </row>
    <row r="343" spans="1:6" ht="20.100000000000001" customHeight="1">
      <c r="A343" s="30">
        <v>341</v>
      </c>
      <c r="B343" s="41" t="s">
        <v>891</v>
      </c>
      <c r="C343" s="42">
        <v>52.2</v>
      </c>
      <c r="D343" s="43" t="s">
        <v>544</v>
      </c>
      <c r="E343" s="43" t="s">
        <v>77</v>
      </c>
      <c r="F343" s="30"/>
    </row>
    <row r="344" spans="1:6" ht="20.100000000000001" customHeight="1">
      <c r="A344" s="30">
        <v>342</v>
      </c>
      <c r="B344" s="41" t="s">
        <v>892</v>
      </c>
      <c r="C344" s="42">
        <v>52.2</v>
      </c>
      <c r="D344" s="43" t="s">
        <v>544</v>
      </c>
      <c r="E344" s="43" t="s">
        <v>77</v>
      </c>
      <c r="F344" s="30"/>
    </row>
    <row r="345" spans="1:6" ht="20.100000000000001" customHeight="1">
      <c r="A345" s="30">
        <v>343</v>
      </c>
      <c r="B345" s="41" t="s">
        <v>893</v>
      </c>
      <c r="C345" s="42">
        <v>59.63</v>
      </c>
      <c r="D345" s="43" t="s">
        <v>544</v>
      </c>
      <c r="E345" s="43" t="s">
        <v>77</v>
      </c>
      <c r="F345" s="30"/>
    </row>
    <row r="346" spans="1:6" ht="20.100000000000001" customHeight="1">
      <c r="A346" s="30">
        <v>344</v>
      </c>
      <c r="B346" s="41" t="s">
        <v>894</v>
      </c>
      <c r="C346" s="42">
        <v>60.39</v>
      </c>
      <c r="D346" s="43" t="s">
        <v>544</v>
      </c>
      <c r="E346" s="43" t="s">
        <v>75</v>
      </c>
      <c r="F346" s="30"/>
    </row>
    <row r="347" spans="1:6" ht="20.100000000000001" customHeight="1">
      <c r="A347" s="30">
        <v>345</v>
      </c>
      <c r="B347" s="41" t="s">
        <v>895</v>
      </c>
      <c r="C347" s="42">
        <v>52.42</v>
      </c>
      <c r="D347" s="43" t="s">
        <v>544</v>
      </c>
      <c r="E347" s="43" t="s">
        <v>75</v>
      </c>
      <c r="F347" s="30"/>
    </row>
    <row r="348" spans="1:6" ht="20.100000000000001" customHeight="1">
      <c r="A348" s="30">
        <v>346</v>
      </c>
      <c r="B348" s="41" t="s">
        <v>896</v>
      </c>
      <c r="C348" s="42">
        <v>52.55</v>
      </c>
      <c r="D348" s="43" t="s">
        <v>544</v>
      </c>
      <c r="E348" s="43" t="s">
        <v>75</v>
      </c>
      <c r="F348" s="30"/>
    </row>
    <row r="349" spans="1:6" ht="20.100000000000001" customHeight="1">
      <c r="A349" s="30">
        <v>347</v>
      </c>
      <c r="B349" s="41" t="s">
        <v>897</v>
      </c>
      <c r="C349" s="42">
        <v>60.88</v>
      </c>
      <c r="D349" s="43" t="s">
        <v>553</v>
      </c>
      <c r="E349" s="43" t="s">
        <v>75</v>
      </c>
      <c r="F349" s="30"/>
    </row>
    <row r="350" spans="1:6" ht="20.100000000000001" customHeight="1">
      <c r="A350" s="30">
        <v>348</v>
      </c>
      <c r="B350" s="41" t="s">
        <v>898</v>
      </c>
      <c r="C350" s="42">
        <v>60.88</v>
      </c>
      <c r="D350" s="43" t="s">
        <v>553</v>
      </c>
      <c r="E350" s="43" t="s">
        <v>75</v>
      </c>
      <c r="F350" s="30"/>
    </row>
    <row r="351" spans="1:6" ht="20.100000000000001" customHeight="1">
      <c r="A351" s="30">
        <v>349</v>
      </c>
      <c r="B351" s="41" t="s">
        <v>899</v>
      </c>
      <c r="C351" s="42">
        <v>52.55</v>
      </c>
      <c r="D351" s="43" t="s">
        <v>544</v>
      </c>
      <c r="E351" s="43" t="s">
        <v>75</v>
      </c>
      <c r="F351" s="30"/>
    </row>
    <row r="352" spans="1:6" ht="20.100000000000001" customHeight="1">
      <c r="A352" s="30">
        <v>350</v>
      </c>
      <c r="B352" s="41" t="s">
        <v>900</v>
      </c>
      <c r="C352" s="42">
        <v>51.26</v>
      </c>
      <c r="D352" s="43" t="s">
        <v>544</v>
      </c>
      <c r="E352" s="43" t="s">
        <v>75</v>
      </c>
      <c r="F352" s="30"/>
    </row>
    <row r="353" spans="1:6" ht="20.100000000000001" customHeight="1">
      <c r="A353" s="30">
        <v>351</v>
      </c>
      <c r="B353" s="41" t="s">
        <v>901</v>
      </c>
      <c r="C353" s="42">
        <v>39.020000000000003</v>
      </c>
      <c r="D353" s="43" t="s">
        <v>116</v>
      </c>
      <c r="E353" s="43" t="s">
        <v>141</v>
      </c>
      <c r="F353" s="30"/>
    </row>
    <row r="354" spans="1:6" ht="20.100000000000001" customHeight="1">
      <c r="A354" s="30">
        <v>352</v>
      </c>
      <c r="B354" s="41" t="s">
        <v>902</v>
      </c>
      <c r="C354" s="42">
        <v>44.83</v>
      </c>
      <c r="D354" s="43" t="s">
        <v>116</v>
      </c>
      <c r="E354" s="43" t="s">
        <v>141</v>
      </c>
      <c r="F354" s="30"/>
    </row>
    <row r="355" spans="1:6" ht="20.100000000000001" customHeight="1">
      <c r="A355" s="30">
        <v>353</v>
      </c>
      <c r="B355" s="41" t="s">
        <v>903</v>
      </c>
      <c r="C355" s="42">
        <v>44.83</v>
      </c>
      <c r="D355" s="43" t="s">
        <v>116</v>
      </c>
      <c r="E355" s="43" t="s">
        <v>141</v>
      </c>
      <c r="F355" s="30"/>
    </row>
    <row r="356" spans="1:6" ht="20.100000000000001" customHeight="1">
      <c r="A356" s="30">
        <v>354</v>
      </c>
      <c r="B356" s="41" t="s">
        <v>904</v>
      </c>
      <c r="C356" s="42">
        <v>44.83</v>
      </c>
      <c r="D356" s="43" t="s">
        <v>116</v>
      </c>
      <c r="E356" s="43" t="s">
        <v>141</v>
      </c>
      <c r="F356" s="30"/>
    </row>
    <row r="357" spans="1:6" ht="20.100000000000001" customHeight="1">
      <c r="A357" s="30">
        <v>355</v>
      </c>
      <c r="B357" s="41" t="s">
        <v>905</v>
      </c>
      <c r="C357" s="42">
        <v>51.57</v>
      </c>
      <c r="D357" s="43" t="s">
        <v>544</v>
      </c>
      <c r="E357" s="43" t="s">
        <v>141</v>
      </c>
      <c r="F357" s="30"/>
    </row>
    <row r="358" spans="1:6" ht="20.100000000000001" customHeight="1">
      <c r="A358" s="30">
        <v>356</v>
      </c>
      <c r="B358" s="41" t="s">
        <v>906</v>
      </c>
      <c r="C358" s="42">
        <v>51.57</v>
      </c>
      <c r="D358" s="43" t="s">
        <v>544</v>
      </c>
      <c r="E358" s="43" t="s">
        <v>77</v>
      </c>
      <c r="F358" s="30"/>
    </row>
    <row r="359" spans="1:6" ht="20.100000000000001" customHeight="1">
      <c r="A359" s="30">
        <v>357</v>
      </c>
      <c r="B359" s="41" t="s">
        <v>907</v>
      </c>
      <c r="C359" s="42">
        <v>52.55</v>
      </c>
      <c r="D359" s="43" t="s">
        <v>544</v>
      </c>
      <c r="E359" s="43" t="s">
        <v>77</v>
      </c>
      <c r="F359" s="30"/>
    </row>
    <row r="360" spans="1:6" ht="20.100000000000001" customHeight="1">
      <c r="A360" s="30">
        <v>358</v>
      </c>
      <c r="B360" s="41" t="s">
        <v>908</v>
      </c>
      <c r="C360" s="42">
        <v>60.88</v>
      </c>
      <c r="D360" s="43" t="s">
        <v>553</v>
      </c>
      <c r="E360" s="43" t="s">
        <v>77</v>
      </c>
      <c r="F360" s="30"/>
    </row>
    <row r="361" spans="1:6" ht="20.100000000000001" customHeight="1">
      <c r="A361" s="30">
        <v>359</v>
      </c>
      <c r="B361" s="41" t="s">
        <v>909</v>
      </c>
      <c r="C361" s="42">
        <v>60.88</v>
      </c>
      <c r="D361" s="43" t="s">
        <v>553</v>
      </c>
      <c r="E361" s="43" t="s">
        <v>77</v>
      </c>
      <c r="F361" s="30"/>
    </row>
    <row r="362" spans="1:6" ht="20.100000000000001" customHeight="1">
      <c r="A362" s="30">
        <v>360</v>
      </c>
      <c r="B362" s="41" t="s">
        <v>910</v>
      </c>
      <c r="C362" s="42">
        <v>52.55</v>
      </c>
      <c r="D362" s="43" t="s">
        <v>544</v>
      </c>
      <c r="E362" s="43" t="s">
        <v>77</v>
      </c>
      <c r="F362" s="30"/>
    </row>
    <row r="363" spans="1:6" ht="20.100000000000001" customHeight="1">
      <c r="A363" s="30">
        <v>361</v>
      </c>
      <c r="B363" s="41" t="s">
        <v>911</v>
      </c>
      <c r="C363" s="42">
        <v>52.42</v>
      </c>
      <c r="D363" s="43" t="s">
        <v>544</v>
      </c>
      <c r="E363" s="43" t="s">
        <v>77</v>
      </c>
      <c r="F363" s="30"/>
    </row>
    <row r="364" spans="1:6" ht="20.100000000000001" customHeight="1">
      <c r="A364" s="30">
        <v>362</v>
      </c>
      <c r="B364" s="41" t="s">
        <v>912</v>
      </c>
      <c r="C364" s="42">
        <v>60.39</v>
      </c>
      <c r="D364" s="43" t="s">
        <v>544</v>
      </c>
      <c r="E364" s="43" t="s">
        <v>77</v>
      </c>
      <c r="F364" s="30"/>
    </row>
    <row r="365" spans="1:6" ht="20.100000000000001" customHeight="1">
      <c r="A365" s="30">
        <v>363</v>
      </c>
      <c r="B365" s="41" t="s">
        <v>913</v>
      </c>
      <c r="C365" s="42">
        <v>60.39</v>
      </c>
      <c r="D365" s="43" t="s">
        <v>544</v>
      </c>
      <c r="E365" s="43" t="s">
        <v>75</v>
      </c>
      <c r="F365" s="30"/>
    </row>
    <row r="366" spans="1:6" ht="20.100000000000001" customHeight="1">
      <c r="A366" s="30">
        <v>364</v>
      </c>
      <c r="B366" s="41" t="s">
        <v>914</v>
      </c>
      <c r="C366" s="42">
        <v>52.42</v>
      </c>
      <c r="D366" s="43" t="s">
        <v>544</v>
      </c>
      <c r="E366" s="43" t="s">
        <v>75</v>
      </c>
      <c r="F366" s="30"/>
    </row>
    <row r="367" spans="1:6" ht="20.100000000000001" customHeight="1">
      <c r="A367" s="30">
        <v>365</v>
      </c>
      <c r="B367" s="41" t="s">
        <v>915</v>
      </c>
      <c r="C367" s="42">
        <v>52.55</v>
      </c>
      <c r="D367" s="43" t="s">
        <v>544</v>
      </c>
      <c r="E367" s="43" t="s">
        <v>75</v>
      </c>
      <c r="F367" s="30"/>
    </row>
    <row r="368" spans="1:6" ht="20.100000000000001" customHeight="1">
      <c r="A368" s="30">
        <v>366</v>
      </c>
      <c r="B368" s="41" t="s">
        <v>916</v>
      </c>
      <c r="C368" s="42">
        <v>60.88</v>
      </c>
      <c r="D368" s="43" t="s">
        <v>553</v>
      </c>
      <c r="E368" s="43" t="s">
        <v>75</v>
      </c>
      <c r="F368" s="30"/>
    </row>
    <row r="369" spans="1:6" ht="20.100000000000001" customHeight="1">
      <c r="A369" s="30">
        <v>367</v>
      </c>
      <c r="B369" s="41" t="s">
        <v>917</v>
      </c>
      <c r="C369" s="42">
        <v>60.88</v>
      </c>
      <c r="D369" s="43" t="s">
        <v>553</v>
      </c>
      <c r="E369" s="43" t="s">
        <v>75</v>
      </c>
      <c r="F369" s="30"/>
    </row>
    <row r="370" spans="1:6" ht="20.100000000000001" customHeight="1">
      <c r="A370" s="30">
        <v>368</v>
      </c>
      <c r="B370" s="41" t="s">
        <v>918</v>
      </c>
      <c r="C370" s="42">
        <v>52.55</v>
      </c>
      <c r="D370" s="43" t="s">
        <v>544</v>
      </c>
      <c r="E370" s="43" t="s">
        <v>75</v>
      </c>
      <c r="F370" s="30"/>
    </row>
    <row r="371" spans="1:6" ht="20.100000000000001" customHeight="1">
      <c r="A371" s="30">
        <v>369</v>
      </c>
      <c r="B371" s="41" t="s">
        <v>919</v>
      </c>
      <c r="C371" s="42">
        <v>51.26</v>
      </c>
      <c r="D371" s="43" t="s">
        <v>544</v>
      </c>
      <c r="E371" s="43" t="s">
        <v>75</v>
      </c>
      <c r="F371" s="30"/>
    </row>
    <row r="372" spans="1:6" ht="20.100000000000001" customHeight="1">
      <c r="A372" s="30">
        <v>370</v>
      </c>
      <c r="B372" s="41" t="s">
        <v>920</v>
      </c>
      <c r="C372" s="42">
        <v>39.020000000000003</v>
      </c>
      <c r="D372" s="43" t="s">
        <v>116</v>
      </c>
      <c r="E372" s="43" t="s">
        <v>141</v>
      </c>
      <c r="F372" s="30"/>
    </row>
    <row r="373" spans="1:6" ht="20.100000000000001" customHeight="1">
      <c r="A373" s="30">
        <v>371</v>
      </c>
      <c r="B373" s="41" t="s">
        <v>921</v>
      </c>
      <c r="C373" s="42">
        <v>44.83</v>
      </c>
      <c r="D373" s="43" t="s">
        <v>116</v>
      </c>
      <c r="E373" s="43" t="s">
        <v>141</v>
      </c>
      <c r="F373" s="30"/>
    </row>
    <row r="374" spans="1:6" ht="20.100000000000001" customHeight="1">
      <c r="A374" s="30">
        <v>372</v>
      </c>
      <c r="B374" s="41" t="s">
        <v>922</v>
      </c>
      <c r="C374" s="42">
        <v>44.83</v>
      </c>
      <c r="D374" s="43" t="s">
        <v>116</v>
      </c>
      <c r="E374" s="43" t="s">
        <v>141</v>
      </c>
      <c r="F374" s="30"/>
    </row>
    <row r="375" spans="1:6" ht="20.100000000000001" customHeight="1">
      <c r="A375" s="30">
        <v>373</v>
      </c>
      <c r="B375" s="41" t="s">
        <v>923</v>
      </c>
      <c r="C375" s="42">
        <v>44.83</v>
      </c>
      <c r="D375" s="43" t="s">
        <v>116</v>
      </c>
      <c r="E375" s="43" t="s">
        <v>141</v>
      </c>
      <c r="F375" s="30"/>
    </row>
    <row r="376" spans="1:6" ht="20.100000000000001" customHeight="1">
      <c r="A376" s="30">
        <v>374</v>
      </c>
      <c r="B376" s="41" t="s">
        <v>924</v>
      </c>
      <c r="C376" s="42">
        <v>51.57</v>
      </c>
      <c r="D376" s="43" t="s">
        <v>544</v>
      </c>
      <c r="E376" s="43" t="s">
        <v>141</v>
      </c>
      <c r="F376" s="30"/>
    </row>
    <row r="377" spans="1:6" ht="20.100000000000001" customHeight="1">
      <c r="A377" s="30">
        <v>375</v>
      </c>
      <c r="B377" s="41" t="s">
        <v>925</v>
      </c>
      <c r="C377" s="42">
        <v>51.57</v>
      </c>
      <c r="D377" s="43" t="s">
        <v>544</v>
      </c>
      <c r="E377" s="43" t="s">
        <v>77</v>
      </c>
      <c r="F377" s="30"/>
    </row>
    <row r="378" spans="1:6" ht="20.100000000000001" customHeight="1">
      <c r="A378" s="30">
        <v>376</v>
      </c>
      <c r="B378" s="41" t="s">
        <v>926</v>
      </c>
      <c r="C378" s="42">
        <v>52.55</v>
      </c>
      <c r="D378" s="43" t="s">
        <v>544</v>
      </c>
      <c r="E378" s="43" t="s">
        <v>77</v>
      </c>
      <c r="F378" s="30"/>
    </row>
    <row r="379" spans="1:6" ht="20.100000000000001" customHeight="1">
      <c r="A379" s="30">
        <v>377</v>
      </c>
      <c r="B379" s="41" t="s">
        <v>927</v>
      </c>
      <c r="C379" s="42">
        <v>60.88</v>
      </c>
      <c r="D379" s="43" t="s">
        <v>553</v>
      </c>
      <c r="E379" s="43" t="s">
        <v>77</v>
      </c>
      <c r="F379" s="30"/>
    </row>
    <row r="380" spans="1:6" ht="20.100000000000001" customHeight="1">
      <c r="A380" s="30">
        <v>378</v>
      </c>
      <c r="B380" s="41" t="s">
        <v>928</v>
      </c>
      <c r="C380" s="42">
        <v>60.88</v>
      </c>
      <c r="D380" s="43" t="s">
        <v>553</v>
      </c>
      <c r="E380" s="43" t="s">
        <v>77</v>
      </c>
      <c r="F380" s="30"/>
    </row>
    <row r="381" spans="1:6" ht="20.100000000000001" customHeight="1">
      <c r="A381" s="30">
        <v>379</v>
      </c>
      <c r="B381" s="41" t="s">
        <v>929</v>
      </c>
      <c r="C381" s="42">
        <v>52.55</v>
      </c>
      <c r="D381" s="43" t="s">
        <v>544</v>
      </c>
      <c r="E381" s="43" t="s">
        <v>77</v>
      </c>
      <c r="F381" s="30"/>
    </row>
    <row r="382" spans="1:6" ht="20.100000000000001" customHeight="1">
      <c r="A382" s="30">
        <v>380</v>
      </c>
      <c r="B382" s="41" t="s">
        <v>930</v>
      </c>
      <c r="C382" s="42">
        <v>52.42</v>
      </c>
      <c r="D382" s="43" t="s">
        <v>544</v>
      </c>
      <c r="E382" s="43" t="s">
        <v>77</v>
      </c>
      <c r="F382" s="30"/>
    </row>
    <row r="383" spans="1:6" ht="20.100000000000001" customHeight="1">
      <c r="A383" s="30">
        <v>381</v>
      </c>
      <c r="B383" s="41" t="s">
        <v>931</v>
      </c>
      <c r="C383" s="42">
        <v>60.39</v>
      </c>
      <c r="D383" s="43" t="s">
        <v>544</v>
      </c>
      <c r="E383" s="43" t="s">
        <v>77</v>
      </c>
      <c r="F383" s="30"/>
    </row>
    <row r="384" spans="1:6" ht="20.100000000000001" customHeight="1">
      <c r="A384" s="30">
        <v>382</v>
      </c>
      <c r="B384" s="41" t="s">
        <v>932</v>
      </c>
      <c r="C384" s="42">
        <v>60.39</v>
      </c>
      <c r="D384" s="43" t="s">
        <v>544</v>
      </c>
      <c r="E384" s="43" t="s">
        <v>75</v>
      </c>
      <c r="F384" s="30"/>
    </row>
    <row r="385" spans="1:6" ht="20.100000000000001" customHeight="1">
      <c r="A385" s="30">
        <v>383</v>
      </c>
      <c r="B385" s="41" t="s">
        <v>933</v>
      </c>
      <c r="C385" s="42">
        <v>52.42</v>
      </c>
      <c r="D385" s="43" t="s">
        <v>544</v>
      </c>
      <c r="E385" s="43" t="s">
        <v>75</v>
      </c>
      <c r="F385" s="30"/>
    </row>
    <row r="386" spans="1:6" ht="20.100000000000001" customHeight="1">
      <c r="A386" s="30">
        <v>384</v>
      </c>
      <c r="B386" s="41" t="s">
        <v>934</v>
      </c>
      <c r="C386" s="42">
        <v>52.55</v>
      </c>
      <c r="D386" s="43" t="s">
        <v>544</v>
      </c>
      <c r="E386" s="43" t="s">
        <v>75</v>
      </c>
      <c r="F386" s="30"/>
    </row>
    <row r="387" spans="1:6" ht="20.100000000000001" customHeight="1">
      <c r="A387" s="30">
        <v>385</v>
      </c>
      <c r="B387" s="41" t="s">
        <v>935</v>
      </c>
      <c r="C387" s="42">
        <v>60.88</v>
      </c>
      <c r="D387" s="43" t="s">
        <v>553</v>
      </c>
      <c r="E387" s="43" t="s">
        <v>75</v>
      </c>
      <c r="F387" s="30"/>
    </row>
    <row r="388" spans="1:6" ht="20.100000000000001" customHeight="1">
      <c r="A388" s="30">
        <v>386</v>
      </c>
      <c r="B388" s="41" t="s">
        <v>936</v>
      </c>
      <c r="C388" s="42">
        <v>60.88</v>
      </c>
      <c r="D388" s="43" t="s">
        <v>553</v>
      </c>
      <c r="E388" s="43" t="s">
        <v>75</v>
      </c>
      <c r="F388" s="30"/>
    </row>
    <row r="389" spans="1:6" ht="20.100000000000001" customHeight="1">
      <c r="A389" s="30">
        <v>387</v>
      </c>
      <c r="B389" s="41" t="s">
        <v>937</v>
      </c>
      <c r="C389" s="42">
        <v>52.55</v>
      </c>
      <c r="D389" s="43" t="s">
        <v>544</v>
      </c>
      <c r="E389" s="43" t="s">
        <v>75</v>
      </c>
      <c r="F389" s="30"/>
    </row>
    <row r="390" spans="1:6" ht="20.100000000000001" customHeight="1">
      <c r="A390" s="30">
        <v>388</v>
      </c>
      <c r="B390" s="41" t="s">
        <v>938</v>
      </c>
      <c r="C390" s="42">
        <v>51.26</v>
      </c>
      <c r="D390" s="43" t="s">
        <v>544</v>
      </c>
      <c r="E390" s="43" t="s">
        <v>75</v>
      </c>
      <c r="F390" s="30"/>
    </row>
    <row r="391" spans="1:6" ht="20.100000000000001" customHeight="1">
      <c r="A391" s="30">
        <v>389</v>
      </c>
      <c r="B391" s="41" t="s">
        <v>939</v>
      </c>
      <c r="C391" s="42">
        <v>39.020000000000003</v>
      </c>
      <c r="D391" s="43" t="s">
        <v>116</v>
      </c>
      <c r="E391" s="43" t="s">
        <v>141</v>
      </c>
      <c r="F391" s="30"/>
    </row>
    <row r="392" spans="1:6" ht="20.100000000000001" customHeight="1">
      <c r="A392" s="30">
        <v>390</v>
      </c>
      <c r="B392" s="41" t="s">
        <v>940</v>
      </c>
      <c r="C392" s="42">
        <v>44.83</v>
      </c>
      <c r="D392" s="43" t="s">
        <v>116</v>
      </c>
      <c r="E392" s="43" t="s">
        <v>141</v>
      </c>
      <c r="F392" s="30"/>
    </row>
    <row r="393" spans="1:6" ht="20.100000000000001" customHeight="1">
      <c r="A393" s="30">
        <v>391</v>
      </c>
      <c r="B393" s="41" t="s">
        <v>941</v>
      </c>
      <c r="C393" s="42">
        <v>44.83</v>
      </c>
      <c r="D393" s="43" t="s">
        <v>116</v>
      </c>
      <c r="E393" s="43" t="s">
        <v>141</v>
      </c>
      <c r="F393" s="30"/>
    </row>
    <row r="394" spans="1:6" ht="20.100000000000001" customHeight="1">
      <c r="A394" s="30">
        <v>392</v>
      </c>
      <c r="B394" s="41" t="s">
        <v>942</v>
      </c>
      <c r="C394" s="42">
        <v>44.83</v>
      </c>
      <c r="D394" s="43" t="s">
        <v>116</v>
      </c>
      <c r="E394" s="43" t="s">
        <v>141</v>
      </c>
      <c r="F394" s="30"/>
    </row>
    <row r="395" spans="1:6" ht="20.100000000000001" customHeight="1">
      <c r="A395" s="30">
        <v>393</v>
      </c>
      <c r="B395" s="41" t="s">
        <v>943</v>
      </c>
      <c r="C395" s="42">
        <v>51.57</v>
      </c>
      <c r="D395" s="43" t="s">
        <v>544</v>
      </c>
      <c r="E395" s="43" t="s">
        <v>141</v>
      </c>
      <c r="F395" s="30"/>
    </row>
    <row r="396" spans="1:6" ht="20.100000000000001" customHeight="1">
      <c r="A396" s="30">
        <v>394</v>
      </c>
      <c r="B396" s="41" t="s">
        <v>944</v>
      </c>
      <c r="C396" s="42">
        <v>51.57</v>
      </c>
      <c r="D396" s="43" t="s">
        <v>544</v>
      </c>
      <c r="E396" s="43" t="s">
        <v>77</v>
      </c>
      <c r="F396" s="30"/>
    </row>
    <row r="397" spans="1:6" ht="20.100000000000001" customHeight="1">
      <c r="A397" s="30">
        <v>395</v>
      </c>
      <c r="B397" s="41" t="s">
        <v>945</v>
      </c>
      <c r="C397" s="42">
        <v>52.55</v>
      </c>
      <c r="D397" s="43" t="s">
        <v>544</v>
      </c>
      <c r="E397" s="43" t="s">
        <v>77</v>
      </c>
      <c r="F397" s="30"/>
    </row>
    <row r="398" spans="1:6" ht="20.100000000000001" customHeight="1">
      <c r="A398" s="30">
        <v>396</v>
      </c>
      <c r="B398" s="41" t="s">
        <v>946</v>
      </c>
      <c r="C398" s="42">
        <v>60.88</v>
      </c>
      <c r="D398" s="43" t="s">
        <v>553</v>
      </c>
      <c r="E398" s="43" t="s">
        <v>77</v>
      </c>
      <c r="F398" s="30"/>
    </row>
    <row r="399" spans="1:6" ht="20.100000000000001" customHeight="1">
      <c r="A399" s="30">
        <v>397</v>
      </c>
      <c r="B399" s="41" t="s">
        <v>947</v>
      </c>
      <c r="C399" s="42">
        <v>60.88</v>
      </c>
      <c r="D399" s="43" t="s">
        <v>553</v>
      </c>
      <c r="E399" s="43" t="s">
        <v>77</v>
      </c>
      <c r="F399" s="30"/>
    </row>
    <row r="400" spans="1:6" ht="20.100000000000001" customHeight="1">
      <c r="A400" s="30">
        <v>398</v>
      </c>
      <c r="B400" s="41" t="s">
        <v>948</v>
      </c>
      <c r="C400" s="42">
        <v>52.55</v>
      </c>
      <c r="D400" s="43" t="s">
        <v>544</v>
      </c>
      <c r="E400" s="43" t="s">
        <v>77</v>
      </c>
      <c r="F400" s="30"/>
    </row>
    <row r="401" spans="1:6" ht="20.100000000000001" customHeight="1">
      <c r="A401" s="30">
        <v>399</v>
      </c>
      <c r="B401" s="41" t="s">
        <v>949</v>
      </c>
      <c r="C401" s="42">
        <v>52.42</v>
      </c>
      <c r="D401" s="43" t="s">
        <v>544</v>
      </c>
      <c r="E401" s="43" t="s">
        <v>77</v>
      </c>
      <c r="F401" s="30"/>
    </row>
    <row r="402" spans="1:6" ht="20.100000000000001" customHeight="1">
      <c r="A402" s="30">
        <v>400</v>
      </c>
      <c r="B402" s="41" t="s">
        <v>950</v>
      </c>
      <c r="C402" s="42">
        <v>60.39</v>
      </c>
      <c r="D402" s="43" t="s">
        <v>544</v>
      </c>
      <c r="E402" s="43" t="s">
        <v>77</v>
      </c>
      <c r="F402" s="30"/>
    </row>
    <row r="403" spans="1:6" ht="20.100000000000001" customHeight="1">
      <c r="A403" s="30">
        <v>401</v>
      </c>
      <c r="B403" s="41" t="s">
        <v>951</v>
      </c>
      <c r="C403" s="42">
        <v>60.39</v>
      </c>
      <c r="D403" s="43" t="s">
        <v>544</v>
      </c>
      <c r="E403" s="43" t="s">
        <v>75</v>
      </c>
      <c r="F403" s="30"/>
    </row>
    <row r="404" spans="1:6" ht="20.100000000000001" customHeight="1">
      <c r="A404" s="30">
        <v>402</v>
      </c>
      <c r="B404" s="41" t="s">
        <v>952</v>
      </c>
      <c r="C404" s="42">
        <v>52.42</v>
      </c>
      <c r="D404" s="43" t="s">
        <v>544</v>
      </c>
      <c r="E404" s="43" t="s">
        <v>75</v>
      </c>
      <c r="F404" s="30"/>
    </row>
    <row r="405" spans="1:6" ht="20.100000000000001" customHeight="1">
      <c r="A405" s="30">
        <v>403</v>
      </c>
      <c r="B405" s="41" t="s">
        <v>953</v>
      </c>
      <c r="C405" s="42">
        <v>52.55</v>
      </c>
      <c r="D405" s="43" t="s">
        <v>544</v>
      </c>
      <c r="E405" s="43" t="s">
        <v>75</v>
      </c>
      <c r="F405" s="30"/>
    </row>
    <row r="406" spans="1:6" ht="20.100000000000001" customHeight="1">
      <c r="A406" s="30">
        <v>404</v>
      </c>
      <c r="B406" s="41" t="s">
        <v>954</v>
      </c>
      <c r="C406" s="42">
        <v>60.88</v>
      </c>
      <c r="D406" s="43" t="s">
        <v>553</v>
      </c>
      <c r="E406" s="43" t="s">
        <v>75</v>
      </c>
      <c r="F406" s="30"/>
    </row>
    <row r="407" spans="1:6" ht="20.100000000000001" customHeight="1">
      <c r="A407" s="30">
        <v>405</v>
      </c>
      <c r="B407" s="41" t="s">
        <v>955</v>
      </c>
      <c r="C407" s="42">
        <v>60.88</v>
      </c>
      <c r="D407" s="43" t="s">
        <v>553</v>
      </c>
      <c r="E407" s="43" t="s">
        <v>75</v>
      </c>
      <c r="F407" s="30"/>
    </row>
    <row r="408" spans="1:6" ht="20.100000000000001" customHeight="1">
      <c r="A408" s="30">
        <v>406</v>
      </c>
      <c r="B408" s="41" t="s">
        <v>956</v>
      </c>
      <c r="C408" s="42">
        <v>52.55</v>
      </c>
      <c r="D408" s="43" t="s">
        <v>544</v>
      </c>
      <c r="E408" s="43" t="s">
        <v>75</v>
      </c>
      <c r="F408" s="30"/>
    </row>
    <row r="409" spans="1:6" ht="20.100000000000001" customHeight="1">
      <c r="A409" s="30">
        <v>407</v>
      </c>
      <c r="B409" s="41" t="s">
        <v>957</v>
      </c>
      <c r="C409" s="42">
        <v>51.26</v>
      </c>
      <c r="D409" s="43" t="s">
        <v>544</v>
      </c>
      <c r="E409" s="43" t="s">
        <v>75</v>
      </c>
      <c r="F409" s="30"/>
    </row>
    <row r="410" spans="1:6" ht="20.100000000000001" customHeight="1">
      <c r="A410" s="30">
        <v>408</v>
      </c>
      <c r="B410" s="41" t="s">
        <v>958</v>
      </c>
      <c r="C410" s="42">
        <v>39.020000000000003</v>
      </c>
      <c r="D410" s="43" t="s">
        <v>116</v>
      </c>
      <c r="E410" s="43" t="s">
        <v>141</v>
      </c>
      <c r="F410" s="30"/>
    </row>
    <row r="411" spans="1:6" ht="20.100000000000001" customHeight="1">
      <c r="A411" s="30">
        <v>409</v>
      </c>
      <c r="B411" s="41" t="s">
        <v>959</v>
      </c>
      <c r="C411" s="42">
        <v>44.83</v>
      </c>
      <c r="D411" s="43" t="s">
        <v>116</v>
      </c>
      <c r="E411" s="43" t="s">
        <v>141</v>
      </c>
      <c r="F411" s="30"/>
    </row>
    <row r="412" spans="1:6" ht="20.100000000000001" customHeight="1">
      <c r="A412" s="30">
        <v>410</v>
      </c>
      <c r="B412" s="41" t="s">
        <v>960</v>
      </c>
      <c r="C412" s="42">
        <v>44.83</v>
      </c>
      <c r="D412" s="43" t="s">
        <v>116</v>
      </c>
      <c r="E412" s="43" t="s">
        <v>141</v>
      </c>
      <c r="F412" s="30"/>
    </row>
    <row r="413" spans="1:6" ht="20.100000000000001" customHeight="1">
      <c r="A413" s="30">
        <v>411</v>
      </c>
      <c r="B413" s="41" t="s">
        <v>961</v>
      </c>
      <c r="C413" s="42">
        <v>44.83</v>
      </c>
      <c r="D413" s="43" t="s">
        <v>116</v>
      </c>
      <c r="E413" s="43" t="s">
        <v>141</v>
      </c>
      <c r="F413" s="30"/>
    </row>
    <row r="414" spans="1:6" ht="20.100000000000001" customHeight="1">
      <c r="A414" s="30">
        <v>412</v>
      </c>
      <c r="B414" s="41" t="s">
        <v>962</v>
      </c>
      <c r="C414" s="42">
        <v>51.57</v>
      </c>
      <c r="D414" s="43" t="s">
        <v>544</v>
      </c>
      <c r="E414" s="43" t="s">
        <v>141</v>
      </c>
      <c r="F414" s="30"/>
    </row>
    <row r="415" spans="1:6" ht="20.100000000000001" customHeight="1">
      <c r="A415" s="30">
        <v>413</v>
      </c>
      <c r="B415" s="41" t="s">
        <v>963</v>
      </c>
      <c r="C415" s="42">
        <v>51.57</v>
      </c>
      <c r="D415" s="43" t="s">
        <v>544</v>
      </c>
      <c r="E415" s="43" t="s">
        <v>77</v>
      </c>
      <c r="F415" s="30"/>
    </row>
    <row r="416" spans="1:6" ht="20.100000000000001" customHeight="1">
      <c r="A416" s="30">
        <v>414</v>
      </c>
      <c r="B416" s="41" t="s">
        <v>964</v>
      </c>
      <c r="C416" s="42">
        <v>52.55</v>
      </c>
      <c r="D416" s="43" t="s">
        <v>544</v>
      </c>
      <c r="E416" s="43" t="s">
        <v>77</v>
      </c>
      <c r="F416" s="30"/>
    </row>
    <row r="417" spans="1:6" ht="20.100000000000001" customHeight="1">
      <c r="A417" s="30">
        <v>415</v>
      </c>
      <c r="B417" s="41" t="s">
        <v>965</v>
      </c>
      <c r="C417" s="42">
        <v>60.88</v>
      </c>
      <c r="D417" s="43" t="s">
        <v>553</v>
      </c>
      <c r="E417" s="43" t="s">
        <v>77</v>
      </c>
      <c r="F417" s="30"/>
    </row>
    <row r="418" spans="1:6" ht="20.100000000000001" customHeight="1">
      <c r="A418" s="30">
        <v>416</v>
      </c>
      <c r="B418" s="41" t="s">
        <v>966</v>
      </c>
      <c r="C418" s="42">
        <v>60.88</v>
      </c>
      <c r="D418" s="43" t="s">
        <v>553</v>
      </c>
      <c r="E418" s="43" t="s">
        <v>77</v>
      </c>
      <c r="F418" s="30"/>
    </row>
    <row r="419" spans="1:6" ht="20.100000000000001" customHeight="1">
      <c r="A419" s="30">
        <v>417</v>
      </c>
      <c r="B419" s="41" t="s">
        <v>967</v>
      </c>
      <c r="C419" s="42">
        <v>52.55</v>
      </c>
      <c r="D419" s="43" t="s">
        <v>544</v>
      </c>
      <c r="E419" s="43" t="s">
        <v>77</v>
      </c>
      <c r="F419" s="30"/>
    </row>
    <row r="420" spans="1:6" ht="20.100000000000001" customHeight="1">
      <c r="A420" s="30">
        <v>418</v>
      </c>
      <c r="B420" s="41" t="s">
        <v>968</v>
      </c>
      <c r="C420" s="42">
        <v>52.42</v>
      </c>
      <c r="D420" s="43" t="s">
        <v>544</v>
      </c>
      <c r="E420" s="43" t="s">
        <v>77</v>
      </c>
      <c r="F420" s="30"/>
    </row>
    <row r="421" spans="1:6" ht="20.100000000000001" customHeight="1">
      <c r="A421" s="30">
        <v>419</v>
      </c>
      <c r="B421" s="41" t="s">
        <v>969</v>
      </c>
      <c r="C421" s="42">
        <v>60.39</v>
      </c>
      <c r="D421" s="43" t="s">
        <v>544</v>
      </c>
      <c r="E421" s="43" t="s">
        <v>77</v>
      </c>
      <c r="F421" s="30"/>
    </row>
    <row r="422" spans="1:6" ht="20.100000000000001" customHeight="1">
      <c r="A422" s="30">
        <v>420</v>
      </c>
      <c r="B422" s="41" t="s">
        <v>970</v>
      </c>
      <c r="C422" s="42">
        <v>60.39</v>
      </c>
      <c r="D422" s="43" t="s">
        <v>544</v>
      </c>
      <c r="E422" s="43" t="s">
        <v>75</v>
      </c>
      <c r="F422" s="30"/>
    </row>
    <row r="423" spans="1:6" ht="20.100000000000001" customHeight="1">
      <c r="A423" s="30">
        <v>421</v>
      </c>
      <c r="B423" s="41" t="s">
        <v>971</v>
      </c>
      <c r="C423" s="42">
        <v>52.42</v>
      </c>
      <c r="D423" s="43" t="s">
        <v>544</v>
      </c>
      <c r="E423" s="43" t="s">
        <v>75</v>
      </c>
      <c r="F423" s="30"/>
    </row>
    <row r="424" spans="1:6" ht="20.100000000000001" customHeight="1">
      <c r="A424" s="30">
        <v>422</v>
      </c>
      <c r="B424" s="41" t="s">
        <v>972</v>
      </c>
      <c r="C424" s="42">
        <v>52.55</v>
      </c>
      <c r="D424" s="43" t="s">
        <v>544</v>
      </c>
      <c r="E424" s="43" t="s">
        <v>75</v>
      </c>
      <c r="F424" s="30"/>
    </row>
    <row r="425" spans="1:6" ht="20.100000000000001" customHeight="1">
      <c r="A425" s="30">
        <v>423</v>
      </c>
      <c r="B425" s="41" t="s">
        <v>973</v>
      </c>
      <c r="C425" s="42">
        <v>60.88</v>
      </c>
      <c r="D425" s="43" t="s">
        <v>553</v>
      </c>
      <c r="E425" s="43" t="s">
        <v>75</v>
      </c>
      <c r="F425" s="30"/>
    </row>
    <row r="426" spans="1:6" ht="20.100000000000001" customHeight="1">
      <c r="A426" s="30">
        <v>424</v>
      </c>
      <c r="B426" s="41" t="s">
        <v>974</v>
      </c>
      <c r="C426" s="42">
        <v>60.88</v>
      </c>
      <c r="D426" s="43" t="s">
        <v>553</v>
      </c>
      <c r="E426" s="43" t="s">
        <v>75</v>
      </c>
      <c r="F426" s="30"/>
    </row>
    <row r="427" spans="1:6" ht="20.100000000000001" customHeight="1">
      <c r="A427" s="30">
        <v>425</v>
      </c>
      <c r="B427" s="41" t="s">
        <v>975</v>
      </c>
      <c r="C427" s="42">
        <v>52.55</v>
      </c>
      <c r="D427" s="43" t="s">
        <v>544</v>
      </c>
      <c r="E427" s="43" t="s">
        <v>75</v>
      </c>
      <c r="F427" s="30"/>
    </row>
    <row r="428" spans="1:6" ht="20.100000000000001" customHeight="1">
      <c r="A428" s="30">
        <v>426</v>
      </c>
      <c r="B428" s="41" t="s">
        <v>976</v>
      </c>
      <c r="C428" s="42">
        <v>51.26</v>
      </c>
      <c r="D428" s="43" t="s">
        <v>544</v>
      </c>
      <c r="E428" s="43" t="s">
        <v>75</v>
      </c>
      <c r="F428" s="30"/>
    </row>
    <row r="429" spans="1:6" ht="20.100000000000001" customHeight="1">
      <c r="A429" s="30">
        <v>427</v>
      </c>
      <c r="B429" s="41" t="s">
        <v>977</v>
      </c>
      <c r="C429" s="42">
        <v>39.020000000000003</v>
      </c>
      <c r="D429" s="43" t="s">
        <v>116</v>
      </c>
      <c r="E429" s="43" t="s">
        <v>141</v>
      </c>
      <c r="F429" s="30"/>
    </row>
    <row r="430" spans="1:6" ht="20.100000000000001" customHeight="1">
      <c r="A430" s="30">
        <v>428</v>
      </c>
      <c r="B430" s="41" t="s">
        <v>978</v>
      </c>
      <c r="C430" s="42">
        <v>44.83</v>
      </c>
      <c r="D430" s="43" t="s">
        <v>116</v>
      </c>
      <c r="E430" s="43" t="s">
        <v>141</v>
      </c>
      <c r="F430" s="30"/>
    </row>
    <row r="431" spans="1:6" ht="20.100000000000001" customHeight="1">
      <c r="A431" s="30">
        <v>429</v>
      </c>
      <c r="B431" s="41" t="s">
        <v>979</v>
      </c>
      <c r="C431" s="42">
        <v>44.83</v>
      </c>
      <c r="D431" s="43" t="s">
        <v>116</v>
      </c>
      <c r="E431" s="43" t="s">
        <v>141</v>
      </c>
      <c r="F431" s="30"/>
    </row>
    <row r="432" spans="1:6" ht="20.100000000000001" customHeight="1">
      <c r="A432" s="30">
        <v>430</v>
      </c>
      <c r="B432" s="41" t="s">
        <v>980</v>
      </c>
      <c r="C432" s="42">
        <v>44.83</v>
      </c>
      <c r="D432" s="43" t="s">
        <v>116</v>
      </c>
      <c r="E432" s="43" t="s">
        <v>141</v>
      </c>
      <c r="F432" s="30"/>
    </row>
    <row r="433" spans="1:6" ht="20.100000000000001" customHeight="1">
      <c r="A433" s="30">
        <v>431</v>
      </c>
      <c r="B433" s="41" t="s">
        <v>981</v>
      </c>
      <c r="C433" s="42">
        <v>51.57</v>
      </c>
      <c r="D433" s="43" t="s">
        <v>544</v>
      </c>
      <c r="E433" s="43" t="s">
        <v>141</v>
      </c>
      <c r="F433" s="30"/>
    </row>
    <row r="434" spans="1:6" ht="20.100000000000001" customHeight="1">
      <c r="A434" s="30">
        <v>432</v>
      </c>
      <c r="B434" s="41" t="s">
        <v>982</v>
      </c>
      <c r="C434" s="42">
        <v>51.57</v>
      </c>
      <c r="D434" s="43" t="s">
        <v>544</v>
      </c>
      <c r="E434" s="43" t="s">
        <v>77</v>
      </c>
      <c r="F434" s="30"/>
    </row>
    <row r="435" spans="1:6" ht="20.100000000000001" customHeight="1">
      <c r="A435" s="30">
        <v>433</v>
      </c>
      <c r="B435" s="41" t="s">
        <v>983</v>
      </c>
      <c r="C435" s="42">
        <v>52.55</v>
      </c>
      <c r="D435" s="43" t="s">
        <v>544</v>
      </c>
      <c r="E435" s="43" t="s">
        <v>77</v>
      </c>
      <c r="F435" s="30"/>
    </row>
    <row r="436" spans="1:6" ht="20.100000000000001" customHeight="1">
      <c r="A436" s="30">
        <v>434</v>
      </c>
      <c r="B436" s="41" t="s">
        <v>984</v>
      </c>
      <c r="C436" s="42">
        <v>60.88</v>
      </c>
      <c r="D436" s="43" t="s">
        <v>553</v>
      </c>
      <c r="E436" s="43" t="s">
        <v>77</v>
      </c>
      <c r="F436" s="30"/>
    </row>
    <row r="437" spans="1:6" ht="20.100000000000001" customHeight="1">
      <c r="A437" s="30">
        <v>435</v>
      </c>
      <c r="B437" s="41" t="s">
        <v>985</v>
      </c>
      <c r="C437" s="42">
        <v>60.88</v>
      </c>
      <c r="D437" s="43" t="s">
        <v>553</v>
      </c>
      <c r="E437" s="43" t="s">
        <v>77</v>
      </c>
      <c r="F437" s="30"/>
    </row>
    <row r="438" spans="1:6" ht="20.100000000000001" customHeight="1">
      <c r="A438" s="30">
        <v>436</v>
      </c>
      <c r="B438" s="41" t="s">
        <v>986</v>
      </c>
      <c r="C438" s="42">
        <v>52.55</v>
      </c>
      <c r="D438" s="43" t="s">
        <v>544</v>
      </c>
      <c r="E438" s="43" t="s">
        <v>77</v>
      </c>
      <c r="F438" s="30"/>
    </row>
    <row r="439" spans="1:6" ht="20.100000000000001" customHeight="1">
      <c r="A439" s="30">
        <v>437</v>
      </c>
      <c r="B439" s="41" t="s">
        <v>987</v>
      </c>
      <c r="C439" s="42">
        <v>52.42</v>
      </c>
      <c r="D439" s="43" t="s">
        <v>544</v>
      </c>
      <c r="E439" s="43" t="s">
        <v>77</v>
      </c>
      <c r="F439" s="30"/>
    </row>
    <row r="440" spans="1:6" ht="20.100000000000001" customHeight="1">
      <c r="A440" s="30">
        <v>438</v>
      </c>
      <c r="B440" s="41" t="s">
        <v>988</v>
      </c>
      <c r="C440" s="42">
        <v>60.39</v>
      </c>
      <c r="D440" s="43" t="s">
        <v>544</v>
      </c>
      <c r="E440" s="43" t="s">
        <v>77</v>
      </c>
      <c r="F440" s="30"/>
    </row>
    <row r="441" spans="1:6" ht="20.100000000000001" customHeight="1">
      <c r="A441" s="30">
        <v>439</v>
      </c>
      <c r="B441" s="41" t="s">
        <v>989</v>
      </c>
      <c r="C441" s="42">
        <v>60.39</v>
      </c>
      <c r="D441" s="43" t="s">
        <v>544</v>
      </c>
      <c r="E441" s="43" t="s">
        <v>75</v>
      </c>
      <c r="F441" s="30"/>
    </row>
    <row r="442" spans="1:6" ht="20.100000000000001" customHeight="1">
      <c r="A442" s="30">
        <v>440</v>
      </c>
      <c r="B442" s="41" t="s">
        <v>990</v>
      </c>
      <c r="C442" s="42">
        <v>52.42</v>
      </c>
      <c r="D442" s="43" t="s">
        <v>544</v>
      </c>
      <c r="E442" s="43" t="s">
        <v>75</v>
      </c>
      <c r="F442" s="30"/>
    </row>
    <row r="443" spans="1:6" ht="20.100000000000001" customHeight="1">
      <c r="A443" s="30">
        <v>441</v>
      </c>
      <c r="B443" s="41" t="s">
        <v>991</v>
      </c>
      <c r="C443" s="42">
        <v>52.55</v>
      </c>
      <c r="D443" s="43" t="s">
        <v>544</v>
      </c>
      <c r="E443" s="43" t="s">
        <v>75</v>
      </c>
      <c r="F443" s="30"/>
    </row>
    <row r="444" spans="1:6" ht="20.100000000000001" customHeight="1">
      <c r="A444" s="30">
        <v>442</v>
      </c>
      <c r="B444" s="41" t="s">
        <v>992</v>
      </c>
      <c r="C444" s="42">
        <v>60.88</v>
      </c>
      <c r="D444" s="43" t="s">
        <v>553</v>
      </c>
      <c r="E444" s="43" t="s">
        <v>75</v>
      </c>
      <c r="F444" s="30"/>
    </row>
    <row r="445" spans="1:6" ht="20.100000000000001" customHeight="1">
      <c r="A445" s="30">
        <v>443</v>
      </c>
      <c r="B445" s="41" t="s">
        <v>993</v>
      </c>
      <c r="C445" s="42">
        <v>60.88</v>
      </c>
      <c r="D445" s="43" t="s">
        <v>553</v>
      </c>
      <c r="E445" s="43" t="s">
        <v>75</v>
      </c>
      <c r="F445" s="30"/>
    </row>
    <row r="446" spans="1:6" ht="20.100000000000001" customHeight="1">
      <c r="A446" s="30">
        <v>444</v>
      </c>
      <c r="B446" s="41" t="s">
        <v>994</v>
      </c>
      <c r="C446" s="42">
        <v>52.55</v>
      </c>
      <c r="D446" s="43" t="s">
        <v>544</v>
      </c>
      <c r="E446" s="43" t="s">
        <v>75</v>
      </c>
      <c r="F446" s="30"/>
    </row>
    <row r="447" spans="1:6" ht="20.100000000000001" customHeight="1">
      <c r="A447" s="30">
        <v>445</v>
      </c>
      <c r="B447" s="41" t="s">
        <v>995</v>
      </c>
      <c r="C447" s="42">
        <v>51.26</v>
      </c>
      <c r="D447" s="43" t="s">
        <v>544</v>
      </c>
      <c r="E447" s="43" t="s">
        <v>75</v>
      </c>
      <c r="F447" s="30"/>
    </row>
    <row r="448" spans="1:6" ht="20.100000000000001" customHeight="1">
      <c r="A448" s="30">
        <v>446</v>
      </c>
      <c r="B448" s="41" t="s">
        <v>996</v>
      </c>
      <c r="C448" s="42">
        <v>39.020000000000003</v>
      </c>
      <c r="D448" s="43" t="s">
        <v>116</v>
      </c>
      <c r="E448" s="43" t="s">
        <v>141</v>
      </c>
      <c r="F448" s="30"/>
    </row>
    <row r="449" spans="1:6" ht="20.100000000000001" customHeight="1">
      <c r="A449" s="30">
        <v>447</v>
      </c>
      <c r="B449" s="41" t="s">
        <v>997</v>
      </c>
      <c r="C449" s="42">
        <v>44.83</v>
      </c>
      <c r="D449" s="43" t="s">
        <v>116</v>
      </c>
      <c r="E449" s="43" t="s">
        <v>141</v>
      </c>
      <c r="F449" s="30"/>
    </row>
    <row r="450" spans="1:6" ht="20.100000000000001" customHeight="1">
      <c r="A450" s="30">
        <v>448</v>
      </c>
      <c r="B450" s="41" t="s">
        <v>998</v>
      </c>
      <c r="C450" s="42">
        <v>44.83</v>
      </c>
      <c r="D450" s="43" t="s">
        <v>116</v>
      </c>
      <c r="E450" s="43" t="s">
        <v>141</v>
      </c>
      <c r="F450" s="30"/>
    </row>
    <row r="451" spans="1:6" ht="20.100000000000001" customHeight="1">
      <c r="A451" s="30">
        <v>449</v>
      </c>
      <c r="B451" s="41" t="s">
        <v>999</v>
      </c>
      <c r="C451" s="42">
        <v>44.83</v>
      </c>
      <c r="D451" s="43" t="s">
        <v>116</v>
      </c>
      <c r="E451" s="43" t="s">
        <v>141</v>
      </c>
      <c r="F451" s="30"/>
    </row>
    <row r="452" spans="1:6" ht="20.100000000000001" customHeight="1">
      <c r="A452" s="30">
        <v>450</v>
      </c>
      <c r="B452" s="41" t="s">
        <v>1000</v>
      </c>
      <c r="C452" s="42">
        <v>51.57</v>
      </c>
      <c r="D452" s="43" t="s">
        <v>544</v>
      </c>
      <c r="E452" s="43" t="s">
        <v>141</v>
      </c>
      <c r="F452" s="30"/>
    </row>
    <row r="453" spans="1:6" ht="20.100000000000001" customHeight="1">
      <c r="A453" s="30">
        <v>451</v>
      </c>
      <c r="B453" s="41" t="s">
        <v>1001</v>
      </c>
      <c r="C453" s="42">
        <v>51.57</v>
      </c>
      <c r="D453" s="43" t="s">
        <v>544</v>
      </c>
      <c r="E453" s="43" t="s">
        <v>77</v>
      </c>
      <c r="F453" s="30"/>
    </row>
    <row r="454" spans="1:6" ht="20.100000000000001" customHeight="1">
      <c r="A454" s="30">
        <v>452</v>
      </c>
      <c r="B454" s="41" t="s">
        <v>1002</v>
      </c>
      <c r="C454" s="42">
        <v>52.55</v>
      </c>
      <c r="D454" s="43" t="s">
        <v>544</v>
      </c>
      <c r="E454" s="43" t="s">
        <v>77</v>
      </c>
      <c r="F454" s="30"/>
    </row>
    <row r="455" spans="1:6" ht="20.100000000000001" customHeight="1">
      <c r="A455" s="30">
        <v>453</v>
      </c>
      <c r="B455" s="41" t="s">
        <v>1003</v>
      </c>
      <c r="C455" s="42">
        <v>60.88</v>
      </c>
      <c r="D455" s="43" t="s">
        <v>553</v>
      </c>
      <c r="E455" s="43" t="s">
        <v>77</v>
      </c>
      <c r="F455" s="30"/>
    </row>
    <row r="456" spans="1:6" ht="20.100000000000001" customHeight="1">
      <c r="A456" s="30">
        <v>454</v>
      </c>
      <c r="B456" s="41" t="s">
        <v>1004</v>
      </c>
      <c r="C456" s="42">
        <v>60.88</v>
      </c>
      <c r="D456" s="43" t="s">
        <v>553</v>
      </c>
      <c r="E456" s="43" t="s">
        <v>77</v>
      </c>
      <c r="F456" s="30"/>
    </row>
    <row r="457" spans="1:6" ht="20.100000000000001" customHeight="1">
      <c r="A457" s="30">
        <v>455</v>
      </c>
      <c r="B457" s="41" t="s">
        <v>1005</v>
      </c>
      <c r="C457" s="42">
        <v>52.55</v>
      </c>
      <c r="D457" s="43" t="s">
        <v>544</v>
      </c>
      <c r="E457" s="43" t="s">
        <v>77</v>
      </c>
      <c r="F457" s="30"/>
    </row>
    <row r="458" spans="1:6" ht="20.100000000000001" customHeight="1">
      <c r="A458" s="30">
        <v>456</v>
      </c>
      <c r="B458" s="41" t="s">
        <v>1006</v>
      </c>
      <c r="C458" s="42">
        <v>52.42</v>
      </c>
      <c r="D458" s="43" t="s">
        <v>544</v>
      </c>
      <c r="E458" s="43" t="s">
        <v>77</v>
      </c>
      <c r="F458" s="30"/>
    </row>
    <row r="459" spans="1:6" ht="20.100000000000001" customHeight="1">
      <c r="A459" s="30">
        <v>457</v>
      </c>
      <c r="B459" s="41" t="s">
        <v>1007</v>
      </c>
      <c r="C459" s="42">
        <v>60.39</v>
      </c>
      <c r="D459" s="43" t="s">
        <v>544</v>
      </c>
      <c r="E459" s="43" t="s">
        <v>77</v>
      </c>
      <c r="F459" s="30"/>
    </row>
    <row r="460" spans="1:6" ht="20.100000000000001" customHeight="1">
      <c r="A460" s="30">
        <v>458</v>
      </c>
      <c r="B460" s="41" t="s">
        <v>1008</v>
      </c>
      <c r="C460" s="42">
        <v>60.39</v>
      </c>
      <c r="D460" s="43" t="s">
        <v>544</v>
      </c>
      <c r="E460" s="43" t="s">
        <v>75</v>
      </c>
      <c r="F460" s="30"/>
    </row>
    <row r="461" spans="1:6" ht="20.100000000000001" customHeight="1">
      <c r="A461" s="30">
        <v>459</v>
      </c>
      <c r="B461" s="41" t="s">
        <v>1009</v>
      </c>
      <c r="C461" s="42">
        <v>52.42</v>
      </c>
      <c r="D461" s="43" t="s">
        <v>544</v>
      </c>
      <c r="E461" s="43" t="s">
        <v>75</v>
      </c>
      <c r="F461" s="30"/>
    </row>
    <row r="462" spans="1:6" ht="20.100000000000001" customHeight="1">
      <c r="A462" s="30">
        <v>460</v>
      </c>
      <c r="B462" s="41" t="s">
        <v>1010</v>
      </c>
      <c r="C462" s="42">
        <v>52.55</v>
      </c>
      <c r="D462" s="43" t="s">
        <v>544</v>
      </c>
      <c r="E462" s="43" t="s">
        <v>75</v>
      </c>
      <c r="F462" s="30"/>
    </row>
    <row r="463" spans="1:6" ht="20.100000000000001" customHeight="1">
      <c r="A463" s="30">
        <v>461</v>
      </c>
      <c r="B463" s="41" t="s">
        <v>1011</v>
      </c>
      <c r="C463" s="42">
        <v>60.88</v>
      </c>
      <c r="D463" s="43" t="s">
        <v>553</v>
      </c>
      <c r="E463" s="43" t="s">
        <v>75</v>
      </c>
      <c r="F463" s="30"/>
    </row>
    <row r="464" spans="1:6" ht="20.100000000000001" customHeight="1">
      <c r="A464" s="30">
        <v>462</v>
      </c>
      <c r="B464" s="41" t="s">
        <v>1012</v>
      </c>
      <c r="C464" s="42">
        <v>60.88</v>
      </c>
      <c r="D464" s="43" t="s">
        <v>553</v>
      </c>
      <c r="E464" s="43" t="s">
        <v>75</v>
      </c>
      <c r="F464" s="30"/>
    </row>
    <row r="465" spans="1:6" ht="20.100000000000001" customHeight="1">
      <c r="A465" s="30">
        <v>463</v>
      </c>
      <c r="B465" s="41" t="s">
        <v>1013</v>
      </c>
      <c r="C465" s="42">
        <v>52.55</v>
      </c>
      <c r="D465" s="43" t="s">
        <v>544</v>
      </c>
      <c r="E465" s="43" t="s">
        <v>75</v>
      </c>
      <c r="F465" s="30"/>
    </row>
    <row r="466" spans="1:6" ht="20.100000000000001" customHeight="1">
      <c r="A466" s="30">
        <v>464</v>
      </c>
      <c r="B466" s="41" t="s">
        <v>1014</v>
      </c>
      <c r="C466" s="42">
        <v>51.26</v>
      </c>
      <c r="D466" s="43" t="s">
        <v>544</v>
      </c>
      <c r="E466" s="43" t="s">
        <v>75</v>
      </c>
      <c r="F466" s="30"/>
    </row>
    <row r="467" spans="1:6" ht="20.100000000000001" customHeight="1">
      <c r="A467" s="30">
        <v>465</v>
      </c>
      <c r="B467" s="41" t="s">
        <v>1015</v>
      </c>
      <c r="C467" s="42">
        <v>39.020000000000003</v>
      </c>
      <c r="D467" s="43" t="s">
        <v>116</v>
      </c>
      <c r="E467" s="43" t="s">
        <v>141</v>
      </c>
      <c r="F467" s="30"/>
    </row>
    <row r="468" spans="1:6" ht="20.100000000000001" customHeight="1">
      <c r="A468" s="30">
        <v>466</v>
      </c>
      <c r="B468" s="41" t="s">
        <v>1016</v>
      </c>
      <c r="C468" s="42">
        <v>44.83</v>
      </c>
      <c r="D468" s="43" t="s">
        <v>116</v>
      </c>
      <c r="E468" s="43" t="s">
        <v>141</v>
      </c>
      <c r="F468" s="30"/>
    </row>
    <row r="469" spans="1:6" ht="20.100000000000001" customHeight="1">
      <c r="A469" s="30">
        <v>467</v>
      </c>
      <c r="B469" s="41" t="s">
        <v>1017</v>
      </c>
      <c r="C469" s="42">
        <v>44.83</v>
      </c>
      <c r="D469" s="43" t="s">
        <v>116</v>
      </c>
      <c r="E469" s="43" t="s">
        <v>141</v>
      </c>
      <c r="F469" s="30"/>
    </row>
    <row r="470" spans="1:6" ht="20.100000000000001" customHeight="1">
      <c r="A470" s="30">
        <v>468</v>
      </c>
      <c r="B470" s="41" t="s">
        <v>1018</v>
      </c>
      <c r="C470" s="42">
        <v>44.83</v>
      </c>
      <c r="D470" s="43" t="s">
        <v>116</v>
      </c>
      <c r="E470" s="43" t="s">
        <v>141</v>
      </c>
      <c r="F470" s="30"/>
    </row>
    <row r="471" spans="1:6" ht="20.100000000000001" customHeight="1">
      <c r="A471" s="30">
        <v>469</v>
      </c>
      <c r="B471" s="41" t="s">
        <v>1019</v>
      </c>
      <c r="C471" s="42">
        <v>51.57</v>
      </c>
      <c r="D471" s="43" t="s">
        <v>544</v>
      </c>
      <c r="E471" s="43" t="s">
        <v>141</v>
      </c>
      <c r="F471" s="30"/>
    </row>
    <row r="472" spans="1:6" ht="20.100000000000001" customHeight="1">
      <c r="A472" s="30">
        <v>470</v>
      </c>
      <c r="B472" s="41" t="s">
        <v>1020</v>
      </c>
      <c r="C472" s="42">
        <v>51.57</v>
      </c>
      <c r="D472" s="43" t="s">
        <v>544</v>
      </c>
      <c r="E472" s="43" t="s">
        <v>77</v>
      </c>
      <c r="F472" s="30"/>
    </row>
    <row r="473" spans="1:6" ht="20.100000000000001" customHeight="1">
      <c r="A473" s="30">
        <v>471</v>
      </c>
      <c r="B473" s="41" t="s">
        <v>1021</v>
      </c>
      <c r="C473" s="42">
        <v>52.55</v>
      </c>
      <c r="D473" s="43" t="s">
        <v>544</v>
      </c>
      <c r="E473" s="43" t="s">
        <v>77</v>
      </c>
      <c r="F473" s="30"/>
    </row>
    <row r="474" spans="1:6" ht="20.100000000000001" customHeight="1">
      <c r="A474" s="30">
        <v>472</v>
      </c>
      <c r="B474" s="41" t="s">
        <v>1022</v>
      </c>
      <c r="C474" s="42">
        <v>60.88</v>
      </c>
      <c r="D474" s="43" t="s">
        <v>553</v>
      </c>
      <c r="E474" s="43" t="s">
        <v>77</v>
      </c>
      <c r="F474" s="30"/>
    </row>
    <row r="475" spans="1:6" ht="20.100000000000001" customHeight="1">
      <c r="A475" s="30">
        <v>473</v>
      </c>
      <c r="B475" s="41" t="s">
        <v>1023</v>
      </c>
      <c r="C475" s="42">
        <v>60.88</v>
      </c>
      <c r="D475" s="43" t="s">
        <v>553</v>
      </c>
      <c r="E475" s="43" t="s">
        <v>77</v>
      </c>
      <c r="F475" s="30"/>
    </row>
    <row r="476" spans="1:6" ht="20.100000000000001" customHeight="1">
      <c r="A476" s="30">
        <v>474</v>
      </c>
      <c r="B476" s="41" t="s">
        <v>1024</v>
      </c>
      <c r="C476" s="42">
        <v>52.55</v>
      </c>
      <c r="D476" s="43" t="s">
        <v>544</v>
      </c>
      <c r="E476" s="43" t="s">
        <v>77</v>
      </c>
      <c r="F476" s="30"/>
    </row>
    <row r="477" spans="1:6" ht="20.100000000000001" customHeight="1">
      <c r="A477" s="30">
        <v>475</v>
      </c>
      <c r="B477" s="41" t="s">
        <v>1025</v>
      </c>
      <c r="C477" s="42">
        <v>52.42</v>
      </c>
      <c r="D477" s="43" t="s">
        <v>544</v>
      </c>
      <c r="E477" s="43" t="s">
        <v>77</v>
      </c>
      <c r="F477" s="30"/>
    </row>
    <row r="478" spans="1:6" ht="20.100000000000001" customHeight="1">
      <c r="A478" s="30">
        <v>476</v>
      </c>
      <c r="B478" s="41" t="s">
        <v>1026</v>
      </c>
      <c r="C478" s="42">
        <v>60.39</v>
      </c>
      <c r="D478" s="43" t="s">
        <v>544</v>
      </c>
      <c r="E478" s="43" t="s">
        <v>77</v>
      </c>
      <c r="F478" s="30"/>
    </row>
    <row r="479" spans="1:6" ht="20.100000000000001" customHeight="1">
      <c r="A479" s="30">
        <v>477</v>
      </c>
      <c r="B479" s="41" t="s">
        <v>1027</v>
      </c>
      <c r="C479" s="42">
        <v>60.39</v>
      </c>
      <c r="D479" s="43" t="s">
        <v>544</v>
      </c>
      <c r="E479" s="43" t="s">
        <v>75</v>
      </c>
      <c r="F479" s="30"/>
    </row>
    <row r="480" spans="1:6" ht="20.100000000000001" customHeight="1">
      <c r="A480" s="30">
        <v>478</v>
      </c>
      <c r="B480" s="41" t="s">
        <v>1028</v>
      </c>
      <c r="C480" s="42">
        <v>52.42</v>
      </c>
      <c r="D480" s="43" t="s">
        <v>544</v>
      </c>
      <c r="E480" s="43" t="s">
        <v>75</v>
      </c>
      <c r="F480" s="30"/>
    </row>
    <row r="481" spans="1:6" ht="20.100000000000001" customHeight="1">
      <c r="A481" s="30">
        <v>479</v>
      </c>
      <c r="B481" s="41" t="s">
        <v>1029</v>
      </c>
      <c r="C481" s="42">
        <v>52.55</v>
      </c>
      <c r="D481" s="43" t="s">
        <v>544</v>
      </c>
      <c r="E481" s="43" t="s">
        <v>75</v>
      </c>
      <c r="F481" s="30"/>
    </row>
    <row r="482" spans="1:6" ht="20.100000000000001" customHeight="1">
      <c r="A482" s="30">
        <v>480</v>
      </c>
      <c r="B482" s="41" t="s">
        <v>1030</v>
      </c>
      <c r="C482" s="42">
        <v>60.88</v>
      </c>
      <c r="D482" s="43" t="s">
        <v>553</v>
      </c>
      <c r="E482" s="43" t="s">
        <v>75</v>
      </c>
      <c r="F482" s="30"/>
    </row>
    <row r="483" spans="1:6" ht="20.100000000000001" customHeight="1">
      <c r="A483" s="30">
        <v>481</v>
      </c>
      <c r="B483" s="41" t="s">
        <v>1031</v>
      </c>
      <c r="C483" s="42">
        <v>60.88</v>
      </c>
      <c r="D483" s="43" t="s">
        <v>553</v>
      </c>
      <c r="E483" s="43" t="s">
        <v>75</v>
      </c>
      <c r="F483" s="30"/>
    </row>
    <row r="484" spans="1:6" ht="20.100000000000001" customHeight="1">
      <c r="A484" s="30">
        <v>482</v>
      </c>
      <c r="B484" s="41" t="s">
        <v>1032</v>
      </c>
      <c r="C484" s="42">
        <v>52.55</v>
      </c>
      <c r="D484" s="43" t="s">
        <v>544</v>
      </c>
      <c r="E484" s="43" t="s">
        <v>75</v>
      </c>
      <c r="F484" s="30"/>
    </row>
    <row r="485" spans="1:6" ht="20.100000000000001" customHeight="1">
      <c r="A485" s="30">
        <v>483</v>
      </c>
      <c r="B485" s="41" t="s">
        <v>1033</v>
      </c>
      <c r="C485" s="42">
        <v>51.26</v>
      </c>
      <c r="D485" s="43" t="s">
        <v>544</v>
      </c>
      <c r="E485" s="43" t="s">
        <v>75</v>
      </c>
      <c r="F485" s="30"/>
    </row>
    <row r="486" spans="1:6" ht="20.100000000000001" customHeight="1">
      <c r="A486" s="30">
        <v>484</v>
      </c>
      <c r="B486" s="41" t="s">
        <v>1034</v>
      </c>
      <c r="C486" s="42">
        <v>39.020000000000003</v>
      </c>
      <c r="D486" s="43" t="s">
        <v>116</v>
      </c>
      <c r="E486" s="43" t="s">
        <v>141</v>
      </c>
      <c r="F486" s="30"/>
    </row>
    <row r="487" spans="1:6" ht="20.100000000000001" customHeight="1">
      <c r="A487" s="30">
        <v>485</v>
      </c>
      <c r="B487" s="41" t="s">
        <v>1035</v>
      </c>
      <c r="C487" s="42">
        <v>44.83</v>
      </c>
      <c r="D487" s="43" t="s">
        <v>116</v>
      </c>
      <c r="E487" s="43" t="s">
        <v>141</v>
      </c>
      <c r="F487" s="30"/>
    </row>
    <row r="488" spans="1:6" ht="20.100000000000001" customHeight="1">
      <c r="A488" s="30">
        <v>486</v>
      </c>
      <c r="B488" s="41" t="s">
        <v>1036</v>
      </c>
      <c r="C488" s="42">
        <v>44.83</v>
      </c>
      <c r="D488" s="43" t="s">
        <v>116</v>
      </c>
      <c r="E488" s="43" t="s">
        <v>141</v>
      </c>
      <c r="F488" s="30"/>
    </row>
    <row r="489" spans="1:6" ht="20.100000000000001" customHeight="1">
      <c r="A489" s="30">
        <v>487</v>
      </c>
      <c r="B489" s="41" t="s">
        <v>1037</v>
      </c>
      <c r="C489" s="42">
        <v>44.83</v>
      </c>
      <c r="D489" s="43" t="s">
        <v>116</v>
      </c>
      <c r="E489" s="43" t="s">
        <v>141</v>
      </c>
      <c r="F489" s="30"/>
    </row>
    <row r="490" spans="1:6" ht="20.100000000000001" customHeight="1">
      <c r="A490" s="30">
        <v>488</v>
      </c>
      <c r="B490" s="41" t="s">
        <v>1038</v>
      </c>
      <c r="C490" s="42">
        <v>51.57</v>
      </c>
      <c r="D490" s="43" t="s">
        <v>544</v>
      </c>
      <c r="E490" s="43" t="s">
        <v>141</v>
      </c>
      <c r="F490" s="44"/>
    </row>
    <row r="491" spans="1:6" ht="20.100000000000001" customHeight="1">
      <c r="A491" s="30">
        <v>489</v>
      </c>
      <c r="B491" s="41" t="s">
        <v>1039</v>
      </c>
      <c r="C491" s="42">
        <v>51.57</v>
      </c>
      <c r="D491" s="43" t="s">
        <v>544</v>
      </c>
      <c r="E491" s="43" t="s">
        <v>77</v>
      </c>
      <c r="F491" s="44"/>
    </row>
    <row r="492" spans="1:6" ht="20.100000000000001" customHeight="1">
      <c r="A492" s="30">
        <v>490</v>
      </c>
      <c r="B492" s="41" t="s">
        <v>1040</v>
      </c>
      <c r="C492" s="42">
        <v>52.55</v>
      </c>
      <c r="D492" s="43" t="s">
        <v>544</v>
      </c>
      <c r="E492" s="43" t="s">
        <v>77</v>
      </c>
      <c r="F492" s="30"/>
    </row>
    <row r="493" spans="1:6" ht="20.100000000000001" customHeight="1">
      <c r="A493" s="30">
        <v>491</v>
      </c>
      <c r="B493" s="41" t="s">
        <v>1041</v>
      </c>
      <c r="C493" s="42">
        <v>60.88</v>
      </c>
      <c r="D493" s="43" t="s">
        <v>553</v>
      </c>
      <c r="E493" s="43" t="s">
        <v>77</v>
      </c>
      <c r="F493" s="30"/>
    </row>
    <row r="494" spans="1:6" ht="20.100000000000001" customHeight="1">
      <c r="A494" s="30">
        <v>492</v>
      </c>
      <c r="B494" s="41" t="s">
        <v>1042</v>
      </c>
      <c r="C494" s="42">
        <v>60.88</v>
      </c>
      <c r="D494" s="43" t="s">
        <v>553</v>
      </c>
      <c r="E494" s="43" t="s">
        <v>77</v>
      </c>
      <c r="F494" s="30"/>
    </row>
    <row r="495" spans="1:6" ht="20.100000000000001" customHeight="1">
      <c r="A495" s="30">
        <v>493</v>
      </c>
      <c r="B495" s="41" t="s">
        <v>1043</v>
      </c>
      <c r="C495" s="42">
        <v>52.55</v>
      </c>
      <c r="D495" s="43" t="s">
        <v>544</v>
      </c>
      <c r="E495" s="43" t="s">
        <v>77</v>
      </c>
      <c r="F495" s="44"/>
    </row>
    <row r="496" spans="1:6" ht="20.100000000000001" customHeight="1">
      <c r="A496" s="30">
        <v>494</v>
      </c>
      <c r="B496" s="41" t="s">
        <v>1044</v>
      </c>
      <c r="C496" s="42">
        <v>52.42</v>
      </c>
      <c r="D496" s="43" t="s">
        <v>544</v>
      </c>
      <c r="E496" s="43" t="s">
        <v>77</v>
      </c>
      <c r="F496" s="44"/>
    </row>
    <row r="497" spans="1:6" ht="20.100000000000001" customHeight="1">
      <c r="A497" s="30">
        <v>495</v>
      </c>
      <c r="B497" s="41" t="s">
        <v>1045</v>
      </c>
      <c r="C497" s="42">
        <v>60.39</v>
      </c>
      <c r="D497" s="43" t="s">
        <v>544</v>
      </c>
      <c r="E497" s="43" t="s">
        <v>77</v>
      </c>
      <c r="F497" s="30"/>
    </row>
    <row r="498" spans="1:6" ht="20.100000000000001" customHeight="1">
      <c r="A498" s="30">
        <v>496</v>
      </c>
      <c r="B498" s="41" t="s">
        <v>1046</v>
      </c>
      <c r="C498" s="42">
        <v>60.39</v>
      </c>
      <c r="D498" s="43" t="s">
        <v>544</v>
      </c>
      <c r="E498" s="43" t="s">
        <v>75</v>
      </c>
      <c r="F498" s="30"/>
    </row>
    <row r="499" spans="1:6" ht="20.100000000000001" customHeight="1">
      <c r="A499" s="30">
        <v>497</v>
      </c>
      <c r="B499" s="41" t="s">
        <v>1047</v>
      </c>
      <c r="C499" s="42">
        <v>52.42</v>
      </c>
      <c r="D499" s="43" t="s">
        <v>544</v>
      </c>
      <c r="E499" s="43" t="s">
        <v>75</v>
      </c>
      <c r="F499" s="30"/>
    </row>
    <row r="500" spans="1:6" ht="20.100000000000001" customHeight="1">
      <c r="A500" s="30">
        <v>498</v>
      </c>
      <c r="B500" s="41" t="s">
        <v>1048</v>
      </c>
      <c r="C500" s="42">
        <v>52.55</v>
      </c>
      <c r="D500" s="43" t="s">
        <v>544</v>
      </c>
      <c r="E500" s="43" t="s">
        <v>75</v>
      </c>
      <c r="F500" s="30"/>
    </row>
    <row r="501" spans="1:6" ht="20.100000000000001" customHeight="1">
      <c r="A501" s="30">
        <v>499</v>
      </c>
      <c r="B501" s="41" t="s">
        <v>1049</v>
      </c>
      <c r="C501" s="42">
        <v>60.88</v>
      </c>
      <c r="D501" s="43" t="s">
        <v>553</v>
      </c>
      <c r="E501" s="43" t="s">
        <v>75</v>
      </c>
      <c r="F501" s="30"/>
    </row>
    <row r="502" spans="1:6" ht="20.100000000000001" customHeight="1">
      <c r="A502" s="30">
        <v>500</v>
      </c>
      <c r="B502" s="41" t="s">
        <v>1050</v>
      </c>
      <c r="C502" s="42">
        <v>60.88</v>
      </c>
      <c r="D502" s="43" t="s">
        <v>553</v>
      </c>
      <c r="E502" s="43" t="s">
        <v>75</v>
      </c>
      <c r="F502" s="30"/>
    </row>
    <row r="503" spans="1:6" ht="20.100000000000001" customHeight="1">
      <c r="A503" s="30">
        <v>501</v>
      </c>
      <c r="B503" s="41" t="s">
        <v>1051</v>
      </c>
      <c r="C503" s="42">
        <v>52.55</v>
      </c>
      <c r="D503" s="43" t="s">
        <v>544</v>
      </c>
      <c r="E503" s="43" t="s">
        <v>75</v>
      </c>
      <c r="F503" s="30"/>
    </row>
    <row r="504" spans="1:6" ht="20.100000000000001" customHeight="1">
      <c r="A504" s="30">
        <v>502</v>
      </c>
      <c r="B504" s="41" t="s">
        <v>1052</v>
      </c>
      <c r="C504" s="42">
        <v>51.26</v>
      </c>
      <c r="D504" s="43" t="s">
        <v>544</v>
      </c>
      <c r="E504" s="43" t="s">
        <v>75</v>
      </c>
      <c r="F504" s="30"/>
    </row>
    <row r="505" spans="1:6" ht="20.100000000000001" customHeight="1">
      <c r="A505" s="30">
        <v>503</v>
      </c>
      <c r="B505" s="41" t="s">
        <v>1053</v>
      </c>
      <c r="C505" s="42">
        <v>39.020000000000003</v>
      </c>
      <c r="D505" s="43" t="s">
        <v>116</v>
      </c>
      <c r="E505" s="43" t="s">
        <v>141</v>
      </c>
      <c r="F505" s="30"/>
    </row>
    <row r="506" spans="1:6" ht="20.100000000000001" customHeight="1">
      <c r="A506" s="30">
        <v>504</v>
      </c>
      <c r="B506" s="41" t="s">
        <v>1054</v>
      </c>
      <c r="C506" s="42">
        <v>44.83</v>
      </c>
      <c r="D506" s="43" t="s">
        <v>116</v>
      </c>
      <c r="E506" s="43" t="s">
        <v>141</v>
      </c>
      <c r="F506" s="30"/>
    </row>
    <row r="507" spans="1:6" ht="20.100000000000001" customHeight="1">
      <c r="A507" s="30">
        <v>505</v>
      </c>
      <c r="B507" s="41" t="s">
        <v>1055</v>
      </c>
      <c r="C507" s="42">
        <v>44.83</v>
      </c>
      <c r="D507" s="43" t="s">
        <v>116</v>
      </c>
      <c r="E507" s="43" t="s">
        <v>141</v>
      </c>
      <c r="F507" s="30"/>
    </row>
    <row r="508" spans="1:6" ht="20.100000000000001" customHeight="1">
      <c r="A508" s="30">
        <v>506</v>
      </c>
      <c r="B508" s="41" t="s">
        <v>1056</v>
      </c>
      <c r="C508" s="42">
        <v>44.83</v>
      </c>
      <c r="D508" s="43" t="s">
        <v>116</v>
      </c>
      <c r="E508" s="43" t="s">
        <v>141</v>
      </c>
      <c r="F508" s="30"/>
    </row>
    <row r="509" spans="1:6" ht="20.100000000000001" customHeight="1">
      <c r="A509" s="30">
        <v>507</v>
      </c>
      <c r="B509" s="41" t="s">
        <v>1057</v>
      </c>
      <c r="C509" s="42">
        <v>51.57</v>
      </c>
      <c r="D509" s="43" t="s">
        <v>544</v>
      </c>
      <c r="E509" s="43" t="s">
        <v>141</v>
      </c>
      <c r="F509" s="30"/>
    </row>
    <row r="510" spans="1:6" ht="20.100000000000001" customHeight="1">
      <c r="A510" s="30">
        <v>508</v>
      </c>
      <c r="B510" s="41" t="s">
        <v>1058</v>
      </c>
      <c r="C510" s="42">
        <v>51.57</v>
      </c>
      <c r="D510" s="43" t="s">
        <v>544</v>
      </c>
      <c r="E510" s="43" t="s">
        <v>77</v>
      </c>
      <c r="F510" s="30"/>
    </row>
    <row r="511" spans="1:6" ht="20.100000000000001" customHeight="1">
      <c r="A511" s="30">
        <v>509</v>
      </c>
      <c r="B511" s="41" t="s">
        <v>1059</v>
      </c>
      <c r="C511" s="42">
        <v>52.55</v>
      </c>
      <c r="D511" s="43" t="s">
        <v>544</v>
      </c>
      <c r="E511" s="43" t="s">
        <v>77</v>
      </c>
      <c r="F511" s="30"/>
    </row>
    <row r="512" spans="1:6" ht="20.100000000000001" customHeight="1">
      <c r="A512" s="30">
        <v>510</v>
      </c>
      <c r="B512" s="41" t="s">
        <v>1060</v>
      </c>
      <c r="C512" s="42">
        <v>60.88</v>
      </c>
      <c r="D512" s="43" t="s">
        <v>553</v>
      </c>
      <c r="E512" s="43" t="s">
        <v>77</v>
      </c>
      <c r="F512" s="30"/>
    </row>
    <row r="513" spans="1:6" ht="20.100000000000001" customHeight="1">
      <c r="A513" s="30">
        <v>511</v>
      </c>
      <c r="B513" s="41" t="s">
        <v>1061</v>
      </c>
      <c r="C513" s="42">
        <v>60.88</v>
      </c>
      <c r="D513" s="43" t="s">
        <v>553</v>
      </c>
      <c r="E513" s="43" t="s">
        <v>77</v>
      </c>
      <c r="F513" s="30"/>
    </row>
    <row r="514" spans="1:6" ht="20.100000000000001" customHeight="1">
      <c r="A514" s="30">
        <v>512</v>
      </c>
      <c r="B514" s="41" t="s">
        <v>1062</v>
      </c>
      <c r="C514" s="42">
        <v>52.55</v>
      </c>
      <c r="D514" s="43" t="s">
        <v>544</v>
      </c>
      <c r="E514" s="43" t="s">
        <v>77</v>
      </c>
      <c r="F514" s="30"/>
    </row>
    <row r="515" spans="1:6" ht="20.100000000000001" customHeight="1">
      <c r="A515" s="30">
        <v>513</v>
      </c>
      <c r="B515" s="41" t="s">
        <v>1063</v>
      </c>
      <c r="C515" s="42">
        <v>52.42</v>
      </c>
      <c r="D515" s="43" t="s">
        <v>544</v>
      </c>
      <c r="E515" s="43" t="s">
        <v>77</v>
      </c>
      <c r="F515" s="30"/>
    </row>
    <row r="516" spans="1:6" ht="20.100000000000001" customHeight="1">
      <c r="A516" s="30">
        <v>514</v>
      </c>
      <c r="B516" s="41" t="s">
        <v>1064</v>
      </c>
      <c r="C516" s="42">
        <v>60.39</v>
      </c>
      <c r="D516" s="43" t="s">
        <v>544</v>
      </c>
      <c r="E516" s="43" t="s">
        <v>77</v>
      </c>
      <c r="F516" s="30"/>
    </row>
    <row r="517" spans="1:6" ht="20.100000000000001" customHeight="1">
      <c r="A517" s="30">
        <v>515</v>
      </c>
      <c r="B517" s="41" t="s">
        <v>1065</v>
      </c>
      <c r="C517" s="42">
        <v>60.39</v>
      </c>
      <c r="D517" s="43" t="s">
        <v>544</v>
      </c>
      <c r="E517" s="43" t="s">
        <v>75</v>
      </c>
      <c r="F517" s="30"/>
    </row>
    <row r="518" spans="1:6" ht="20.100000000000001" customHeight="1">
      <c r="A518" s="30">
        <v>516</v>
      </c>
      <c r="B518" s="41" t="s">
        <v>1066</v>
      </c>
      <c r="C518" s="42">
        <v>52.42</v>
      </c>
      <c r="D518" s="43" t="s">
        <v>544</v>
      </c>
      <c r="E518" s="43" t="s">
        <v>75</v>
      </c>
      <c r="F518" s="30"/>
    </row>
    <row r="519" spans="1:6" ht="20.100000000000001" customHeight="1">
      <c r="A519" s="30">
        <v>517</v>
      </c>
      <c r="B519" s="41" t="s">
        <v>1067</v>
      </c>
      <c r="C519" s="42">
        <v>52.55</v>
      </c>
      <c r="D519" s="43" t="s">
        <v>544</v>
      </c>
      <c r="E519" s="43" t="s">
        <v>75</v>
      </c>
      <c r="F519" s="30"/>
    </row>
    <row r="520" spans="1:6" ht="20.100000000000001" customHeight="1">
      <c r="A520" s="30">
        <v>518</v>
      </c>
      <c r="B520" s="41" t="s">
        <v>1068</v>
      </c>
      <c r="C520" s="42">
        <v>60.88</v>
      </c>
      <c r="D520" s="43" t="s">
        <v>553</v>
      </c>
      <c r="E520" s="43" t="s">
        <v>75</v>
      </c>
      <c r="F520" s="30"/>
    </row>
    <row r="521" spans="1:6" ht="20.100000000000001" customHeight="1">
      <c r="A521" s="30">
        <v>519</v>
      </c>
      <c r="B521" s="41" t="s">
        <v>1069</v>
      </c>
      <c r="C521" s="42">
        <v>60.88</v>
      </c>
      <c r="D521" s="43" t="s">
        <v>553</v>
      </c>
      <c r="E521" s="43" t="s">
        <v>75</v>
      </c>
      <c r="F521" s="30"/>
    </row>
    <row r="522" spans="1:6" ht="20.100000000000001" customHeight="1">
      <c r="A522" s="30">
        <v>520</v>
      </c>
      <c r="B522" s="41" t="s">
        <v>1070</v>
      </c>
      <c r="C522" s="42">
        <v>52.55</v>
      </c>
      <c r="D522" s="43" t="s">
        <v>544</v>
      </c>
      <c r="E522" s="43" t="s">
        <v>75</v>
      </c>
      <c r="F522" s="30"/>
    </row>
    <row r="523" spans="1:6" ht="20.100000000000001" customHeight="1">
      <c r="A523" s="30">
        <v>521</v>
      </c>
      <c r="B523" s="41" t="s">
        <v>1071</v>
      </c>
      <c r="C523" s="42">
        <v>51.26</v>
      </c>
      <c r="D523" s="43" t="s">
        <v>544</v>
      </c>
      <c r="E523" s="43" t="s">
        <v>75</v>
      </c>
      <c r="F523" s="30"/>
    </row>
    <row r="524" spans="1:6" ht="20.100000000000001" customHeight="1">
      <c r="A524" s="30">
        <v>522</v>
      </c>
      <c r="B524" s="41" t="s">
        <v>1072</v>
      </c>
      <c r="C524" s="42">
        <v>39.020000000000003</v>
      </c>
      <c r="D524" s="43" t="s">
        <v>116</v>
      </c>
      <c r="E524" s="43" t="s">
        <v>141</v>
      </c>
      <c r="F524" s="30"/>
    </row>
    <row r="525" spans="1:6" ht="20.100000000000001" customHeight="1">
      <c r="A525" s="30">
        <v>523</v>
      </c>
      <c r="B525" s="41" t="s">
        <v>1073</v>
      </c>
      <c r="C525" s="42">
        <v>44.83</v>
      </c>
      <c r="D525" s="43" t="s">
        <v>116</v>
      </c>
      <c r="E525" s="43" t="s">
        <v>141</v>
      </c>
      <c r="F525" s="30"/>
    </row>
    <row r="526" spans="1:6" ht="20.100000000000001" customHeight="1">
      <c r="A526" s="30">
        <v>524</v>
      </c>
      <c r="B526" s="41" t="s">
        <v>1074</v>
      </c>
      <c r="C526" s="42">
        <v>44.83</v>
      </c>
      <c r="D526" s="43" t="s">
        <v>116</v>
      </c>
      <c r="E526" s="43" t="s">
        <v>141</v>
      </c>
      <c r="F526" s="30"/>
    </row>
    <row r="527" spans="1:6" ht="20.100000000000001" customHeight="1">
      <c r="A527" s="30">
        <v>525</v>
      </c>
      <c r="B527" s="41" t="s">
        <v>1075</v>
      </c>
      <c r="C527" s="42">
        <v>44.83</v>
      </c>
      <c r="D527" s="43" t="s">
        <v>116</v>
      </c>
      <c r="E527" s="43" t="s">
        <v>141</v>
      </c>
      <c r="F527" s="30"/>
    </row>
    <row r="528" spans="1:6" ht="20.100000000000001" customHeight="1">
      <c r="A528" s="30">
        <v>526</v>
      </c>
      <c r="B528" s="41" t="s">
        <v>1076</v>
      </c>
      <c r="C528" s="42">
        <v>51.57</v>
      </c>
      <c r="D528" s="43" t="s">
        <v>544</v>
      </c>
      <c r="E528" s="43" t="s">
        <v>141</v>
      </c>
      <c r="F528" s="30"/>
    </row>
    <row r="529" spans="1:6" ht="20.100000000000001" customHeight="1">
      <c r="A529" s="30">
        <v>527</v>
      </c>
      <c r="B529" s="41" t="s">
        <v>1077</v>
      </c>
      <c r="C529" s="42">
        <v>51.57</v>
      </c>
      <c r="D529" s="43" t="s">
        <v>544</v>
      </c>
      <c r="E529" s="43" t="s">
        <v>77</v>
      </c>
      <c r="F529" s="30"/>
    </row>
    <row r="530" spans="1:6" ht="20.100000000000001" customHeight="1">
      <c r="A530" s="30">
        <v>528</v>
      </c>
      <c r="B530" s="41" t="s">
        <v>1078</v>
      </c>
      <c r="C530" s="42">
        <v>52.55</v>
      </c>
      <c r="D530" s="43" t="s">
        <v>544</v>
      </c>
      <c r="E530" s="43" t="s">
        <v>77</v>
      </c>
      <c r="F530" s="30"/>
    </row>
    <row r="531" spans="1:6" ht="20.100000000000001" customHeight="1">
      <c r="A531" s="30">
        <v>529</v>
      </c>
      <c r="B531" s="41" t="s">
        <v>1079</v>
      </c>
      <c r="C531" s="42">
        <v>60.88</v>
      </c>
      <c r="D531" s="43" t="s">
        <v>553</v>
      </c>
      <c r="E531" s="43" t="s">
        <v>77</v>
      </c>
      <c r="F531" s="30"/>
    </row>
    <row r="532" spans="1:6" ht="20.100000000000001" customHeight="1">
      <c r="A532" s="30">
        <v>530</v>
      </c>
      <c r="B532" s="41" t="s">
        <v>1080</v>
      </c>
      <c r="C532" s="42">
        <v>60.88</v>
      </c>
      <c r="D532" s="43" t="s">
        <v>553</v>
      </c>
      <c r="E532" s="43" t="s">
        <v>77</v>
      </c>
      <c r="F532" s="30"/>
    </row>
    <row r="533" spans="1:6" ht="20.100000000000001" customHeight="1">
      <c r="A533" s="30">
        <v>531</v>
      </c>
      <c r="B533" s="41" t="s">
        <v>1081</v>
      </c>
      <c r="C533" s="42">
        <v>52.55</v>
      </c>
      <c r="D533" s="43" t="s">
        <v>544</v>
      </c>
      <c r="E533" s="43" t="s">
        <v>77</v>
      </c>
      <c r="F533" s="30"/>
    </row>
    <row r="534" spans="1:6" ht="20.100000000000001" customHeight="1">
      <c r="A534" s="30">
        <v>532</v>
      </c>
      <c r="B534" s="41" t="s">
        <v>1082</v>
      </c>
      <c r="C534" s="42">
        <v>52.42</v>
      </c>
      <c r="D534" s="43" t="s">
        <v>544</v>
      </c>
      <c r="E534" s="43" t="s">
        <v>77</v>
      </c>
      <c r="F534" s="30"/>
    </row>
    <row r="535" spans="1:6" ht="20.100000000000001" customHeight="1">
      <c r="A535" s="30">
        <v>533</v>
      </c>
      <c r="B535" s="41" t="s">
        <v>1083</v>
      </c>
      <c r="C535" s="42">
        <v>60.39</v>
      </c>
      <c r="D535" s="43" t="s">
        <v>544</v>
      </c>
      <c r="E535" s="43" t="s">
        <v>77</v>
      </c>
      <c r="F535" s="30"/>
    </row>
    <row r="536" spans="1:6" ht="20.100000000000001" customHeight="1">
      <c r="A536" s="30">
        <v>534</v>
      </c>
      <c r="B536" s="41" t="s">
        <v>1084</v>
      </c>
      <c r="C536" s="42">
        <v>60.39</v>
      </c>
      <c r="D536" s="43" t="s">
        <v>544</v>
      </c>
      <c r="E536" s="43" t="s">
        <v>75</v>
      </c>
      <c r="F536" s="30"/>
    </row>
    <row r="537" spans="1:6" ht="20.100000000000001" customHeight="1">
      <c r="A537" s="30">
        <v>535</v>
      </c>
      <c r="B537" s="41" t="s">
        <v>1085</v>
      </c>
      <c r="C537" s="42">
        <v>52.42</v>
      </c>
      <c r="D537" s="43" t="s">
        <v>544</v>
      </c>
      <c r="E537" s="43" t="s">
        <v>75</v>
      </c>
      <c r="F537" s="30"/>
    </row>
    <row r="538" spans="1:6" ht="20.100000000000001" customHeight="1">
      <c r="A538" s="30">
        <v>536</v>
      </c>
      <c r="B538" s="41" t="s">
        <v>1086</v>
      </c>
      <c r="C538" s="42">
        <v>52.55</v>
      </c>
      <c r="D538" s="43" t="s">
        <v>544</v>
      </c>
      <c r="E538" s="43" t="s">
        <v>75</v>
      </c>
      <c r="F538" s="30"/>
    </row>
    <row r="539" spans="1:6" ht="20.100000000000001" customHeight="1">
      <c r="A539" s="30">
        <v>537</v>
      </c>
      <c r="B539" s="41" t="s">
        <v>1087</v>
      </c>
      <c r="C539" s="42">
        <v>60.88</v>
      </c>
      <c r="D539" s="43" t="s">
        <v>553</v>
      </c>
      <c r="E539" s="43" t="s">
        <v>75</v>
      </c>
      <c r="F539" s="30"/>
    </row>
    <row r="540" spans="1:6" ht="20.100000000000001" customHeight="1">
      <c r="A540" s="30">
        <v>538</v>
      </c>
      <c r="B540" s="41" t="s">
        <v>1088</v>
      </c>
      <c r="C540" s="42">
        <v>60.88</v>
      </c>
      <c r="D540" s="43" t="s">
        <v>553</v>
      </c>
      <c r="E540" s="43" t="s">
        <v>75</v>
      </c>
      <c r="F540" s="30"/>
    </row>
    <row r="541" spans="1:6" ht="20.100000000000001" customHeight="1">
      <c r="A541" s="30">
        <v>539</v>
      </c>
      <c r="B541" s="41" t="s">
        <v>1089</v>
      </c>
      <c r="C541" s="42">
        <v>52.55</v>
      </c>
      <c r="D541" s="43" t="s">
        <v>544</v>
      </c>
      <c r="E541" s="43" t="s">
        <v>75</v>
      </c>
      <c r="F541" s="30"/>
    </row>
    <row r="542" spans="1:6" ht="20.100000000000001" customHeight="1">
      <c r="A542" s="30">
        <v>540</v>
      </c>
      <c r="B542" s="41" t="s">
        <v>1090</v>
      </c>
      <c r="C542" s="42">
        <v>51.26</v>
      </c>
      <c r="D542" s="43" t="s">
        <v>544</v>
      </c>
      <c r="E542" s="43" t="s">
        <v>75</v>
      </c>
      <c r="F542" s="30"/>
    </row>
    <row r="543" spans="1:6" ht="20.100000000000001" customHeight="1">
      <c r="A543" s="30">
        <v>541</v>
      </c>
      <c r="B543" s="41" t="s">
        <v>1091</v>
      </c>
      <c r="C543" s="42">
        <v>39.020000000000003</v>
      </c>
      <c r="D543" s="43" t="s">
        <v>116</v>
      </c>
      <c r="E543" s="43" t="s">
        <v>141</v>
      </c>
      <c r="F543" s="30"/>
    </row>
    <row r="544" spans="1:6" ht="20.100000000000001" customHeight="1">
      <c r="A544" s="30">
        <v>542</v>
      </c>
      <c r="B544" s="41" t="s">
        <v>1092</v>
      </c>
      <c r="C544" s="42">
        <v>44.83</v>
      </c>
      <c r="D544" s="43" t="s">
        <v>116</v>
      </c>
      <c r="E544" s="43" t="s">
        <v>141</v>
      </c>
      <c r="F544" s="30"/>
    </row>
    <row r="545" spans="1:6" ht="20.100000000000001" customHeight="1">
      <c r="A545" s="30">
        <v>543</v>
      </c>
      <c r="B545" s="41" t="s">
        <v>1093</v>
      </c>
      <c r="C545" s="42">
        <v>44.83</v>
      </c>
      <c r="D545" s="43" t="s">
        <v>116</v>
      </c>
      <c r="E545" s="43" t="s">
        <v>141</v>
      </c>
      <c r="F545" s="30"/>
    </row>
    <row r="546" spans="1:6" ht="20.100000000000001" customHeight="1">
      <c r="A546" s="30">
        <v>544</v>
      </c>
      <c r="B546" s="41" t="s">
        <v>1094</v>
      </c>
      <c r="C546" s="42">
        <v>44.83</v>
      </c>
      <c r="D546" s="43" t="s">
        <v>116</v>
      </c>
      <c r="E546" s="43" t="s">
        <v>141</v>
      </c>
      <c r="F546" s="30"/>
    </row>
    <row r="547" spans="1:6" ht="20.100000000000001" customHeight="1">
      <c r="A547" s="30">
        <v>545</v>
      </c>
      <c r="B547" s="41" t="s">
        <v>1095</v>
      </c>
      <c r="C547" s="42">
        <v>51.57</v>
      </c>
      <c r="D547" s="43" t="s">
        <v>544</v>
      </c>
      <c r="E547" s="43" t="s">
        <v>141</v>
      </c>
      <c r="F547" s="30"/>
    </row>
    <row r="548" spans="1:6" ht="20.100000000000001" customHeight="1">
      <c r="A548" s="30">
        <v>546</v>
      </c>
      <c r="B548" s="41" t="s">
        <v>1096</v>
      </c>
      <c r="C548" s="42">
        <v>51.57</v>
      </c>
      <c r="D548" s="43" t="s">
        <v>544</v>
      </c>
      <c r="E548" s="43" t="s">
        <v>77</v>
      </c>
      <c r="F548" s="30"/>
    </row>
    <row r="549" spans="1:6" ht="20.100000000000001" customHeight="1">
      <c r="A549" s="30">
        <v>547</v>
      </c>
      <c r="B549" s="41" t="s">
        <v>1097</v>
      </c>
      <c r="C549" s="42">
        <v>52.55</v>
      </c>
      <c r="D549" s="43" t="s">
        <v>544</v>
      </c>
      <c r="E549" s="43" t="s">
        <v>77</v>
      </c>
      <c r="F549" s="30"/>
    </row>
    <row r="550" spans="1:6" ht="20.100000000000001" customHeight="1">
      <c r="A550" s="30">
        <v>548</v>
      </c>
      <c r="B550" s="41" t="s">
        <v>1098</v>
      </c>
      <c r="C550" s="42">
        <v>60.88</v>
      </c>
      <c r="D550" s="43" t="s">
        <v>553</v>
      </c>
      <c r="E550" s="43" t="s">
        <v>77</v>
      </c>
      <c r="F550" s="30"/>
    </row>
    <row r="551" spans="1:6" ht="20.100000000000001" customHeight="1">
      <c r="A551" s="30">
        <v>549</v>
      </c>
      <c r="B551" s="41" t="s">
        <v>1099</v>
      </c>
      <c r="C551" s="42">
        <v>60.88</v>
      </c>
      <c r="D551" s="43" t="s">
        <v>553</v>
      </c>
      <c r="E551" s="43" t="s">
        <v>77</v>
      </c>
      <c r="F551" s="30"/>
    </row>
    <row r="552" spans="1:6" ht="20.100000000000001" customHeight="1">
      <c r="A552" s="30">
        <v>550</v>
      </c>
      <c r="B552" s="41" t="s">
        <v>1100</v>
      </c>
      <c r="C552" s="42">
        <v>52.55</v>
      </c>
      <c r="D552" s="43" t="s">
        <v>544</v>
      </c>
      <c r="E552" s="43" t="s">
        <v>77</v>
      </c>
      <c r="F552" s="30"/>
    </row>
    <row r="553" spans="1:6" ht="20.100000000000001" customHeight="1">
      <c r="A553" s="30">
        <v>551</v>
      </c>
      <c r="B553" s="41" t="s">
        <v>1101</v>
      </c>
      <c r="C553" s="42">
        <v>52.42</v>
      </c>
      <c r="D553" s="43" t="s">
        <v>544</v>
      </c>
      <c r="E553" s="43" t="s">
        <v>77</v>
      </c>
      <c r="F553" s="30"/>
    </row>
    <row r="554" spans="1:6" ht="20.100000000000001" customHeight="1">
      <c r="A554" s="30">
        <v>552</v>
      </c>
      <c r="B554" s="41" t="s">
        <v>1102</v>
      </c>
      <c r="C554" s="42">
        <v>60.39</v>
      </c>
      <c r="D554" s="43" t="s">
        <v>544</v>
      </c>
      <c r="E554" s="43" t="s">
        <v>77</v>
      </c>
      <c r="F554" s="30"/>
    </row>
    <row r="555" spans="1:6" ht="20.100000000000001" customHeight="1">
      <c r="A555" s="30">
        <v>553</v>
      </c>
      <c r="B555" s="41" t="s">
        <v>1103</v>
      </c>
      <c r="C555" s="42">
        <v>60.39</v>
      </c>
      <c r="D555" s="43" t="s">
        <v>544</v>
      </c>
      <c r="E555" s="43" t="s">
        <v>75</v>
      </c>
      <c r="F555" s="30"/>
    </row>
    <row r="556" spans="1:6" ht="20.100000000000001" customHeight="1">
      <c r="A556" s="30">
        <v>554</v>
      </c>
      <c r="B556" s="41" t="s">
        <v>1104</v>
      </c>
      <c r="C556" s="42">
        <v>52.42</v>
      </c>
      <c r="D556" s="43" t="s">
        <v>544</v>
      </c>
      <c r="E556" s="43" t="s">
        <v>75</v>
      </c>
      <c r="F556" s="30"/>
    </row>
    <row r="557" spans="1:6" ht="20.100000000000001" customHeight="1">
      <c r="A557" s="30">
        <v>555</v>
      </c>
      <c r="B557" s="41" t="s">
        <v>1105</v>
      </c>
      <c r="C557" s="42">
        <v>52.55</v>
      </c>
      <c r="D557" s="43" t="s">
        <v>544</v>
      </c>
      <c r="E557" s="43" t="s">
        <v>75</v>
      </c>
      <c r="F557" s="30"/>
    </row>
    <row r="558" spans="1:6" ht="20.100000000000001" customHeight="1">
      <c r="A558" s="30">
        <v>556</v>
      </c>
      <c r="B558" s="41" t="s">
        <v>1106</v>
      </c>
      <c r="C558" s="42">
        <v>60.88</v>
      </c>
      <c r="D558" s="43" t="s">
        <v>553</v>
      </c>
      <c r="E558" s="43" t="s">
        <v>75</v>
      </c>
      <c r="F558" s="30"/>
    </row>
    <row r="559" spans="1:6" ht="20.100000000000001" customHeight="1">
      <c r="A559" s="30">
        <v>557</v>
      </c>
      <c r="B559" s="41" t="s">
        <v>1107</v>
      </c>
      <c r="C559" s="42">
        <v>60.88</v>
      </c>
      <c r="D559" s="43" t="s">
        <v>553</v>
      </c>
      <c r="E559" s="43" t="s">
        <v>75</v>
      </c>
      <c r="F559" s="30"/>
    </row>
    <row r="560" spans="1:6" ht="20.100000000000001" customHeight="1">
      <c r="A560" s="30">
        <v>558</v>
      </c>
      <c r="B560" s="41" t="s">
        <v>1108</v>
      </c>
      <c r="C560" s="42">
        <v>52.55</v>
      </c>
      <c r="D560" s="43" t="s">
        <v>544</v>
      </c>
      <c r="E560" s="43" t="s">
        <v>75</v>
      </c>
      <c r="F560" s="30"/>
    </row>
    <row r="561" spans="1:6" ht="20.100000000000001" customHeight="1">
      <c r="A561" s="30">
        <v>559</v>
      </c>
      <c r="B561" s="41" t="s">
        <v>1109</v>
      </c>
      <c r="C561" s="42">
        <v>51.26</v>
      </c>
      <c r="D561" s="43" t="s">
        <v>544</v>
      </c>
      <c r="E561" s="43" t="s">
        <v>75</v>
      </c>
      <c r="F561" s="30"/>
    </row>
    <row r="562" spans="1:6" ht="20.100000000000001" customHeight="1">
      <c r="A562" s="30">
        <v>560</v>
      </c>
      <c r="B562" s="41" t="s">
        <v>1110</v>
      </c>
      <c r="C562" s="42">
        <v>39.020000000000003</v>
      </c>
      <c r="D562" s="43" t="s">
        <v>116</v>
      </c>
      <c r="E562" s="43" t="s">
        <v>141</v>
      </c>
      <c r="F562" s="30"/>
    </row>
    <row r="563" spans="1:6" ht="20.100000000000001" customHeight="1">
      <c r="A563" s="30">
        <v>561</v>
      </c>
      <c r="B563" s="41" t="s">
        <v>1111</v>
      </c>
      <c r="C563" s="42">
        <v>44.83</v>
      </c>
      <c r="D563" s="43" t="s">
        <v>116</v>
      </c>
      <c r="E563" s="43" t="s">
        <v>141</v>
      </c>
      <c r="F563" s="30"/>
    </row>
    <row r="564" spans="1:6" ht="20.100000000000001" customHeight="1">
      <c r="A564" s="30">
        <v>562</v>
      </c>
      <c r="B564" s="41" t="s">
        <v>1112</v>
      </c>
      <c r="C564" s="42">
        <v>44.83</v>
      </c>
      <c r="D564" s="43" t="s">
        <v>116</v>
      </c>
      <c r="E564" s="43" t="s">
        <v>141</v>
      </c>
      <c r="F564" s="30"/>
    </row>
    <row r="565" spans="1:6" ht="20.100000000000001" customHeight="1">
      <c r="A565" s="30">
        <v>563</v>
      </c>
      <c r="B565" s="41" t="s">
        <v>1113</v>
      </c>
      <c r="C565" s="42">
        <v>44.83</v>
      </c>
      <c r="D565" s="43" t="s">
        <v>116</v>
      </c>
      <c r="E565" s="43" t="s">
        <v>141</v>
      </c>
      <c r="F565" s="30"/>
    </row>
    <row r="566" spans="1:6" ht="20.100000000000001" customHeight="1">
      <c r="A566" s="30">
        <v>564</v>
      </c>
      <c r="B566" s="41" t="s">
        <v>1114</v>
      </c>
      <c r="C566" s="42">
        <v>51.57</v>
      </c>
      <c r="D566" s="43" t="s">
        <v>544</v>
      </c>
      <c r="E566" s="43" t="s">
        <v>141</v>
      </c>
      <c r="F566" s="30"/>
    </row>
    <row r="567" spans="1:6" ht="20.100000000000001" customHeight="1">
      <c r="A567" s="30">
        <v>565</v>
      </c>
      <c r="B567" s="41" t="s">
        <v>1115</v>
      </c>
      <c r="C567" s="42">
        <v>51.57</v>
      </c>
      <c r="D567" s="43" t="s">
        <v>544</v>
      </c>
      <c r="E567" s="43" t="s">
        <v>77</v>
      </c>
      <c r="F567" s="30"/>
    </row>
    <row r="568" spans="1:6" ht="20.100000000000001" customHeight="1">
      <c r="A568" s="30">
        <v>566</v>
      </c>
      <c r="B568" s="41" t="s">
        <v>1116</v>
      </c>
      <c r="C568" s="42">
        <v>52.55</v>
      </c>
      <c r="D568" s="43" t="s">
        <v>544</v>
      </c>
      <c r="E568" s="43" t="s">
        <v>77</v>
      </c>
      <c r="F568" s="30"/>
    </row>
    <row r="569" spans="1:6" ht="20.100000000000001" customHeight="1">
      <c r="A569" s="30">
        <v>567</v>
      </c>
      <c r="B569" s="41" t="s">
        <v>1117</v>
      </c>
      <c r="C569" s="42">
        <v>60.88</v>
      </c>
      <c r="D569" s="43" t="s">
        <v>553</v>
      </c>
      <c r="E569" s="43" t="s">
        <v>77</v>
      </c>
      <c r="F569" s="30"/>
    </row>
    <row r="570" spans="1:6" ht="20.100000000000001" customHeight="1">
      <c r="A570" s="30">
        <v>568</v>
      </c>
      <c r="B570" s="41" t="s">
        <v>1118</v>
      </c>
      <c r="C570" s="42">
        <v>60.88</v>
      </c>
      <c r="D570" s="43" t="s">
        <v>553</v>
      </c>
      <c r="E570" s="43" t="s">
        <v>77</v>
      </c>
      <c r="F570" s="30"/>
    </row>
    <row r="571" spans="1:6" ht="20.100000000000001" customHeight="1">
      <c r="A571" s="30">
        <v>569</v>
      </c>
      <c r="B571" s="41" t="s">
        <v>1119</v>
      </c>
      <c r="C571" s="42">
        <v>52.55</v>
      </c>
      <c r="D571" s="43" t="s">
        <v>544</v>
      </c>
      <c r="E571" s="43" t="s">
        <v>77</v>
      </c>
      <c r="F571" s="30"/>
    </row>
    <row r="572" spans="1:6" ht="20.100000000000001" customHeight="1">
      <c r="A572" s="30">
        <v>570</v>
      </c>
      <c r="B572" s="41" t="s">
        <v>1120</v>
      </c>
      <c r="C572" s="42">
        <v>52.42</v>
      </c>
      <c r="D572" s="43" t="s">
        <v>544</v>
      </c>
      <c r="E572" s="43" t="s">
        <v>77</v>
      </c>
      <c r="F572" s="30"/>
    </row>
    <row r="573" spans="1:6" ht="20.100000000000001" customHeight="1">
      <c r="A573" s="30">
        <v>571</v>
      </c>
      <c r="B573" s="41" t="s">
        <v>1121</v>
      </c>
      <c r="C573" s="42">
        <v>60.39</v>
      </c>
      <c r="D573" s="43" t="s">
        <v>544</v>
      </c>
      <c r="E573" s="43" t="s">
        <v>77</v>
      </c>
      <c r="F573" s="30"/>
    </row>
    <row r="574" spans="1:6" ht="20.100000000000001" customHeight="1">
      <c r="A574" s="30">
        <v>572</v>
      </c>
      <c r="B574" s="41" t="s">
        <v>1122</v>
      </c>
      <c r="C574" s="42">
        <v>60.39</v>
      </c>
      <c r="D574" s="43" t="s">
        <v>544</v>
      </c>
      <c r="E574" s="43" t="s">
        <v>75</v>
      </c>
      <c r="F574" s="30"/>
    </row>
    <row r="575" spans="1:6" ht="20.100000000000001" customHeight="1">
      <c r="A575" s="30">
        <v>573</v>
      </c>
      <c r="B575" s="41" t="s">
        <v>1123</v>
      </c>
      <c r="C575" s="42">
        <v>52.42</v>
      </c>
      <c r="D575" s="43" t="s">
        <v>544</v>
      </c>
      <c r="E575" s="43" t="s">
        <v>75</v>
      </c>
      <c r="F575" s="30"/>
    </row>
    <row r="576" spans="1:6" ht="20.100000000000001" customHeight="1">
      <c r="A576" s="30">
        <v>574</v>
      </c>
      <c r="B576" s="41" t="s">
        <v>1124</v>
      </c>
      <c r="C576" s="42">
        <v>52.55</v>
      </c>
      <c r="D576" s="43" t="s">
        <v>544</v>
      </c>
      <c r="E576" s="43" t="s">
        <v>75</v>
      </c>
      <c r="F576" s="30"/>
    </row>
    <row r="577" spans="1:6" ht="20.100000000000001" customHeight="1">
      <c r="A577" s="30">
        <v>575</v>
      </c>
      <c r="B577" s="41" t="s">
        <v>1125</v>
      </c>
      <c r="C577" s="42">
        <v>60.88</v>
      </c>
      <c r="D577" s="43" t="s">
        <v>553</v>
      </c>
      <c r="E577" s="43" t="s">
        <v>75</v>
      </c>
      <c r="F577" s="30"/>
    </row>
    <row r="578" spans="1:6" ht="20.100000000000001" customHeight="1">
      <c r="A578" s="30">
        <v>576</v>
      </c>
      <c r="B578" s="41" t="s">
        <v>1126</v>
      </c>
      <c r="C578" s="42">
        <v>60.88</v>
      </c>
      <c r="D578" s="43" t="s">
        <v>553</v>
      </c>
      <c r="E578" s="43" t="s">
        <v>75</v>
      </c>
      <c r="F578" s="30"/>
    </row>
    <row r="579" spans="1:6" ht="20.100000000000001" customHeight="1">
      <c r="A579" s="30">
        <v>577</v>
      </c>
      <c r="B579" s="41" t="s">
        <v>1127</v>
      </c>
      <c r="C579" s="42">
        <v>52.55</v>
      </c>
      <c r="D579" s="43" t="s">
        <v>544</v>
      </c>
      <c r="E579" s="43" t="s">
        <v>75</v>
      </c>
      <c r="F579" s="30"/>
    </row>
    <row r="580" spans="1:6" ht="20.100000000000001" customHeight="1">
      <c r="A580" s="30">
        <v>578</v>
      </c>
      <c r="B580" s="41" t="s">
        <v>1128</v>
      </c>
      <c r="C580" s="42">
        <v>51.26</v>
      </c>
      <c r="D580" s="43" t="s">
        <v>544</v>
      </c>
      <c r="E580" s="43" t="s">
        <v>75</v>
      </c>
      <c r="F580" s="30"/>
    </row>
    <row r="581" spans="1:6" ht="20.100000000000001" customHeight="1">
      <c r="A581" s="30">
        <v>579</v>
      </c>
      <c r="B581" s="41" t="s">
        <v>1129</v>
      </c>
      <c r="C581" s="42">
        <v>39.020000000000003</v>
      </c>
      <c r="D581" s="43" t="s">
        <v>116</v>
      </c>
      <c r="E581" s="43" t="s">
        <v>141</v>
      </c>
      <c r="F581" s="30"/>
    </row>
    <row r="582" spans="1:6" ht="20.100000000000001" customHeight="1">
      <c r="A582" s="30">
        <v>580</v>
      </c>
      <c r="B582" s="41" t="s">
        <v>1130</v>
      </c>
      <c r="C582" s="42">
        <v>44.83</v>
      </c>
      <c r="D582" s="43" t="s">
        <v>116</v>
      </c>
      <c r="E582" s="43" t="s">
        <v>141</v>
      </c>
      <c r="F582" s="30"/>
    </row>
    <row r="583" spans="1:6" ht="20.100000000000001" customHeight="1">
      <c r="A583" s="30">
        <v>581</v>
      </c>
      <c r="B583" s="41" t="s">
        <v>1131</v>
      </c>
      <c r="C583" s="42">
        <v>44.83</v>
      </c>
      <c r="D583" s="43" t="s">
        <v>116</v>
      </c>
      <c r="E583" s="43" t="s">
        <v>141</v>
      </c>
      <c r="F583" s="30"/>
    </row>
    <row r="584" spans="1:6" ht="20.100000000000001" customHeight="1">
      <c r="A584" s="30">
        <v>582</v>
      </c>
      <c r="B584" s="41" t="s">
        <v>1132</v>
      </c>
      <c r="C584" s="42">
        <v>44.83</v>
      </c>
      <c r="D584" s="43" t="s">
        <v>116</v>
      </c>
      <c r="E584" s="43" t="s">
        <v>141</v>
      </c>
      <c r="F584" s="30"/>
    </row>
    <row r="585" spans="1:6" ht="20.100000000000001" customHeight="1">
      <c r="A585" s="30">
        <v>583</v>
      </c>
      <c r="B585" s="41" t="s">
        <v>1133</v>
      </c>
      <c r="C585" s="42">
        <v>51.57</v>
      </c>
      <c r="D585" s="43" t="s">
        <v>544</v>
      </c>
      <c r="E585" s="43" t="s">
        <v>141</v>
      </c>
      <c r="F585" s="30"/>
    </row>
    <row r="586" spans="1:6" ht="20.100000000000001" customHeight="1">
      <c r="A586" s="30">
        <v>584</v>
      </c>
      <c r="B586" s="41" t="s">
        <v>1134</v>
      </c>
      <c r="C586" s="42">
        <v>51.57</v>
      </c>
      <c r="D586" s="43" t="s">
        <v>544</v>
      </c>
      <c r="E586" s="43" t="s">
        <v>77</v>
      </c>
      <c r="F586" s="30"/>
    </row>
    <row r="587" spans="1:6" ht="20.100000000000001" customHeight="1">
      <c r="A587" s="30">
        <v>585</v>
      </c>
      <c r="B587" s="41" t="s">
        <v>1135</v>
      </c>
      <c r="C587" s="42">
        <v>52.55</v>
      </c>
      <c r="D587" s="43" t="s">
        <v>544</v>
      </c>
      <c r="E587" s="43" t="s">
        <v>77</v>
      </c>
      <c r="F587" s="30"/>
    </row>
    <row r="588" spans="1:6" ht="20.100000000000001" customHeight="1">
      <c r="A588" s="30">
        <v>586</v>
      </c>
      <c r="B588" s="41" t="s">
        <v>1136</v>
      </c>
      <c r="C588" s="42">
        <v>60.88</v>
      </c>
      <c r="D588" s="43" t="s">
        <v>553</v>
      </c>
      <c r="E588" s="43" t="s">
        <v>77</v>
      </c>
      <c r="F588" s="30"/>
    </row>
    <row r="589" spans="1:6" ht="20.100000000000001" customHeight="1">
      <c r="A589" s="30">
        <v>587</v>
      </c>
      <c r="B589" s="41" t="s">
        <v>1137</v>
      </c>
      <c r="C589" s="42">
        <v>60.88</v>
      </c>
      <c r="D589" s="43" t="s">
        <v>553</v>
      </c>
      <c r="E589" s="43" t="s">
        <v>77</v>
      </c>
      <c r="F589" s="30"/>
    </row>
    <row r="590" spans="1:6" ht="20.100000000000001" customHeight="1">
      <c r="A590" s="30">
        <v>588</v>
      </c>
      <c r="B590" s="41" t="s">
        <v>1138</v>
      </c>
      <c r="C590" s="42">
        <v>52.55</v>
      </c>
      <c r="D590" s="43" t="s">
        <v>544</v>
      </c>
      <c r="E590" s="43" t="s">
        <v>77</v>
      </c>
      <c r="F590" s="30"/>
    </row>
    <row r="591" spans="1:6" ht="20.100000000000001" customHeight="1">
      <c r="A591" s="30">
        <v>589</v>
      </c>
      <c r="B591" s="41" t="s">
        <v>1139</v>
      </c>
      <c r="C591" s="42">
        <v>52.42</v>
      </c>
      <c r="D591" s="43" t="s">
        <v>544</v>
      </c>
      <c r="E591" s="43" t="s">
        <v>77</v>
      </c>
      <c r="F591" s="30"/>
    </row>
    <row r="592" spans="1:6" ht="20.100000000000001" customHeight="1">
      <c r="A592" s="30">
        <v>590</v>
      </c>
      <c r="B592" s="41" t="s">
        <v>1140</v>
      </c>
      <c r="C592" s="42">
        <v>60.39</v>
      </c>
      <c r="D592" s="43" t="s">
        <v>544</v>
      </c>
      <c r="E592" s="43" t="s">
        <v>77</v>
      </c>
      <c r="F592" s="30"/>
    </row>
    <row r="593" spans="1:6" ht="20.100000000000001" customHeight="1">
      <c r="A593" s="30">
        <v>591</v>
      </c>
      <c r="B593" s="41" t="s">
        <v>1141</v>
      </c>
      <c r="C593" s="42">
        <v>51.48</v>
      </c>
      <c r="D593" s="43" t="s">
        <v>544</v>
      </c>
      <c r="E593" s="43" t="s">
        <v>75</v>
      </c>
      <c r="F593" s="30"/>
    </row>
    <row r="594" spans="1:6" ht="20.100000000000001" customHeight="1">
      <c r="A594" s="30">
        <v>592</v>
      </c>
      <c r="B594" s="41" t="s">
        <v>1142</v>
      </c>
      <c r="C594" s="42">
        <v>25.82</v>
      </c>
      <c r="D594" s="43" t="s">
        <v>116</v>
      </c>
      <c r="E594" s="43" t="s">
        <v>141</v>
      </c>
      <c r="F594" s="30"/>
    </row>
    <row r="595" spans="1:6" ht="20.100000000000001" customHeight="1">
      <c r="A595" s="30">
        <v>593</v>
      </c>
      <c r="B595" s="41" t="s">
        <v>1143</v>
      </c>
      <c r="C595" s="42">
        <v>45.05</v>
      </c>
      <c r="D595" s="43" t="s">
        <v>116</v>
      </c>
      <c r="E595" s="43" t="s">
        <v>141</v>
      </c>
      <c r="F595" s="30"/>
    </row>
    <row r="596" spans="1:6" ht="20.100000000000001" customHeight="1">
      <c r="A596" s="30">
        <v>594</v>
      </c>
      <c r="B596" s="41" t="s">
        <v>1144</v>
      </c>
      <c r="C596" s="42">
        <v>45.05</v>
      </c>
      <c r="D596" s="43" t="s">
        <v>116</v>
      </c>
      <c r="E596" s="43" t="s">
        <v>141</v>
      </c>
      <c r="F596" s="30"/>
    </row>
    <row r="597" spans="1:6" ht="20.100000000000001" customHeight="1">
      <c r="A597" s="30">
        <v>595</v>
      </c>
      <c r="B597" s="41" t="s">
        <v>1145</v>
      </c>
      <c r="C597" s="42">
        <v>45.05</v>
      </c>
      <c r="D597" s="43" t="s">
        <v>116</v>
      </c>
      <c r="E597" s="43" t="s">
        <v>141</v>
      </c>
      <c r="F597" s="30"/>
    </row>
    <row r="598" spans="1:6" ht="20.100000000000001" customHeight="1">
      <c r="A598" s="30">
        <v>596</v>
      </c>
      <c r="B598" s="41" t="s">
        <v>1146</v>
      </c>
      <c r="C598" s="42">
        <v>51.57</v>
      </c>
      <c r="D598" s="43" t="s">
        <v>544</v>
      </c>
      <c r="E598" s="43" t="s">
        <v>141</v>
      </c>
      <c r="F598" s="30"/>
    </row>
    <row r="599" spans="1:6" ht="20.100000000000001" customHeight="1">
      <c r="A599" s="30">
        <v>597</v>
      </c>
      <c r="B599" s="41" t="s">
        <v>1147</v>
      </c>
      <c r="C599" s="42">
        <v>60.07</v>
      </c>
      <c r="D599" s="43" t="s">
        <v>544</v>
      </c>
      <c r="E599" s="43" t="s">
        <v>75</v>
      </c>
      <c r="F599" s="30"/>
    </row>
    <row r="600" spans="1:6" ht="20.100000000000001" customHeight="1">
      <c r="A600" s="30">
        <v>598</v>
      </c>
      <c r="B600" s="41" t="s">
        <v>1148</v>
      </c>
      <c r="C600" s="42">
        <v>52.59</v>
      </c>
      <c r="D600" s="43" t="s">
        <v>544</v>
      </c>
      <c r="E600" s="43" t="s">
        <v>75</v>
      </c>
      <c r="F600" s="30"/>
    </row>
    <row r="601" spans="1:6" ht="20.100000000000001" customHeight="1">
      <c r="A601" s="30">
        <v>599</v>
      </c>
      <c r="B601" s="41" t="s">
        <v>1149</v>
      </c>
      <c r="C601" s="42">
        <v>52.59</v>
      </c>
      <c r="D601" s="43" t="s">
        <v>544</v>
      </c>
      <c r="E601" s="43" t="s">
        <v>75</v>
      </c>
      <c r="F601" s="30"/>
    </row>
    <row r="602" spans="1:6" ht="20.100000000000001" customHeight="1">
      <c r="A602" s="30">
        <v>600</v>
      </c>
      <c r="B602" s="41" t="s">
        <v>1150</v>
      </c>
      <c r="C602" s="42">
        <v>60.87</v>
      </c>
      <c r="D602" s="43" t="s">
        <v>553</v>
      </c>
      <c r="E602" s="43" t="s">
        <v>75</v>
      </c>
      <c r="F602" s="30"/>
    </row>
    <row r="603" spans="1:6" ht="20.100000000000001" customHeight="1">
      <c r="A603" s="30">
        <v>601</v>
      </c>
      <c r="B603" s="41" t="s">
        <v>1151</v>
      </c>
      <c r="C603" s="42">
        <v>60.87</v>
      </c>
      <c r="D603" s="43" t="s">
        <v>553</v>
      </c>
      <c r="E603" s="43" t="s">
        <v>75</v>
      </c>
      <c r="F603" s="30"/>
    </row>
    <row r="604" spans="1:6" ht="20.100000000000001" customHeight="1">
      <c r="A604" s="30">
        <v>602</v>
      </c>
      <c r="B604" s="41" t="s">
        <v>1152</v>
      </c>
      <c r="C604" s="42">
        <v>52.59</v>
      </c>
      <c r="D604" s="43" t="s">
        <v>544</v>
      </c>
      <c r="E604" s="43" t="s">
        <v>75</v>
      </c>
      <c r="F604" s="30"/>
    </row>
    <row r="605" spans="1:6" ht="20.100000000000001" customHeight="1">
      <c r="A605" s="30">
        <v>603</v>
      </c>
      <c r="B605" s="41" t="s">
        <v>1153</v>
      </c>
      <c r="C605" s="42">
        <v>51.29</v>
      </c>
      <c r="D605" s="43" t="s">
        <v>544</v>
      </c>
      <c r="E605" s="43" t="s">
        <v>75</v>
      </c>
      <c r="F605" s="30"/>
    </row>
    <row r="606" spans="1:6" ht="20.100000000000001" customHeight="1">
      <c r="A606" s="30">
        <v>604</v>
      </c>
      <c r="B606" s="41" t="s">
        <v>1154</v>
      </c>
      <c r="C606" s="42">
        <v>38.76</v>
      </c>
      <c r="D606" s="43" t="s">
        <v>116</v>
      </c>
      <c r="E606" s="43" t="s">
        <v>141</v>
      </c>
      <c r="F606" s="30"/>
    </row>
    <row r="607" spans="1:6" ht="20.100000000000001" customHeight="1">
      <c r="A607" s="30">
        <v>605</v>
      </c>
      <c r="B607" s="41" t="s">
        <v>1155</v>
      </c>
      <c r="C607" s="42">
        <v>44.96</v>
      </c>
      <c r="D607" s="43" t="s">
        <v>544</v>
      </c>
      <c r="E607" s="43" t="s">
        <v>141</v>
      </c>
      <c r="F607" s="30"/>
    </row>
    <row r="608" spans="1:6" ht="20.100000000000001" customHeight="1">
      <c r="A608" s="30">
        <v>606</v>
      </c>
      <c r="B608" s="41" t="s">
        <v>1156</v>
      </c>
      <c r="C608" s="42">
        <v>44.96</v>
      </c>
      <c r="D608" s="43" t="s">
        <v>544</v>
      </c>
      <c r="E608" s="43" t="s">
        <v>141</v>
      </c>
      <c r="F608" s="30"/>
    </row>
    <row r="609" spans="1:6" ht="20.100000000000001" customHeight="1">
      <c r="A609" s="30">
        <v>607</v>
      </c>
      <c r="B609" s="41" t="s">
        <v>1157</v>
      </c>
      <c r="C609" s="42">
        <v>44.96</v>
      </c>
      <c r="D609" s="43" t="s">
        <v>544</v>
      </c>
      <c r="E609" s="43" t="s">
        <v>141</v>
      </c>
      <c r="F609" s="30"/>
    </row>
    <row r="610" spans="1:6" ht="20.100000000000001" customHeight="1">
      <c r="A610" s="30">
        <v>608</v>
      </c>
      <c r="B610" s="41" t="s">
        <v>1158</v>
      </c>
      <c r="C610" s="42">
        <v>51.29</v>
      </c>
      <c r="D610" s="43" t="s">
        <v>544</v>
      </c>
      <c r="E610" s="43" t="s">
        <v>141</v>
      </c>
      <c r="F610" s="30"/>
    </row>
    <row r="611" spans="1:6" ht="20.100000000000001" customHeight="1">
      <c r="A611" s="30">
        <v>609</v>
      </c>
      <c r="B611" s="41" t="s">
        <v>1159</v>
      </c>
      <c r="C611" s="42">
        <v>51.44</v>
      </c>
      <c r="D611" s="43" t="s">
        <v>544</v>
      </c>
      <c r="E611" s="43" t="s">
        <v>77</v>
      </c>
      <c r="F611" s="30"/>
    </row>
    <row r="612" spans="1:6" ht="20.100000000000001" customHeight="1">
      <c r="A612" s="30">
        <v>610</v>
      </c>
      <c r="B612" s="41" t="s">
        <v>1160</v>
      </c>
      <c r="C612" s="42">
        <v>52.59</v>
      </c>
      <c r="D612" s="43" t="s">
        <v>544</v>
      </c>
      <c r="E612" s="43" t="s">
        <v>77</v>
      </c>
      <c r="F612" s="30"/>
    </row>
    <row r="613" spans="1:6" ht="20.100000000000001" customHeight="1">
      <c r="A613" s="30">
        <v>611</v>
      </c>
      <c r="B613" s="41" t="s">
        <v>1161</v>
      </c>
      <c r="C613" s="42">
        <v>60.87</v>
      </c>
      <c r="D613" s="43" t="s">
        <v>553</v>
      </c>
      <c r="E613" s="43" t="s">
        <v>77</v>
      </c>
      <c r="F613" s="30"/>
    </row>
    <row r="614" spans="1:6" ht="20.100000000000001" customHeight="1">
      <c r="A614" s="30">
        <v>612</v>
      </c>
      <c r="B614" s="41" t="s">
        <v>1162</v>
      </c>
      <c r="C614" s="42">
        <v>60.87</v>
      </c>
      <c r="D614" s="43" t="s">
        <v>553</v>
      </c>
      <c r="E614" s="43" t="s">
        <v>77</v>
      </c>
      <c r="F614" s="30"/>
    </row>
    <row r="615" spans="1:6" ht="20.100000000000001" customHeight="1">
      <c r="A615" s="30">
        <v>613</v>
      </c>
      <c r="B615" s="41" t="s">
        <v>1163</v>
      </c>
      <c r="C615" s="42">
        <v>52.59</v>
      </c>
      <c r="D615" s="43" t="s">
        <v>544</v>
      </c>
      <c r="E615" s="43" t="s">
        <v>77</v>
      </c>
      <c r="F615" s="30"/>
    </row>
    <row r="616" spans="1:6" ht="20.100000000000001" customHeight="1">
      <c r="A616" s="30">
        <v>614</v>
      </c>
      <c r="B616" s="41" t="s">
        <v>1164</v>
      </c>
      <c r="C616" s="42">
        <v>52.59</v>
      </c>
      <c r="D616" s="43" t="s">
        <v>544</v>
      </c>
      <c r="E616" s="43" t="s">
        <v>77</v>
      </c>
      <c r="F616" s="30"/>
    </row>
    <row r="617" spans="1:6" ht="20.100000000000001" customHeight="1">
      <c r="A617" s="30">
        <v>615</v>
      </c>
      <c r="B617" s="41" t="s">
        <v>1165</v>
      </c>
      <c r="C617" s="42">
        <v>60.07</v>
      </c>
      <c r="D617" s="43" t="s">
        <v>544</v>
      </c>
      <c r="E617" s="43" t="s">
        <v>77</v>
      </c>
      <c r="F617" s="30"/>
    </row>
    <row r="618" spans="1:6" ht="20.100000000000001" customHeight="1">
      <c r="A618" s="30">
        <v>616</v>
      </c>
      <c r="B618" s="41" t="s">
        <v>1166</v>
      </c>
      <c r="C618" s="42">
        <v>60.07</v>
      </c>
      <c r="D618" s="43" t="s">
        <v>544</v>
      </c>
      <c r="E618" s="43" t="s">
        <v>75</v>
      </c>
      <c r="F618" s="30"/>
    </row>
    <row r="619" spans="1:6" ht="20.100000000000001" customHeight="1">
      <c r="A619" s="30">
        <v>617</v>
      </c>
      <c r="B619" s="41" t="s">
        <v>1167</v>
      </c>
      <c r="C619" s="42">
        <v>52.59</v>
      </c>
      <c r="D619" s="43" t="s">
        <v>544</v>
      </c>
      <c r="E619" s="43" t="s">
        <v>75</v>
      </c>
      <c r="F619" s="30"/>
    </row>
    <row r="620" spans="1:6" ht="20.100000000000001" customHeight="1">
      <c r="A620" s="30">
        <v>618</v>
      </c>
      <c r="B620" s="41" t="s">
        <v>1168</v>
      </c>
      <c r="C620" s="42">
        <v>52.59</v>
      </c>
      <c r="D620" s="43" t="s">
        <v>544</v>
      </c>
      <c r="E620" s="43" t="s">
        <v>75</v>
      </c>
      <c r="F620" s="30"/>
    </row>
    <row r="621" spans="1:6" ht="20.100000000000001" customHeight="1">
      <c r="A621" s="30">
        <v>619</v>
      </c>
      <c r="B621" s="41" t="s">
        <v>1169</v>
      </c>
      <c r="C621" s="42">
        <v>60.87</v>
      </c>
      <c r="D621" s="43" t="s">
        <v>553</v>
      </c>
      <c r="E621" s="43" t="s">
        <v>75</v>
      </c>
      <c r="F621" s="30"/>
    </row>
    <row r="622" spans="1:6" ht="20.100000000000001" customHeight="1">
      <c r="A622" s="30">
        <v>620</v>
      </c>
      <c r="B622" s="41" t="s">
        <v>1170</v>
      </c>
      <c r="C622" s="42">
        <v>60.87</v>
      </c>
      <c r="D622" s="43" t="s">
        <v>553</v>
      </c>
      <c r="E622" s="43" t="s">
        <v>75</v>
      </c>
      <c r="F622" s="30"/>
    </row>
    <row r="623" spans="1:6" ht="20.100000000000001" customHeight="1">
      <c r="A623" s="30">
        <v>621</v>
      </c>
      <c r="B623" s="41" t="s">
        <v>1171</v>
      </c>
      <c r="C623" s="42">
        <v>52.59</v>
      </c>
      <c r="D623" s="43" t="s">
        <v>544</v>
      </c>
      <c r="E623" s="43" t="s">
        <v>75</v>
      </c>
      <c r="F623" s="30"/>
    </row>
    <row r="624" spans="1:6" ht="20.100000000000001" customHeight="1">
      <c r="A624" s="30">
        <v>622</v>
      </c>
      <c r="B624" s="41" t="s">
        <v>1172</v>
      </c>
      <c r="C624" s="42">
        <v>51.29</v>
      </c>
      <c r="D624" s="43" t="s">
        <v>544</v>
      </c>
      <c r="E624" s="43" t="s">
        <v>75</v>
      </c>
      <c r="F624" s="30"/>
    </row>
    <row r="625" spans="1:6" ht="20.100000000000001" customHeight="1">
      <c r="A625" s="30">
        <v>623</v>
      </c>
      <c r="B625" s="41" t="s">
        <v>1173</v>
      </c>
      <c r="C625" s="42">
        <v>38.76</v>
      </c>
      <c r="D625" s="43" t="s">
        <v>116</v>
      </c>
      <c r="E625" s="43" t="s">
        <v>141</v>
      </c>
      <c r="F625" s="30"/>
    </row>
    <row r="626" spans="1:6" ht="20.100000000000001" customHeight="1">
      <c r="A626" s="30">
        <v>624</v>
      </c>
      <c r="B626" s="41" t="s">
        <v>1174</v>
      </c>
      <c r="C626" s="42">
        <v>44.96</v>
      </c>
      <c r="D626" s="43" t="s">
        <v>116</v>
      </c>
      <c r="E626" s="43" t="s">
        <v>141</v>
      </c>
      <c r="F626" s="30"/>
    </row>
    <row r="627" spans="1:6" ht="20.100000000000001" customHeight="1">
      <c r="A627" s="30">
        <v>625</v>
      </c>
      <c r="B627" s="41" t="s">
        <v>1175</v>
      </c>
      <c r="C627" s="42">
        <v>44.96</v>
      </c>
      <c r="D627" s="43" t="s">
        <v>116</v>
      </c>
      <c r="E627" s="43" t="s">
        <v>141</v>
      </c>
      <c r="F627" s="30"/>
    </row>
    <row r="628" spans="1:6" ht="20.100000000000001" customHeight="1">
      <c r="A628" s="30">
        <v>626</v>
      </c>
      <c r="B628" s="41" t="s">
        <v>1176</v>
      </c>
      <c r="C628" s="42">
        <v>44.96</v>
      </c>
      <c r="D628" s="43" t="s">
        <v>116</v>
      </c>
      <c r="E628" s="43" t="s">
        <v>141</v>
      </c>
      <c r="F628" s="30"/>
    </row>
    <row r="629" spans="1:6" ht="20.100000000000001" customHeight="1">
      <c r="A629" s="30">
        <v>627</v>
      </c>
      <c r="B629" s="41" t="s">
        <v>1177</v>
      </c>
      <c r="C629" s="42">
        <v>51.29</v>
      </c>
      <c r="D629" s="43" t="s">
        <v>544</v>
      </c>
      <c r="E629" s="43" t="s">
        <v>141</v>
      </c>
      <c r="F629" s="30"/>
    </row>
    <row r="630" spans="1:6" ht="20.100000000000001" customHeight="1">
      <c r="A630" s="30">
        <v>628</v>
      </c>
      <c r="B630" s="41" t="s">
        <v>1178</v>
      </c>
      <c r="C630" s="42">
        <v>51.44</v>
      </c>
      <c r="D630" s="43" t="s">
        <v>544</v>
      </c>
      <c r="E630" s="43" t="s">
        <v>77</v>
      </c>
      <c r="F630" s="30"/>
    </row>
    <row r="631" spans="1:6" ht="20.100000000000001" customHeight="1">
      <c r="A631" s="30">
        <v>629</v>
      </c>
      <c r="B631" s="41" t="s">
        <v>1179</v>
      </c>
      <c r="C631" s="42">
        <v>52.59</v>
      </c>
      <c r="D631" s="43" t="s">
        <v>544</v>
      </c>
      <c r="E631" s="43" t="s">
        <v>77</v>
      </c>
      <c r="F631" s="30"/>
    </row>
    <row r="632" spans="1:6" ht="20.100000000000001" customHeight="1">
      <c r="A632" s="30">
        <v>630</v>
      </c>
      <c r="B632" s="41" t="s">
        <v>1180</v>
      </c>
      <c r="C632" s="42">
        <v>60.87</v>
      </c>
      <c r="D632" s="43" t="s">
        <v>553</v>
      </c>
      <c r="E632" s="43" t="s">
        <v>77</v>
      </c>
      <c r="F632" s="30"/>
    </row>
    <row r="633" spans="1:6" ht="20.100000000000001" customHeight="1">
      <c r="A633" s="30">
        <v>631</v>
      </c>
      <c r="B633" s="41" t="s">
        <v>1181</v>
      </c>
      <c r="C633" s="42">
        <v>60.87</v>
      </c>
      <c r="D633" s="43" t="s">
        <v>553</v>
      </c>
      <c r="E633" s="43" t="s">
        <v>77</v>
      </c>
      <c r="F633" s="30"/>
    </row>
    <row r="634" spans="1:6" ht="20.100000000000001" customHeight="1">
      <c r="A634" s="30">
        <v>632</v>
      </c>
      <c r="B634" s="41" t="s">
        <v>1182</v>
      </c>
      <c r="C634" s="42">
        <v>52.59</v>
      </c>
      <c r="D634" s="43" t="s">
        <v>544</v>
      </c>
      <c r="E634" s="43" t="s">
        <v>77</v>
      </c>
      <c r="F634" s="30"/>
    </row>
    <row r="635" spans="1:6" ht="20.100000000000001" customHeight="1">
      <c r="A635" s="30">
        <v>633</v>
      </c>
      <c r="B635" s="41" t="s">
        <v>1183</v>
      </c>
      <c r="C635" s="42">
        <v>52.59</v>
      </c>
      <c r="D635" s="43" t="s">
        <v>544</v>
      </c>
      <c r="E635" s="43" t="s">
        <v>77</v>
      </c>
      <c r="F635" s="30"/>
    </row>
    <row r="636" spans="1:6" ht="20.100000000000001" customHeight="1">
      <c r="A636" s="30">
        <v>634</v>
      </c>
      <c r="B636" s="41" t="s">
        <v>1184</v>
      </c>
      <c r="C636" s="42">
        <v>60.07</v>
      </c>
      <c r="D636" s="43" t="s">
        <v>544</v>
      </c>
      <c r="E636" s="43" t="s">
        <v>77</v>
      </c>
      <c r="F636" s="30"/>
    </row>
    <row r="637" spans="1:6" ht="20.100000000000001" customHeight="1">
      <c r="A637" s="30">
        <v>635</v>
      </c>
      <c r="B637" s="41" t="s">
        <v>1185</v>
      </c>
      <c r="C637" s="42">
        <v>60.85</v>
      </c>
      <c r="D637" s="43" t="s">
        <v>544</v>
      </c>
      <c r="E637" s="43" t="s">
        <v>75</v>
      </c>
      <c r="F637" s="30"/>
    </row>
    <row r="638" spans="1:6" ht="20.100000000000001" customHeight="1">
      <c r="A638" s="30">
        <v>636</v>
      </c>
      <c r="B638" s="41" t="s">
        <v>1186</v>
      </c>
      <c r="C638" s="42">
        <v>52.81</v>
      </c>
      <c r="D638" s="43" t="s">
        <v>544</v>
      </c>
      <c r="E638" s="43" t="s">
        <v>75</v>
      </c>
      <c r="F638" s="30"/>
    </row>
    <row r="639" spans="1:6" ht="20.100000000000001" customHeight="1">
      <c r="A639" s="30">
        <v>637</v>
      </c>
      <c r="B639" s="41" t="s">
        <v>1187</v>
      </c>
      <c r="C639" s="42">
        <v>52.94</v>
      </c>
      <c r="D639" s="43" t="s">
        <v>544</v>
      </c>
      <c r="E639" s="43" t="s">
        <v>75</v>
      </c>
      <c r="F639" s="30"/>
    </row>
    <row r="640" spans="1:6" ht="20.100000000000001" customHeight="1">
      <c r="A640" s="30">
        <v>638</v>
      </c>
      <c r="B640" s="41" t="s">
        <v>1188</v>
      </c>
      <c r="C640" s="42">
        <v>61.34</v>
      </c>
      <c r="D640" s="43" t="s">
        <v>553</v>
      </c>
      <c r="E640" s="43" t="s">
        <v>75</v>
      </c>
      <c r="F640" s="30"/>
    </row>
    <row r="641" spans="1:6" ht="20.100000000000001" customHeight="1">
      <c r="A641" s="30">
        <v>639</v>
      </c>
      <c r="B641" s="41" t="s">
        <v>1189</v>
      </c>
      <c r="C641" s="42">
        <v>61.34</v>
      </c>
      <c r="D641" s="43" t="s">
        <v>553</v>
      </c>
      <c r="E641" s="43" t="s">
        <v>75</v>
      </c>
      <c r="F641" s="30"/>
    </row>
    <row r="642" spans="1:6" ht="20.100000000000001" customHeight="1">
      <c r="A642" s="30">
        <v>640</v>
      </c>
      <c r="B642" s="41" t="s">
        <v>1190</v>
      </c>
      <c r="C642" s="42">
        <v>52.94</v>
      </c>
      <c r="D642" s="43" t="s">
        <v>544</v>
      </c>
      <c r="E642" s="43" t="s">
        <v>75</v>
      </c>
      <c r="F642" s="30"/>
    </row>
    <row r="643" spans="1:6" ht="20.100000000000001" customHeight="1">
      <c r="A643" s="30">
        <v>641</v>
      </c>
      <c r="B643" s="41" t="s">
        <v>1191</v>
      </c>
      <c r="C643" s="42">
        <v>51.64</v>
      </c>
      <c r="D643" s="43" t="s">
        <v>544</v>
      </c>
      <c r="E643" s="43" t="s">
        <v>75</v>
      </c>
      <c r="F643" s="30"/>
    </row>
    <row r="644" spans="1:6" ht="20.100000000000001" customHeight="1">
      <c r="A644" s="30">
        <v>642</v>
      </c>
      <c r="B644" s="41" t="s">
        <v>1192</v>
      </c>
      <c r="C644" s="42">
        <v>39.31</v>
      </c>
      <c r="D644" s="43" t="s">
        <v>116</v>
      </c>
      <c r="E644" s="43" t="s">
        <v>141</v>
      </c>
      <c r="F644" s="30"/>
    </row>
    <row r="645" spans="1:6" ht="20.100000000000001" customHeight="1">
      <c r="A645" s="30">
        <v>643</v>
      </c>
      <c r="B645" s="41" t="s">
        <v>1193</v>
      </c>
      <c r="C645" s="42">
        <v>45.17</v>
      </c>
      <c r="D645" s="43" t="s">
        <v>116</v>
      </c>
      <c r="E645" s="43" t="s">
        <v>141</v>
      </c>
      <c r="F645" s="30"/>
    </row>
    <row r="646" spans="1:6" ht="20.100000000000001" customHeight="1">
      <c r="A646" s="30">
        <v>644</v>
      </c>
      <c r="B646" s="41" t="s">
        <v>1194</v>
      </c>
      <c r="C646" s="42">
        <v>45.17</v>
      </c>
      <c r="D646" s="43" t="s">
        <v>116</v>
      </c>
      <c r="E646" s="43" t="s">
        <v>141</v>
      </c>
      <c r="F646" s="30"/>
    </row>
    <row r="647" spans="1:6" ht="20.100000000000001" customHeight="1">
      <c r="A647" s="30">
        <v>645</v>
      </c>
      <c r="B647" s="41" t="s">
        <v>1195</v>
      </c>
      <c r="C647" s="42">
        <v>45.17</v>
      </c>
      <c r="D647" s="43" t="s">
        <v>116</v>
      </c>
      <c r="E647" s="43" t="s">
        <v>141</v>
      </c>
      <c r="F647" s="30"/>
    </row>
    <row r="648" spans="1:6" ht="20.100000000000001" customHeight="1">
      <c r="A648" s="30">
        <v>646</v>
      </c>
      <c r="B648" s="41" t="s">
        <v>1196</v>
      </c>
      <c r="C648" s="42">
        <v>51.96</v>
      </c>
      <c r="D648" s="43" t="s">
        <v>544</v>
      </c>
      <c r="E648" s="43" t="s">
        <v>141</v>
      </c>
      <c r="F648" s="30"/>
    </row>
    <row r="649" spans="1:6" ht="20.100000000000001" customHeight="1">
      <c r="A649" s="30">
        <v>647</v>
      </c>
      <c r="B649" s="41" t="s">
        <v>1197</v>
      </c>
      <c r="C649" s="42">
        <v>51.96</v>
      </c>
      <c r="D649" s="43" t="s">
        <v>544</v>
      </c>
      <c r="E649" s="43" t="s">
        <v>77</v>
      </c>
      <c r="F649" s="30"/>
    </row>
    <row r="650" spans="1:6" ht="20.100000000000001" customHeight="1">
      <c r="A650" s="30">
        <v>648</v>
      </c>
      <c r="B650" s="41" t="s">
        <v>1198</v>
      </c>
      <c r="C650" s="42">
        <v>52.94</v>
      </c>
      <c r="D650" s="43" t="s">
        <v>544</v>
      </c>
      <c r="E650" s="43" t="s">
        <v>77</v>
      </c>
      <c r="F650" s="30"/>
    </row>
    <row r="651" spans="1:6" ht="20.100000000000001" customHeight="1">
      <c r="A651" s="30">
        <v>649</v>
      </c>
      <c r="B651" s="41" t="s">
        <v>1199</v>
      </c>
      <c r="C651" s="42">
        <v>61.34</v>
      </c>
      <c r="D651" s="43" t="s">
        <v>553</v>
      </c>
      <c r="E651" s="43" t="s">
        <v>77</v>
      </c>
      <c r="F651" s="30"/>
    </row>
    <row r="652" spans="1:6" ht="20.100000000000001" customHeight="1">
      <c r="A652" s="30">
        <v>650</v>
      </c>
      <c r="B652" s="41" t="s">
        <v>1200</v>
      </c>
      <c r="C652" s="42">
        <v>61.34</v>
      </c>
      <c r="D652" s="43" t="s">
        <v>553</v>
      </c>
      <c r="E652" s="43" t="s">
        <v>77</v>
      </c>
      <c r="F652" s="30"/>
    </row>
    <row r="653" spans="1:6" ht="20.100000000000001" customHeight="1">
      <c r="A653" s="30">
        <v>651</v>
      </c>
      <c r="B653" s="41" t="s">
        <v>1201</v>
      </c>
      <c r="C653" s="42">
        <v>52.94</v>
      </c>
      <c r="D653" s="43" t="s">
        <v>544</v>
      </c>
      <c r="E653" s="43" t="s">
        <v>77</v>
      </c>
      <c r="F653" s="30"/>
    </row>
    <row r="654" spans="1:6" ht="20.100000000000001" customHeight="1">
      <c r="A654" s="30">
        <v>652</v>
      </c>
      <c r="B654" s="41" t="s">
        <v>1202</v>
      </c>
      <c r="C654" s="42">
        <v>52.81</v>
      </c>
      <c r="D654" s="43" t="s">
        <v>544</v>
      </c>
      <c r="E654" s="43" t="s">
        <v>77</v>
      </c>
      <c r="F654" s="30"/>
    </row>
    <row r="655" spans="1:6" ht="20.100000000000001" customHeight="1">
      <c r="A655" s="30">
        <v>653</v>
      </c>
      <c r="B655" s="41" t="s">
        <v>1203</v>
      </c>
      <c r="C655" s="42">
        <v>60.85</v>
      </c>
      <c r="D655" s="43" t="s">
        <v>544</v>
      </c>
      <c r="E655" s="43" t="s">
        <v>77</v>
      </c>
      <c r="F655" s="30"/>
    </row>
    <row r="656" spans="1:6" ht="20.100000000000001" customHeight="1">
      <c r="A656" s="30">
        <v>654</v>
      </c>
      <c r="B656" s="41" t="s">
        <v>1204</v>
      </c>
      <c r="C656" s="42">
        <v>60.85</v>
      </c>
      <c r="D656" s="43" t="s">
        <v>544</v>
      </c>
      <c r="E656" s="43" t="s">
        <v>75</v>
      </c>
      <c r="F656" s="30"/>
    </row>
    <row r="657" spans="1:6" ht="20.100000000000001" customHeight="1">
      <c r="A657" s="30">
        <v>655</v>
      </c>
      <c r="B657" s="41" t="s">
        <v>1205</v>
      </c>
      <c r="C657" s="42">
        <v>52.81</v>
      </c>
      <c r="D657" s="43" t="s">
        <v>544</v>
      </c>
      <c r="E657" s="43" t="s">
        <v>75</v>
      </c>
      <c r="F657" s="30"/>
    </row>
    <row r="658" spans="1:6" ht="20.100000000000001" customHeight="1">
      <c r="A658" s="30">
        <v>656</v>
      </c>
      <c r="B658" s="41" t="s">
        <v>1206</v>
      </c>
      <c r="C658" s="42">
        <v>52.94</v>
      </c>
      <c r="D658" s="43" t="s">
        <v>544</v>
      </c>
      <c r="E658" s="43" t="s">
        <v>75</v>
      </c>
      <c r="F658" s="30"/>
    </row>
    <row r="659" spans="1:6" ht="20.100000000000001" customHeight="1">
      <c r="A659" s="30">
        <v>657</v>
      </c>
      <c r="B659" s="41" t="s">
        <v>1207</v>
      </c>
      <c r="C659" s="42">
        <v>61.34</v>
      </c>
      <c r="D659" s="43" t="s">
        <v>553</v>
      </c>
      <c r="E659" s="43" t="s">
        <v>75</v>
      </c>
      <c r="F659" s="30"/>
    </row>
    <row r="660" spans="1:6" ht="20.100000000000001" customHeight="1">
      <c r="A660" s="30">
        <v>658</v>
      </c>
      <c r="B660" s="41" t="s">
        <v>1208</v>
      </c>
      <c r="C660" s="42">
        <v>61.34</v>
      </c>
      <c r="D660" s="43" t="s">
        <v>553</v>
      </c>
      <c r="E660" s="43" t="s">
        <v>75</v>
      </c>
      <c r="F660" s="30"/>
    </row>
    <row r="661" spans="1:6" ht="20.100000000000001" customHeight="1">
      <c r="A661" s="30">
        <v>659</v>
      </c>
      <c r="B661" s="41" t="s">
        <v>1209</v>
      </c>
      <c r="C661" s="42">
        <v>52.94</v>
      </c>
      <c r="D661" s="43" t="s">
        <v>544</v>
      </c>
      <c r="E661" s="43" t="s">
        <v>75</v>
      </c>
      <c r="F661" s="30"/>
    </row>
    <row r="662" spans="1:6" ht="20.100000000000001" customHeight="1">
      <c r="A662" s="30">
        <v>660</v>
      </c>
      <c r="B662" s="41" t="s">
        <v>1210</v>
      </c>
      <c r="C662" s="42">
        <v>51.64</v>
      </c>
      <c r="D662" s="43" t="s">
        <v>544</v>
      </c>
      <c r="E662" s="43" t="s">
        <v>75</v>
      </c>
      <c r="F662" s="30"/>
    </row>
    <row r="663" spans="1:6" ht="20.100000000000001" customHeight="1">
      <c r="A663" s="30">
        <v>661</v>
      </c>
      <c r="B663" s="41" t="s">
        <v>1211</v>
      </c>
      <c r="C663" s="42">
        <v>39.31</v>
      </c>
      <c r="D663" s="43" t="s">
        <v>116</v>
      </c>
      <c r="E663" s="43" t="s">
        <v>141</v>
      </c>
      <c r="F663" s="30"/>
    </row>
    <row r="664" spans="1:6" ht="20.100000000000001" customHeight="1">
      <c r="A664" s="30">
        <v>662</v>
      </c>
      <c r="B664" s="41" t="s">
        <v>1212</v>
      </c>
      <c r="C664" s="42">
        <v>45.17</v>
      </c>
      <c r="D664" s="43" t="s">
        <v>116</v>
      </c>
      <c r="E664" s="43" t="s">
        <v>141</v>
      </c>
      <c r="F664" s="30"/>
    </row>
    <row r="665" spans="1:6" ht="20.100000000000001" customHeight="1">
      <c r="A665" s="30">
        <v>663</v>
      </c>
      <c r="B665" s="41" t="s">
        <v>1213</v>
      </c>
      <c r="C665" s="42">
        <v>45.17</v>
      </c>
      <c r="D665" s="43" t="s">
        <v>116</v>
      </c>
      <c r="E665" s="43" t="s">
        <v>141</v>
      </c>
      <c r="F665" s="30"/>
    </row>
    <row r="666" spans="1:6" ht="20.100000000000001" customHeight="1">
      <c r="A666" s="30">
        <v>664</v>
      </c>
      <c r="B666" s="41" t="s">
        <v>1214</v>
      </c>
      <c r="C666" s="42">
        <v>45.17</v>
      </c>
      <c r="D666" s="43" t="s">
        <v>116</v>
      </c>
      <c r="E666" s="43" t="s">
        <v>141</v>
      </c>
      <c r="F666" s="30"/>
    </row>
    <row r="667" spans="1:6" ht="20.100000000000001" customHeight="1">
      <c r="A667" s="30">
        <v>665</v>
      </c>
      <c r="B667" s="41" t="s">
        <v>1215</v>
      </c>
      <c r="C667" s="42">
        <v>51.96</v>
      </c>
      <c r="D667" s="43" t="s">
        <v>544</v>
      </c>
      <c r="E667" s="43" t="s">
        <v>141</v>
      </c>
      <c r="F667" s="30"/>
    </row>
    <row r="668" spans="1:6" ht="20.100000000000001" customHeight="1">
      <c r="A668" s="30">
        <v>666</v>
      </c>
      <c r="B668" s="41" t="s">
        <v>1216</v>
      </c>
      <c r="C668" s="42">
        <v>51.96</v>
      </c>
      <c r="D668" s="43" t="s">
        <v>544</v>
      </c>
      <c r="E668" s="43" t="s">
        <v>77</v>
      </c>
      <c r="F668" s="30"/>
    </row>
    <row r="669" spans="1:6" ht="20.100000000000001" customHeight="1">
      <c r="A669" s="30">
        <v>667</v>
      </c>
      <c r="B669" s="41" t="s">
        <v>1217</v>
      </c>
      <c r="C669" s="42">
        <v>52.94</v>
      </c>
      <c r="D669" s="43" t="s">
        <v>544</v>
      </c>
      <c r="E669" s="43" t="s">
        <v>77</v>
      </c>
      <c r="F669" s="30"/>
    </row>
    <row r="670" spans="1:6" ht="20.100000000000001" customHeight="1">
      <c r="A670" s="30">
        <v>668</v>
      </c>
      <c r="B670" s="41" t="s">
        <v>1218</v>
      </c>
      <c r="C670" s="42">
        <v>61.34</v>
      </c>
      <c r="D670" s="43" t="s">
        <v>553</v>
      </c>
      <c r="E670" s="43" t="s">
        <v>77</v>
      </c>
      <c r="F670" s="30"/>
    </row>
    <row r="671" spans="1:6" ht="20.100000000000001" customHeight="1">
      <c r="A671" s="30">
        <v>669</v>
      </c>
      <c r="B671" s="41" t="s">
        <v>1219</v>
      </c>
      <c r="C671" s="42">
        <v>61.34</v>
      </c>
      <c r="D671" s="43" t="s">
        <v>553</v>
      </c>
      <c r="E671" s="43" t="s">
        <v>77</v>
      </c>
      <c r="F671" s="30"/>
    </row>
    <row r="672" spans="1:6" ht="20.100000000000001" customHeight="1">
      <c r="A672" s="30">
        <v>670</v>
      </c>
      <c r="B672" s="41" t="s">
        <v>1220</v>
      </c>
      <c r="C672" s="42">
        <v>52.94</v>
      </c>
      <c r="D672" s="43" t="s">
        <v>544</v>
      </c>
      <c r="E672" s="43" t="s">
        <v>77</v>
      </c>
      <c r="F672" s="30"/>
    </row>
    <row r="673" spans="1:6" ht="20.100000000000001" customHeight="1">
      <c r="A673" s="30">
        <v>671</v>
      </c>
      <c r="B673" s="41" t="s">
        <v>1221</v>
      </c>
      <c r="C673" s="42">
        <v>52.81</v>
      </c>
      <c r="D673" s="43" t="s">
        <v>544</v>
      </c>
      <c r="E673" s="43" t="s">
        <v>77</v>
      </c>
      <c r="F673" s="30"/>
    </row>
    <row r="674" spans="1:6" ht="20.100000000000001" customHeight="1">
      <c r="A674" s="30">
        <v>672</v>
      </c>
      <c r="B674" s="41" t="s">
        <v>1222</v>
      </c>
      <c r="C674" s="42">
        <v>60.85</v>
      </c>
      <c r="D674" s="43" t="s">
        <v>544</v>
      </c>
      <c r="E674" s="43" t="s">
        <v>77</v>
      </c>
      <c r="F674" s="30"/>
    </row>
    <row r="675" spans="1:6" ht="20.100000000000001" customHeight="1">
      <c r="A675" s="30">
        <v>673</v>
      </c>
      <c r="B675" s="41" t="s">
        <v>1223</v>
      </c>
      <c r="C675" s="42">
        <v>60.85</v>
      </c>
      <c r="D675" s="43" t="s">
        <v>544</v>
      </c>
      <c r="E675" s="43" t="s">
        <v>75</v>
      </c>
      <c r="F675" s="30"/>
    </row>
    <row r="676" spans="1:6" ht="20.100000000000001" customHeight="1">
      <c r="A676" s="30">
        <v>674</v>
      </c>
      <c r="B676" s="41" t="s">
        <v>1224</v>
      </c>
      <c r="C676" s="42">
        <v>52.81</v>
      </c>
      <c r="D676" s="43" t="s">
        <v>544</v>
      </c>
      <c r="E676" s="43" t="s">
        <v>75</v>
      </c>
      <c r="F676" s="30"/>
    </row>
    <row r="677" spans="1:6" ht="20.100000000000001" customHeight="1">
      <c r="A677" s="30">
        <v>675</v>
      </c>
      <c r="B677" s="41" t="s">
        <v>1225</v>
      </c>
      <c r="C677" s="42">
        <v>52.94</v>
      </c>
      <c r="D677" s="43" t="s">
        <v>544</v>
      </c>
      <c r="E677" s="43" t="s">
        <v>75</v>
      </c>
      <c r="F677" s="30"/>
    </row>
    <row r="678" spans="1:6" ht="20.100000000000001" customHeight="1">
      <c r="A678" s="30">
        <v>676</v>
      </c>
      <c r="B678" s="41" t="s">
        <v>1226</v>
      </c>
      <c r="C678" s="42">
        <v>61.34</v>
      </c>
      <c r="D678" s="43" t="s">
        <v>553</v>
      </c>
      <c r="E678" s="43" t="s">
        <v>75</v>
      </c>
      <c r="F678" s="30"/>
    </row>
    <row r="679" spans="1:6" ht="20.100000000000001" customHeight="1">
      <c r="A679" s="30">
        <v>677</v>
      </c>
      <c r="B679" s="41" t="s">
        <v>1227</v>
      </c>
      <c r="C679" s="42">
        <v>61.34</v>
      </c>
      <c r="D679" s="43" t="s">
        <v>553</v>
      </c>
      <c r="E679" s="43" t="s">
        <v>75</v>
      </c>
      <c r="F679" s="30"/>
    </row>
    <row r="680" spans="1:6" ht="20.100000000000001" customHeight="1">
      <c r="A680" s="30">
        <v>678</v>
      </c>
      <c r="B680" s="41" t="s">
        <v>1228</v>
      </c>
      <c r="C680" s="42">
        <v>52.94</v>
      </c>
      <c r="D680" s="43" t="s">
        <v>544</v>
      </c>
      <c r="E680" s="43" t="s">
        <v>75</v>
      </c>
      <c r="F680" s="30"/>
    </row>
    <row r="681" spans="1:6" ht="20.100000000000001" customHeight="1">
      <c r="A681" s="30">
        <v>679</v>
      </c>
      <c r="B681" s="41" t="s">
        <v>1229</v>
      </c>
      <c r="C681" s="42">
        <v>51.64</v>
      </c>
      <c r="D681" s="43" t="s">
        <v>544</v>
      </c>
      <c r="E681" s="43" t="s">
        <v>75</v>
      </c>
      <c r="F681" s="30"/>
    </row>
    <row r="682" spans="1:6" ht="20.100000000000001" customHeight="1">
      <c r="A682" s="30">
        <v>680</v>
      </c>
      <c r="B682" s="41" t="s">
        <v>1230</v>
      </c>
      <c r="C682" s="42">
        <v>39.31</v>
      </c>
      <c r="D682" s="43" t="s">
        <v>116</v>
      </c>
      <c r="E682" s="43" t="s">
        <v>141</v>
      </c>
      <c r="F682" s="30"/>
    </row>
    <row r="683" spans="1:6" ht="20.100000000000001" customHeight="1">
      <c r="A683" s="30">
        <v>681</v>
      </c>
      <c r="B683" s="41" t="s">
        <v>1231</v>
      </c>
      <c r="C683" s="42">
        <v>45.17</v>
      </c>
      <c r="D683" s="43" t="s">
        <v>116</v>
      </c>
      <c r="E683" s="43" t="s">
        <v>141</v>
      </c>
      <c r="F683" s="30"/>
    </row>
    <row r="684" spans="1:6" ht="20.100000000000001" customHeight="1">
      <c r="A684" s="30">
        <v>682</v>
      </c>
      <c r="B684" s="41" t="s">
        <v>1232</v>
      </c>
      <c r="C684" s="42">
        <v>45.17</v>
      </c>
      <c r="D684" s="43" t="s">
        <v>116</v>
      </c>
      <c r="E684" s="43" t="s">
        <v>141</v>
      </c>
      <c r="F684" s="30"/>
    </row>
    <row r="685" spans="1:6" ht="20.100000000000001" customHeight="1">
      <c r="A685" s="30">
        <v>683</v>
      </c>
      <c r="B685" s="41" t="s">
        <v>1233</v>
      </c>
      <c r="C685" s="42">
        <v>45.17</v>
      </c>
      <c r="D685" s="43" t="s">
        <v>116</v>
      </c>
      <c r="E685" s="43" t="s">
        <v>141</v>
      </c>
      <c r="F685" s="30"/>
    </row>
    <row r="686" spans="1:6" ht="20.100000000000001" customHeight="1">
      <c r="A686" s="30">
        <v>684</v>
      </c>
      <c r="B686" s="41" t="s">
        <v>1234</v>
      </c>
      <c r="C686" s="42">
        <v>51.96</v>
      </c>
      <c r="D686" s="43" t="s">
        <v>544</v>
      </c>
      <c r="E686" s="43" t="s">
        <v>141</v>
      </c>
      <c r="F686" s="30"/>
    </row>
    <row r="687" spans="1:6" ht="20.100000000000001" customHeight="1">
      <c r="A687" s="30">
        <v>685</v>
      </c>
      <c r="B687" s="41" t="s">
        <v>1235</v>
      </c>
      <c r="C687" s="42">
        <v>51.96</v>
      </c>
      <c r="D687" s="43" t="s">
        <v>544</v>
      </c>
      <c r="E687" s="43" t="s">
        <v>77</v>
      </c>
      <c r="F687" s="30"/>
    </row>
    <row r="688" spans="1:6" ht="20.100000000000001" customHeight="1">
      <c r="A688" s="30">
        <v>686</v>
      </c>
      <c r="B688" s="41" t="s">
        <v>1236</v>
      </c>
      <c r="C688" s="42">
        <v>52.94</v>
      </c>
      <c r="D688" s="43" t="s">
        <v>544</v>
      </c>
      <c r="E688" s="43" t="s">
        <v>77</v>
      </c>
      <c r="F688" s="30"/>
    </row>
    <row r="689" spans="1:6" ht="20.100000000000001" customHeight="1">
      <c r="A689" s="30">
        <v>687</v>
      </c>
      <c r="B689" s="41" t="s">
        <v>1237</v>
      </c>
      <c r="C689" s="42">
        <v>61.34</v>
      </c>
      <c r="D689" s="43" t="s">
        <v>553</v>
      </c>
      <c r="E689" s="43" t="s">
        <v>77</v>
      </c>
      <c r="F689" s="30"/>
    </row>
    <row r="690" spans="1:6" ht="20.100000000000001" customHeight="1">
      <c r="A690" s="30">
        <v>688</v>
      </c>
      <c r="B690" s="41" t="s">
        <v>1238</v>
      </c>
      <c r="C690" s="42">
        <v>61.34</v>
      </c>
      <c r="D690" s="43" t="s">
        <v>553</v>
      </c>
      <c r="E690" s="43" t="s">
        <v>77</v>
      </c>
      <c r="F690" s="30"/>
    </row>
    <row r="691" spans="1:6" ht="20.100000000000001" customHeight="1">
      <c r="A691" s="30">
        <v>689</v>
      </c>
      <c r="B691" s="41" t="s">
        <v>1239</v>
      </c>
      <c r="C691" s="42">
        <v>52.94</v>
      </c>
      <c r="D691" s="43" t="s">
        <v>544</v>
      </c>
      <c r="E691" s="43" t="s">
        <v>77</v>
      </c>
      <c r="F691" s="30"/>
    </row>
    <row r="692" spans="1:6" ht="20.100000000000001" customHeight="1">
      <c r="A692" s="30">
        <v>690</v>
      </c>
      <c r="B692" s="41" t="s">
        <v>1240</v>
      </c>
      <c r="C692" s="42">
        <v>52.81</v>
      </c>
      <c r="D692" s="43" t="s">
        <v>544</v>
      </c>
      <c r="E692" s="43" t="s">
        <v>77</v>
      </c>
      <c r="F692" s="30"/>
    </row>
    <row r="693" spans="1:6" ht="20.100000000000001" customHeight="1">
      <c r="A693" s="30">
        <v>691</v>
      </c>
      <c r="B693" s="41" t="s">
        <v>1241</v>
      </c>
      <c r="C693" s="42">
        <v>60.85</v>
      </c>
      <c r="D693" s="43" t="s">
        <v>544</v>
      </c>
      <c r="E693" s="43" t="s">
        <v>77</v>
      </c>
      <c r="F693" s="30"/>
    </row>
    <row r="694" spans="1:6" ht="20.100000000000001" customHeight="1">
      <c r="A694" s="30">
        <v>692</v>
      </c>
      <c r="B694" s="41" t="s">
        <v>1242</v>
      </c>
      <c r="C694" s="42">
        <v>60.85</v>
      </c>
      <c r="D694" s="43" t="s">
        <v>544</v>
      </c>
      <c r="E694" s="43" t="s">
        <v>75</v>
      </c>
      <c r="F694" s="30"/>
    </row>
    <row r="695" spans="1:6" ht="20.100000000000001" customHeight="1">
      <c r="A695" s="30">
        <v>693</v>
      </c>
      <c r="B695" s="41" t="s">
        <v>1243</v>
      </c>
      <c r="C695" s="42">
        <v>52.81</v>
      </c>
      <c r="D695" s="43" t="s">
        <v>544</v>
      </c>
      <c r="E695" s="43" t="s">
        <v>75</v>
      </c>
      <c r="F695" s="30"/>
    </row>
    <row r="696" spans="1:6" ht="20.100000000000001" customHeight="1">
      <c r="A696" s="30">
        <v>694</v>
      </c>
      <c r="B696" s="41" t="s">
        <v>1244</v>
      </c>
      <c r="C696" s="42">
        <v>52.94</v>
      </c>
      <c r="D696" s="43" t="s">
        <v>544</v>
      </c>
      <c r="E696" s="43" t="s">
        <v>75</v>
      </c>
      <c r="F696" s="30"/>
    </row>
    <row r="697" spans="1:6" ht="20.100000000000001" customHeight="1">
      <c r="A697" s="30">
        <v>695</v>
      </c>
      <c r="B697" s="41" t="s">
        <v>1245</v>
      </c>
      <c r="C697" s="42">
        <v>61.34</v>
      </c>
      <c r="D697" s="43" t="s">
        <v>553</v>
      </c>
      <c r="E697" s="43" t="s">
        <v>75</v>
      </c>
      <c r="F697" s="30"/>
    </row>
    <row r="698" spans="1:6" ht="20.100000000000001" customHeight="1">
      <c r="A698" s="30">
        <v>696</v>
      </c>
      <c r="B698" s="41" t="s">
        <v>1246</v>
      </c>
      <c r="C698" s="42">
        <v>61.34</v>
      </c>
      <c r="D698" s="43" t="s">
        <v>553</v>
      </c>
      <c r="E698" s="43" t="s">
        <v>75</v>
      </c>
      <c r="F698" s="30"/>
    </row>
    <row r="699" spans="1:6" ht="20.100000000000001" customHeight="1">
      <c r="A699" s="30">
        <v>697</v>
      </c>
      <c r="B699" s="41" t="s">
        <v>1247</v>
      </c>
      <c r="C699" s="42">
        <v>52.94</v>
      </c>
      <c r="D699" s="43" t="s">
        <v>544</v>
      </c>
      <c r="E699" s="43" t="s">
        <v>75</v>
      </c>
      <c r="F699" s="30"/>
    </row>
    <row r="700" spans="1:6" ht="20.100000000000001" customHeight="1">
      <c r="A700" s="30">
        <v>698</v>
      </c>
      <c r="B700" s="41" t="s">
        <v>1248</v>
      </c>
      <c r="C700" s="42">
        <v>51.64</v>
      </c>
      <c r="D700" s="43" t="s">
        <v>544</v>
      </c>
      <c r="E700" s="43" t="s">
        <v>75</v>
      </c>
      <c r="F700" s="30"/>
    </row>
    <row r="701" spans="1:6" ht="20.100000000000001" customHeight="1">
      <c r="A701" s="30">
        <v>699</v>
      </c>
      <c r="B701" s="41" t="s">
        <v>1249</v>
      </c>
      <c r="C701" s="42">
        <v>39.31</v>
      </c>
      <c r="D701" s="43" t="s">
        <v>116</v>
      </c>
      <c r="E701" s="43" t="s">
        <v>141</v>
      </c>
      <c r="F701" s="30"/>
    </row>
    <row r="702" spans="1:6" ht="20.100000000000001" customHeight="1">
      <c r="A702" s="30">
        <v>700</v>
      </c>
      <c r="B702" s="41" t="s">
        <v>1250</v>
      </c>
      <c r="C702" s="42">
        <v>45.17</v>
      </c>
      <c r="D702" s="43" t="s">
        <v>116</v>
      </c>
      <c r="E702" s="43" t="s">
        <v>141</v>
      </c>
      <c r="F702" s="30"/>
    </row>
    <row r="703" spans="1:6" ht="20.100000000000001" customHeight="1">
      <c r="A703" s="30">
        <v>701</v>
      </c>
      <c r="B703" s="41" t="s">
        <v>1251</v>
      </c>
      <c r="C703" s="42">
        <v>45.17</v>
      </c>
      <c r="D703" s="43" t="s">
        <v>116</v>
      </c>
      <c r="E703" s="43" t="s">
        <v>141</v>
      </c>
      <c r="F703" s="30"/>
    </row>
    <row r="704" spans="1:6" ht="20.100000000000001" customHeight="1">
      <c r="A704" s="30">
        <v>702</v>
      </c>
      <c r="B704" s="41" t="s">
        <v>1252</v>
      </c>
      <c r="C704" s="42">
        <v>45.17</v>
      </c>
      <c r="D704" s="43" t="s">
        <v>116</v>
      </c>
      <c r="E704" s="43" t="s">
        <v>141</v>
      </c>
      <c r="F704" s="30"/>
    </row>
    <row r="705" spans="1:6" ht="20.100000000000001" customHeight="1">
      <c r="A705" s="30">
        <v>703</v>
      </c>
      <c r="B705" s="41" t="s">
        <v>1253</v>
      </c>
      <c r="C705" s="42">
        <v>51.96</v>
      </c>
      <c r="D705" s="43" t="s">
        <v>544</v>
      </c>
      <c r="E705" s="43" t="s">
        <v>141</v>
      </c>
      <c r="F705" s="30"/>
    </row>
    <row r="706" spans="1:6" ht="20.100000000000001" customHeight="1">
      <c r="A706" s="30">
        <v>704</v>
      </c>
      <c r="B706" s="41" t="s">
        <v>1254</v>
      </c>
      <c r="C706" s="42">
        <v>51.96</v>
      </c>
      <c r="D706" s="43" t="s">
        <v>544</v>
      </c>
      <c r="E706" s="43" t="s">
        <v>77</v>
      </c>
      <c r="F706" s="30"/>
    </row>
    <row r="707" spans="1:6" ht="20.100000000000001" customHeight="1">
      <c r="A707" s="30">
        <v>705</v>
      </c>
      <c r="B707" s="41" t="s">
        <v>1255</v>
      </c>
      <c r="C707" s="42">
        <v>52.94</v>
      </c>
      <c r="D707" s="43" t="s">
        <v>544</v>
      </c>
      <c r="E707" s="43" t="s">
        <v>77</v>
      </c>
      <c r="F707" s="30"/>
    </row>
    <row r="708" spans="1:6" ht="20.100000000000001" customHeight="1">
      <c r="A708" s="30">
        <v>706</v>
      </c>
      <c r="B708" s="41" t="s">
        <v>1256</v>
      </c>
      <c r="C708" s="42">
        <v>61.34</v>
      </c>
      <c r="D708" s="43" t="s">
        <v>553</v>
      </c>
      <c r="E708" s="43" t="s">
        <v>77</v>
      </c>
      <c r="F708" s="30"/>
    </row>
    <row r="709" spans="1:6" ht="20.100000000000001" customHeight="1">
      <c r="A709" s="30">
        <v>707</v>
      </c>
      <c r="B709" s="41" t="s">
        <v>1257</v>
      </c>
      <c r="C709" s="42">
        <v>61.34</v>
      </c>
      <c r="D709" s="43" t="s">
        <v>553</v>
      </c>
      <c r="E709" s="43" t="s">
        <v>77</v>
      </c>
      <c r="F709" s="30"/>
    </row>
    <row r="710" spans="1:6" ht="20.100000000000001" customHeight="1">
      <c r="A710" s="30">
        <v>708</v>
      </c>
      <c r="B710" s="41" t="s">
        <v>1258</v>
      </c>
      <c r="C710" s="42">
        <v>52.94</v>
      </c>
      <c r="D710" s="43" t="s">
        <v>544</v>
      </c>
      <c r="E710" s="43" t="s">
        <v>77</v>
      </c>
      <c r="F710" s="30"/>
    </row>
    <row r="711" spans="1:6" ht="20.100000000000001" customHeight="1">
      <c r="A711" s="30">
        <v>709</v>
      </c>
      <c r="B711" s="41" t="s">
        <v>1259</v>
      </c>
      <c r="C711" s="42">
        <v>52.81</v>
      </c>
      <c r="D711" s="43" t="s">
        <v>544</v>
      </c>
      <c r="E711" s="43" t="s">
        <v>77</v>
      </c>
      <c r="F711" s="30"/>
    </row>
    <row r="712" spans="1:6" ht="20.100000000000001" customHeight="1">
      <c r="A712" s="30">
        <v>710</v>
      </c>
      <c r="B712" s="41" t="s">
        <v>1260</v>
      </c>
      <c r="C712" s="42">
        <v>60.85</v>
      </c>
      <c r="D712" s="43" t="s">
        <v>544</v>
      </c>
      <c r="E712" s="43" t="s">
        <v>77</v>
      </c>
      <c r="F712" s="30"/>
    </row>
    <row r="713" spans="1:6" ht="20.100000000000001" customHeight="1">
      <c r="A713" s="30">
        <v>711</v>
      </c>
      <c r="B713" s="41" t="s">
        <v>1261</v>
      </c>
      <c r="C713" s="42">
        <v>60.85</v>
      </c>
      <c r="D713" s="43" t="s">
        <v>544</v>
      </c>
      <c r="E713" s="43" t="s">
        <v>75</v>
      </c>
      <c r="F713" s="30"/>
    </row>
    <row r="714" spans="1:6" ht="20.100000000000001" customHeight="1">
      <c r="A714" s="30">
        <v>712</v>
      </c>
      <c r="B714" s="41" t="s">
        <v>1262</v>
      </c>
      <c r="C714" s="42">
        <v>52.81</v>
      </c>
      <c r="D714" s="43" t="s">
        <v>544</v>
      </c>
      <c r="E714" s="43" t="s">
        <v>75</v>
      </c>
      <c r="F714" s="30"/>
    </row>
    <row r="715" spans="1:6" ht="20.100000000000001" customHeight="1">
      <c r="A715" s="30">
        <v>713</v>
      </c>
      <c r="B715" s="41" t="s">
        <v>1263</v>
      </c>
      <c r="C715" s="42">
        <v>52.94</v>
      </c>
      <c r="D715" s="43" t="s">
        <v>544</v>
      </c>
      <c r="E715" s="43" t="s">
        <v>75</v>
      </c>
      <c r="F715" s="30"/>
    </row>
    <row r="716" spans="1:6" ht="20.100000000000001" customHeight="1">
      <c r="A716" s="30">
        <v>714</v>
      </c>
      <c r="B716" s="41" t="s">
        <v>1264</v>
      </c>
      <c r="C716" s="42">
        <v>61.34</v>
      </c>
      <c r="D716" s="43" t="s">
        <v>553</v>
      </c>
      <c r="E716" s="43" t="s">
        <v>75</v>
      </c>
      <c r="F716" s="30"/>
    </row>
    <row r="717" spans="1:6" ht="20.100000000000001" customHeight="1">
      <c r="A717" s="30">
        <v>715</v>
      </c>
      <c r="B717" s="41" t="s">
        <v>1265</v>
      </c>
      <c r="C717" s="42">
        <v>61.34</v>
      </c>
      <c r="D717" s="43" t="s">
        <v>553</v>
      </c>
      <c r="E717" s="43" t="s">
        <v>75</v>
      </c>
      <c r="F717" s="30"/>
    </row>
    <row r="718" spans="1:6" ht="20.100000000000001" customHeight="1">
      <c r="A718" s="30">
        <v>716</v>
      </c>
      <c r="B718" s="41" t="s">
        <v>1266</v>
      </c>
      <c r="C718" s="42">
        <v>52.94</v>
      </c>
      <c r="D718" s="43" t="s">
        <v>544</v>
      </c>
      <c r="E718" s="43" t="s">
        <v>75</v>
      </c>
      <c r="F718" s="30"/>
    </row>
    <row r="719" spans="1:6" ht="20.100000000000001" customHeight="1">
      <c r="A719" s="30">
        <v>717</v>
      </c>
      <c r="B719" s="41" t="s">
        <v>1267</v>
      </c>
      <c r="C719" s="42">
        <v>51.64</v>
      </c>
      <c r="D719" s="43" t="s">
        <v>544</v>
      </c>
      <c r="E719" s="43" t="s">
        <v>75</v>
      </c>
      <c r="F719" s="30"/>
    </row>
    <row r="720" spans="1:6" ht="20.100000000000001" customHeight="1">
      <c r="A720" s="30">
        <v>718</v>
      </c>
      <c r="B720" s="41" t="s">
        <v>1268</v>
      </c>
      <c r="C720" s="42">
        <v>39.31</v>
      </c>
      <c r="D720" s="43" t="s">
        <v>116</v>
      </c>
      <c r="E720" s="43" t="s">
        <v>141</v>
      </c>
      <c r="F720" s="30"/>
    </row>
    <row r="721" spans="1:6" ht="20.100000000000001" customHeight="1">
      <c r="A721" s="30">
        <v>719</v>
      </c>
      <c r="B721" s="41" t="s">
        <v>1269</v>
      </c>
      <c r="C721" s="42">
        <v>45.17</v>
      </c>
      <c r="D721" s="43" t="s">
        <v>544</v>
      </c>
      <c r="E721" s="43" t="s">
        <v>141</v>
      </c>
      <c r="F721" s="30"/>
    </row>
    <row r="722" spans="1:6" ht="20.100000000000001" customHeight="1">
      <c r="A722" s="30">
        <v>720</v>
      </c>
      <c r="B722" s="41" t="s">
        <v>1270</v>
      </c>
      <c r="C722" s="42">
        <v>45.17</v>
      </c>
      <c r="D722" s="43" t="s">
        <v>544</v>
      </c>
      <c r="E722" s="43" t="s">
        <v>141</v>
      </c>
      <c r="F722" s="30"/>
    </row>
    <row r="723" spans="1:6" ht="20.100000000000001" customHeight="1">
      <c r="A723" s="30">
        <v>721</v>
      </c>
      <c r="B723" s="41" t="s">
        <v>1271</v>
      </c>
      <c r="C723" s="42">
        <v>45.17</v>
      </c>
      <c r="D723" s="43" t="s">
        <v>544</v>
      </c>
      <c r="E723" s="43" t="s">
        <v>141</v>
      </c>
      <c r="F723" s="30"/>
    </row>
    <row r="724" spans="1:6" ht="20.100000000000001" customHeight="1">
      <c r="A724" s="30">
        <v>722</v>
      </c>
      <c r="B724" s="41" t="s">
        <v>1272</v>
      </c>
      <c r="C724" s="42">
        <v>51.96</v>
      </c>
      <c r="D724" s="43" t="s">
        <v>544</v>
      </c>
      <c r="E724" s="43" t="s">
        <v>141</v>
      </c>
      <c r="F724" s="30"/>
    </row>
    <row r="725" spans="1:6" ht="20.100000000000001" customHeight="1">
      <c r="A725" s="30">
        <v>723</v>
      </c>
      <c r="B725" s="41" t="s">
        <v>1273</v>
      </c>
      <c r="C725" s="42">
        <v>51.96</v>
      </c>
      <c r="D725" s="43" t="s">
        <v>544</v>
      </c>
      <c r="E725" s="43" t="s">
        <v>77</v>
      </c>
      <c r="F725" s="30"/>
    </row>
    <row r="726" spans="1:6" ht="20.100000000000001" customHeight="1">
      <c r="A726" s="30">
        <v>724</v>
      </c>
      <c r="B726" s="41" t="s">
        <v>1274</v>
      </c>
      <c r="C726" s="42">
        <v>52.94</v>
      </c>
      <c r="D726" s="43" t="s">
        <v>544</v>
      </c>
      <c r="E726" s="43" t="s">
        <v>77</v>
      </c>
      <c r="F726" s="30"/>
    </row>
    <row r="727" spans="1:6" ht="20.100000000000001" customHeight="1">
      <c r="A727" s="30">
        <v>725</v>
      </c>
      <c r="B727" s="41" t="s">
        <v>1275</v>
      </c>
      <c r="C727" s="42">
        <v>61.34</v>
      </c>
      <c r="D727" s="43" t="s">
        <v>553</v>
      </c>
      <c r="E727" s="43" t="s">
        <v>77</v>
      </c>
      <c r="F727" s="30"/>
    </row>
    <row r="728" spans="1:6" ht="20.100000000000001" customHeight="1">
      <c r="A728" s="30">
        <v>726</v>
      </c>
      <c r="B728" s="41" t="s">
        <v>1276</v>
      </c>
      <c r="C728" s="42">
        <v>61.34</v>
      </c>
      <c r="D728" s="43" t="s">
        <v>553</v>
      </c>
      <c r="E728" s="43" t="s">
        <v>77</v>
      </c>
      <c r="F728" s="30"/>
    </row>
    <row r="729" spans="1:6" ht="20.100000000000001" customHeight="1">
      <c r="A729" s="30">
        <v>727</v>
      </c>
      <c r="B729" s="41" t="s">
        <v>1277</v>
      </c>
      <c r="C729" s="42">
        <v>52.94</v>
      </c>
      <c r="D729" s="43" t="s">
        <v>544</v>
      </c>
      <c r="E729" s="43" t="s">
        <v>77</v>
      </c>
      <c r="F729" s="30"/>
    </row>
    <row r="730" spans="1:6" ht="20.100000000000001" customHeight="1">
      <c r="A730" s="30">
        <v>728</v>
      </c>
      <c r="B730" s="41" t="s">
        <v>1278</v>
      </c>
      <c r="C730" s="42">
        <v>52.81</v>
      </c>
      <c r="D730" s="43" t="s">
        <v>544</v>
      </c>
      <c r="E730" s="43" t="s">
        <v>77</v>
      </c>
      <c r="F730" s="30"/>
    </row>
    <row r="731" spans="1:6" ht="20.100000000000001" customHeight="1">
      <c r="A731" s="30">
        <v>729</v>
      </c>
      <c r="B731" s="41" t="s">
        <v>1279</v>
      </c>
      <c r="C731" s="42">
        <v>60.85</v>
      </c>
      <c r="D731" s="43" t="s">
        <v>544</v>
      </c>
      <c r="E731" s="43" t="s">
        <v>77</v>
      </c>
      <c r="F731" s="30"/>
    </row>
    <row r="732" spans="1:6" ht="20.100000000000001" customHeight="1">
      <c r="A732" s="30">
        <v>730</v>
      </c>
      <c r="B732" s="41" t="s">
        <v>1280</v>
      </c>
      <c r="C732" s="42">
        <v>60.85</v>
      </c>
      <c r="D732" s="43" t="s">
        <v>544</v>
      </c>
      <c r="E732" s="43" t="s">
        <v>75</v>
      </c>
      <c r="F732" s="30"/>
    </row>
    <row r="733" spans="1:6" ht="20.100000000000001" customHeight="1">
      <c r="A733" s="30">
        <v>731</v>
      </c>
      <c r="B733" s="41" t="s">
        <v>1281</v>
      </c>
      <c r="C733" s="42">
        <v>52.81</v>
      </c>
      <c r="D733" s="43" t="s">
        <v>544</v>
      </c>
      <c r="E733" s="43" t="s">
        <v>75</v>
      </c>
      <c r="F733" s="30"/>
    </row>
    <row r="734" spans="1:6" ht="20.100000000000001" customHeight="1">
      <c r="A734" s="30">
        <v>732</v>
      </c>
      <c r="B734" s="41" t="s">
        <v>1282</v>
      </c>
      <c r="C734" s="42">
        <v>52.94</v>
      </c>
      <c r="D734" s="43" t="s">
        <v>544</v>
      </c>
      <c r="E734" s="43" t="s">
        <v>75</v>
      </c>
      <c r="F734" s="30"/>
    </row>
    <row r="735" spans="1:6" ht="20.100000000000001" customHeight="1">
      <c r="A735" s="30">
        <v>733</v>
      </c>
      <c r="B735" s="41" t="s">
        <v>1283</v>
      </c>
      <c r="C735" s="42">
        <v>61.34</v>
      </c>
      <c r="D735" s="43" t="s">
        <v>553</v>
      </c>
      <c r="E735" s="43" t="s">
        <v>75</v>
      </c>
      <c r="F735" s="30"/>
    </row>
    <row r="736" spans="1:6" ht="20.100000000000001" customHeight="1">
      <c r="A736" s="30">
        <v>734</v>
      </c>
      <c r="B736" s="41" t="s">
        <v>1284</v>
      </c>
      <c r="C736" s="42">
        <v>61.34</v>
      </c>
      <c r="D736" s="43" t="s">
        <v>553</v>
      </c>
      <c r="E736" s="43" t="s">
        <v>75</v>
      </c>
      <c r="F736" s="30"/>
    </row>
    <row r="737" spans="1:6" ht="20.100000000000001" customHeight="1">
      <c r="A737" s="30">
        <v>735</v>
      </c>
      <c r="B737" s="41" t="s">
        <v>1285</v>
      </c>
      <c r="C737" s="42">
        <v>52.94</v>
      </c>
      <c r="D737" s="43" t="s">
        <v>544</v>
      </c>
      <c r="E737" s="43" t="s">
        <v>75</v>
      </c>
      <c r="F737" s="30"/>
    </row>
    <row r="738" spans="1:6" ht="20.100000000000001" customHeight="1">
      <c r="A738" s="30">
        <v>736</v>
      </c>
      <c r="B738" s="41" t="s">
        <v>1286</v>
      </c>
      <c r="C738" s="42">
        <v>51.64</v>
      </c>
      <c r="D738" s="43" t="s">
        <v>544</v>
      </c>
      <c r="E738" s="43" t="s">
        <v>75</v>
      </c>
      <c r="F738" s="30"/>
    </row>
    <row r="739" spans="1:6" ht="20.100000000000001" customHeight="1">
      <c r="A739" s="30">
        <v>737</v>
      </c>
      <c r="B739" s="41" t="s">
        <v>1287</v>
      </c>
      <c r="C739" s="42">
        <v>39.31</v>
      </c>
      <c r="D739" s="43" t="s">
        <v>116</v>
      </c>
      <c r="E739" s="43" t="s">
        <v>141</v>
      </c>
      <c r="F739" s="30"/>
    </row>
    <row r="740" spans="1:6" ht="20.100000000000001" customHeight="1">
      <c r="A740" s="30">
        <v>738</v>
      </c>
      <c r="B740" s="41" t="s">
        <v>1288</v>
      </c>
      <c r="C740" s="42">
        <v>45.17</v>
      </c>
      <c r="D740" s="43" t="s">
        <v>544</v>
      </c>
      <c r="E740" s="43" t="s">
        <v>141</v>
      </c>
      <c r="F740" s="30"/>
    </row>
    <row r="741" spans="1:6" ht="20.100000000000001" customHeight="1">
      <c r="A741" s="30">
        <v>739</v>
      </c>
      <c r="B741" s="41" t="s">
        <v>1289</v>
      </c>
      <c r="C741" s="42">
        <v>45.17</v>
      </c>
      <c r="D741" s="43" t="s">
        <v>544</v>
      </c>
      <c r="E741" s="43" t="s">
        <v>141</v>
      </c>
      <c r="F741" s="30"/>
    </row>
    <row r="742" spans="1:6" ht="20.100000000000001" customHeight="1">
      <c r="A742" s="30">
        <v>740</v>
      </c>
      <c r="B742" s="41" t="s">
        <v>1290</v>
      </c>
      <c r="C742" s="42">
        <v>45.17</v>
      </c>
      <c r="D742" s="43" t="s">
        <v>544</v>
      </c>
      <c r="E742" s="43" t="s">
        <v>141</v>
      </c>
      <c r="F742" s="30"/>
    </row>
    <row r="743" spans="1:6" ht="20.100000000000001" customHeight="1">
      <c r="A743" s="30">
        <v>741</v>
      </c>
      <c r="B743" s="41" t="s">
        <v>1291</v>
      </c>
      <c r="C743" s="42">
        <v>51.96</v>
      </c>
      <c r="D743" s="43" t="s">
        <v>544</v>
      </c>
      <c r="E743" s="43" t="s">
        <v>141</v>
      </c>
      <c r="F743" s="30"/>
    </row>
    <row r="744" spans="1:6" ht="20.100000000000001" customHeight="1">
      <c r="A744" s="30">
        <v>742</v>
      </c>
      <c r="B744" s="41" t="s">
        <v>1292</v>
      </c>
      <c r="C744" s="42">
        <v>51.96</v>
      </c>
      <c r="D744" s="43" t="s">
        <v>544</v>
      </c>
      <c r="E744" s="43" t="s">
        <v>77</v>
      </c>
      <c r="F744" s="30"/>
    </row>
    <row r="745" spans="1:6" ht="20.100000000000001" customHeight="1">
      <c r="A745" s="30">
        <v>743</v>
      </c>
      <c r="B745" s="41" t="s">
        <v>1293</v>
      </c>
      <c r="C745" s="42">
        <v>52.94</v>
      </c>
      <c r="D745" s="43" t="s">
        <v>544</v>
      </c>
      <c r="E745" s="43" t="s">
        <v>77</v>
      </c>
      <c r="F745" s="30"/>
    </row>
    <row r="746" spans="1:6" ht="20.100000000000001" customHeight="1">
      <c r="A746" s="30">
        <v>744</v>
      </c>
      <c r="B746" s="41" t="s">
        <v>1294</v>
      </c>
      <c r="C746" s="42">
        <v>61.34</v>
      </c>
      <c r="D746" s="43" t="s">
        <v>553</v>
      </c>
      <c r="E746" s="43" t="s">
        <v>77</v>
      </c>
      <c r="F746" s="30"/>
    </row>
    <row r="747" spans="1:6" ht="20.100000000000001" customHeight="1">
      <c r="A747" s="30">
        <v>745</v>
      </c>
      <c r="B747" s="41" t="s">
        <v>1295</v>
      </c>
      <c r="C747" s="42">
        <v>61.34</v>
      </c>
      <c r="D747" s="43" t="s">
        <v>553</v>
      </c>
      <c r="E747" s="43" t="s">
        <v>77</v>
      </c>
      <c r="F747" s="30"/>
    </row>
    <row r="748" spans="1:6" ht="20.100000000000001" customHeight="1">
      <c r="A748" s="30">
        <v>746</v>
      </c>
      <c r="B748" s="41" t="s">
        <v>1296</v>
      </c>
      <c r="C748" s="42">
        <v>52.94</v>
      </c>
      <c r="D748" s="43" t="s">
        <v>544</v>
      </c>
      <c r="E748" s="43" t="s">
        <v>77</v>
      </c>
      <c r="F748" s="30"/>
    </row>
    <row r="749" spans="1:6" ht="20.100000000000001" customHeight="1">
      <c r="A749" s="30">
        <v>747</v>
      </c>
      <c r="B749" s="41" t="s">
        <v>1297</v>
      </c>
      <c r="C749" s="42">
        <v>52.81</v>
      </c>
      <c r="D749" s="43" t="s">
        <v>544</v>
      </c>
      <c r="E749" s="43" t="s">
        <v>77</v>
      </c>
      <c r="F749" s="30"/>
    </row>
    <row r="750" spans="1:6" ht="20.100000000000001" customHeight="1">
      <c r="A750" s="30">
        <v>748</v>
      </c>
      <c r="B750" s="41" t="s">
        <v>1298</v>
      </c>
      <c r="C750" s="42">
        <v>60.85</v>
      </c>
      <c r="D750" s="43" t="s">
        <v>544</v>
      </c>
      <c r="E750" s="43" t="s">
        <v>77</v>
      </c>
      <c r="F750" s="30"/>
    </row>
    <row r="751" spans="1:6" ht="20.100000000000001" customHeight="1">
      <c r="A751" s="30">
        <v>749</v>
      </c>
      <c r="B751" s="41" t="s">
        <v>1299</v>
      </c>
      <c r="C751" s="42">
        <v>60.85</v>
      </c>
      <c r="D751" s="43" t="s">
        <v>544</v>
      </c>
      <c r="E751" s="43" t="s">
        <v>75</v>
      </c>
      <c r="F751" s="30"/>
    </row>
    <row r="752" spans="1:6" ht="20.100000000000001" customHeight="1">
      <c r="A752" s="30">
        <v>750</v>
      </c>
      <c r="B752" s="41" t="s">
        <v>1300</v>
      </c>
      <c r="C752" s="42">
        <v>52.81</v>
      </c>
      <c r="D752" s="43" t="s">
        <v>544</v>
      </c>
      <c r="E752" s="43" t="s">
        <v>75</v>
      </c>
      <c r="F752" s="30"/>
    </row>
    <row r="753" spans="1:6" ht="20.100000000000001" customHeight="1">
      <c r="A753" s="30">
        <v>751</v>
      </c>
      <c r="B753" s="41" t="s">
        <v>1301</v>
      </c>
      <c r="C753" s="42">
        <v>52.94</v>
      </c>
      <c r="D753" s="43" t="s">
        <v>544</v>
      </c>
      <c r="E753" s="43" t="s">
        <v>75</v>
      </c>
      <c r="F753" s="30"/>
    </row>
    <row r="754" spans="1:6" ht="20.100000000000001" customHeight="1">
      <c r="A754" s="30">
        <v>752</v>
      </c>
      <c r="B754" s="41" t="s">
        <v>1302</v>
      </c>
      <c r="C754" s="42">
        <v>61.34</v>
      </c>
      <c r="D754" s="43" t="s">
        <v>553</v>
      </c>
      <c r="E754" s="43" t="s">
        <v>75</v>
      </c>
      <c r="F754" s="30"/>
    </row>
    <row r="755" spans="1:6" ht="20.100000000000001" customHeight="1">
      <c r="A755" s="30">
        <v>753</v>
      </c>
      <c r="B755" s="41" t="s">
        <v>1303</v>
      </c>
      <c r="C755" s="42">
        <v>61.34</v>
      </c>
      <c r="D755" s="43" t="s">
        <v>553</v>
      </c>
      <c r="E755" s="43" t="s">
        <v>75</v>
      </c>
      <c r="F755" s="30"/>
    </row>
    <row r="756" spans="1:6" ht="20.100000000000001" customHeight="1">
      <c r="A756" s="30">
        <v>754</v>
      </c>
      <c r="B756" s="41" t="s">
        <v>1304</v>
      </c>
      <c r="C756" s="42">
        <v>52.94</v>
      </c>
      <c r="D756" s="43" t="s">
        <v>544</v>
      </c>
      <c r="E756" s="43" t="s">
        <v>75</v>
      </c>
      <c r="F756" s="30"/>
    </row>
    <row r="757" spans="1:6" ht="20.100000000000001" customHeight="1">
      <c r="A757" s="30">
        <v>755</v>
      </c>
      <c r="B757" s="41" t="s">
        <v>1305</v>
      </c>
      <c r="C757" s="42">
        <v>51.64</v>
      </c>
      <c r="D757" s="43" t="s">
        <v>544</v>
      </c>
      <c r="E757" s="43" t="s">
        <v>75</v>
      </c>
      <c r="F757" s="30"/>
    </row>
    <row r="758" spans="1:6" ht="20.100000000000001" customHeight="1">
      <c r="A758" s="30">
        <v>756</v>
      </c>
      <c r="B758" s="41" t="s">
        <v>1306</v>
      </c>
      <c r="C758" s="42">
        <v>39.31</v>
      </c>
      <c r="D758" s="43" t="s">
        <v>116</v>
      </c>
      <c r="E758" s="43" t="s">
        <v>141</v>
      </c>
      <c r="F758" s="30"/>
    </row>
    <row r="759" spans="1:6" ht="20.100000000000001" customHeight="1">
      <c r="A759" s="30">
        <v>757</v>
      </c>
      <c r="B759" s="41" t="s">
        <v>1307</v>
      </c>
      <c r="C759" s="42">
        <v>45.17</v>
      </c>
      <c r="D759" s="43" t="s">
        <v>544</v>
      </c>
      <c r="E759" s="43" t="s">
        <v>141</v>
      </c>
      <c r="F759" s="30"/>
    </row>
    <row r="760" spans="1:6" ht="20.100000000000001" customHeight="1">
      <c r="A760" s="30">
        <v>758</v>
      </c>
      <c r="B760" s="41" t="s">
        <v>1308</v>
      </c>
      <c r="C760" s="42">
        <v>45.17</v>
      </c>
      <c r="D760" s="43" t="s">
        <v>544</v>
      </c>
      <c r="E760" s="43" t="s">
        <v>141</v>
      </c>
      <c r="F760" s="30"/>
    </row>
    <row r="761" spans="1:6" ht="20.100000000000001" customHeight="1">
      <c r="A761" s="30">
        <v>759</v>
      </c>
      <c r="B761" s="41" t="s">
        <v>1309</v>
      </c>
      <c r="C761" s="42">
        <v>45.17</v>
      </c>
      <c r="D761" s="43" t="s">
        <v>544</v>
      </c>
      <c r="E761" s="43" t="s">
        <v>141</v>
      </c>
      <c r="F761" s="30"/>
    </row>
    <row r="762" spans="1:6" ht="20.100000000000001" customHeight="1">
      <c r="A762" s="30">
        <v>760</v>
      </c>
      <c r="B762" s="41" t="s">
        <v>1310</v>
      </c>
      <c r="C762" s="42">
        <v>51.96</v>
      </c>
      <c r="D762" s="43" t="s">
        <v>544</v>
      </c>
      <c r="E762" s="43" t="s">
        <v>141</v>
      </c>
      <c r="F762" s="30"/>
    </row>
    <row r="763" spans="1:6" ht="20.100000000000001" customHeight="1">
      <c r="A763" s="30">
        <v>761</v>
      </c>
      <c r="B763" s="41" t="s">
        <v>1311</v>
      </c>
      <c r="C763" s="42">
        <v>51.96</v>
      </c>
      <c r="D763" s="43" t="s">
        <v>544</v>
      </c>
      <c r="E763" s="43" t="s">
        <v>77</v>
      </c>
      <c r="F763" s="30"/>
    </row>
    <row r="764" spans="1:6" ht="20.100000000000001" customHeight="1">
      <c r="A764" s="30">
        <v>762</v>
      </c>
      <c r="B764" s="41" t="s">
        <v>1312</v>
      </c>
      <c r="C764" s="42">
        <v>52.94</v>
      </c>
      <c r="D764" s="43" t="s">
        <v>544</v>
      </c>
      <c r="E764" s="43" t="s">
        <v>77</v>
      </c>
      <c r="F764" s="30"/>
    </row>
    <row r="765" spans="1:6" ht="20.100000000000001" customHeight="1">
      <c r="A765" s="30">
        <v>763</v>
      </c>
      <c r="B765" s="41" t="s">
        <v>1313</v>
      </c>
      <c r="C765" s="42">
        <v>61.34</v>
      </c>
      <c r="D765" s="43" t="s">
        <v>553</v>
      </c>
      <c r="E765" s="43" t="s">
        <v>77</v>
      </c>
      <c r="F765" s="30"/>
    </row>
    <row r="766" spans="1:6" ht="20.100000000000001" customHeight="1">
      <c r="A766" s="30">
        <v>764</v>
      </c>
      <c r="B766" s="41" t="s">
        <v>1314</v>
      </c>
      <c r="C766" s="42">
        <v>61.34</v>
      </c>
      <c r="D766" s="43" t="s">
        <v>553</v>
      </c>
      <c r="E766" s="43" t="s">
        <v>77</v>
      </c>
      <c r="F766" s="30"/>
    </row>
    <row r="767" spans="1:6" ht="20.100000000000001" customHeight="1">
      <c r="A767" s="30">
        <v>765</v>
      </c>
      <c r="B767" s="41" t="s">
        <v>1315</v>
      </c>
      <c r="C767" s="42">
        <v>52.94</v>
      </c>
      <c r="D767" s="43" t="s">
        <v>544</v>
      </c>
      <c r="E767" s="43" t="s">
        <v>77</v>
      </c>
      <c r="F767" s="30"/>
    </row>
    <row r="768" spans="1:6" ht="20.100000000000001" customHeight="1">
      <c r="A768" s="30">
        <v>766</v>
      </c>
      <c r="B768" s="41" t="s">
        <v>1316</v>
      </c>
      <c r="C768" s="42">
        <v>52.81</v>
      </c>
      <c r="D768" s="43" t="s">
        <v>544</v>
      </c>
      <c r="E768" s="43" t="s">
        <v>77</v>
      </c>
      <c r="F768" s="30"/>
    </row>
    <row r="769" spans="1:6" ht="20.100000000000001" customHeight="1">
      <c r="A769" s="30">
        <v>767</v>
      </c>
      <c r="B769" s="41" t="s">
        <v>1317</v>
      </c>
      <c r="C769" s="42">
        <v>60.85</v>
      </c>
      <c r="D769" s="43" t="s">
        <v>544</v>
      </c>
      <c r="E769" s="43" t="s">
        <v>77</v>
      </c>
      <c r="F769" s="30"/>
    </row>
    <row r="770" spans="1:6" ht="20.100000000000001" customHeight="1">
      <c r="A770" s="30">
        <v>768</v>
      </c>
      <c r="B770" s="41" t="s">
        <v>1318</v>
      </c>
      <c r="C770" s="42">
        <v>60.85</v>
      </c>
      <c r="D770" s="43" t="s">
        <v>544</v>
      </c>
      <c r="E770" s="43" t="s">
        <v>75</v>
      </c>
      <c r="F770" s="30"/>
    </row>
    <row r="771" spans="1:6" ht="20.100000000000001" customHeight="1">
      <c r="A771" s="30">
        <v>769</v>
      </c>
      <c r="B771" s="41" t="s">
        <v>1319</v>
      </c>
      <c r="C771" s="42">
        <v>52.81</v>
      </c>
      <c r="D771" s="43" t="s">
        <v>544</v>
      </c>
      <c r="E771" s="43" t="s">
        <v>75</v>
      </c>
      <c r="F771" s="30"/>
    </row>
    <row r="772" spans="1:6" ht="20.100000000000001" customHeight="1">
      <c r="A772" s="30">
        <v>770</v>
      </c>
      <c r="B772" s="41" t="s">
        <v>1320</v>
      </c>
      <c r="C772" s="42">
        <v>52.94</v>
      </c>
      <c r="D772" s="43" t="s">
        <v>544</v>
      </c>
      <c r="E772" s="43" t="s">
        <v>75</v>
      </c>
      <c r="F772" s="30"/>
    </row>
    <row r="773" spans="1:6" ht="20.100000000000001" customHeight="1">
      <c r="A773" s="30">
        <v>771</v>
      </c>
      <c r="B773" s="41" t="s">
        <v>1321</v>
      </c>
      <c r="C773" s="42">
        <v>61.34</v>
      </c>
      <c r="D773" s="43" t="s">
        <v>553</v>
      </c>
      <c r="E773" s="43" t="s">
        <v>75</v>
      </c>
      <c r="F773" s="30"/>
    </row>
    <row r="774" spans="1:6" ht="20.100000000000001" customHeight="1">
      <c r="A774" s="30">
        <v>772</v>
      </c>
      <c r="B774" s="41" t="s">
        <v>1322</v>
      </c>
      <c r="C774" s="42">
        <v>61.34</v>
      </c>
      <c r="D774" s="43" t="s">
        <v>553</v>
      </c>
      <c r="E774" s="43" t="s">
        <v>75</v>
      </c>
      <c r="F774" s="30"/>
    </row>
    <row r="775" spans="1:6" ht="20.100000000000001" customHeight="1">
      <c r="A775" s="30">
        <v>773</v>
      </c>
      <c r="B775" s="41" t="s">
        <v>1323</v>
      </c>
      <c r="C775" s="42">
        <v>52.94</v>
      </c>
      <c r="D775" s="43" t="s">
        <v>544</v>
      </c>
      <c r="E775" s="43" t="s">
        <v>75</v>
      </c>
      <c r="F775" s="30"/>
    </row>
    <row r="776" spans="1:6" ht="20.100000000000001" customHeight="1">
      <c r="A776" s="30">
        <v>774</v>
      </c>
      <c r="B776" s="41" t="s">
        <v>1324</v>
      </c>
      <c r="C776" s="42">
        <v>51.64</v>
      </c>
      <c r="D776" s="43" t="s">
        <v>544</v>
      </c>
      <c r="E776" s="43" t="s">
        <v>75</v>
      </c>
      <c r="F776" s="30"/>
    </row>
    <row r="777" spans="1:6" ht="20.100000000000001" customHeight="1">
      <c r="A777" s="30">
        <v>775</v>
      </c>
      <c r="B777" s="41" t="s">
        <v>1325</v>
      </c>
      <c r="C777" s="42">
        <v>39.31</v>
      </c>
      <c r="D777" s="43" t="s">
        <v>116</v>
      </c>
      <c r="E777" s="43" t="s">
        <v>141</v>
      </c>
      <c r="F777" s="30"/>
    </row>
    <row r="778" spans="1:6" ht="20.100000000000001" customHeight="1">
      <c r="A778" s="30">
        <v>776</v>
      </c>
      <c r="B778" s="41" t="s">
        <v>1326</v>
      </c>
      <c r="C778" s="42">
        <v>45.17</v>
      </c>
      <c r="D778" s="43" t="s">
        <v>544</v>
      </c>
      <c r="E778" s="43" t="s">
        <v>141</v>
      </c>
      <c r="F778" s="30"/>
    </row>
    <row r="779" spans="1:6" ht="20.100000000000001" customHeight="1">
      <c r="A779" s="30">
        <v>777</v>
      </c>
      <c r="B779" s="41" t="s">
        <v>1327</v>
      </c>
      <c r="C779" s="42">
        <v>45.17</v>
      </c>
      <c r="D779" s="43" t="s">
        <v>544</v>
      </c>
      <c r="E779" s="43" t="s">
        <v>141</v>
      </c>
      <c r="F779" s="30"/>
    </row>
    <row r="780" spans="1:6" ht="20.100000000000001" customHeight="1">
      <c r="A780" s="30">
        <v>778</v>
      </c>
      <c r="B780" s="41" t="s">
        <v>1328</v>
      </c>
      <c r="C780" s="42">
        <v>45.17</v>
      </c>
      <c r="D780" s="43" t="s">
        <v>544</v>
      </c>
      <c r="E780" s="43" t="s">
        <v>141</v>
      </c>
      <c r="F780" s="30"/>
    </row>
    <row r="781" spans="1:6" ht="20.100000000000001" customHeight="1">
      <c r="A781" s="30">
        <v>779</v>
      </c>
      <c r="B781" s="41" t="s">
        <v>1329</v>
      </c>
      <c r="C781" s="42">
        <v>51.96</v>
      </c>
      <c r="D781" s="43" t="s">
        <v>544</v>
      </c>
      <c r="E781" s="43" t="s">
        <v>141</v>
      </c>
      <c r="F781" s="30"/>
    </row>
    <row r="782" spans="1:6" ht="20.100000000000001" customHeight="1">
      <c r="A782" s="30">
        <v>780</v>
      </c>
      <c r="B782" s="41" t="s">
        <v>1330</v>
      </c>
      <c r="C782" s="42">
        <v>51.96</v>
      </c>
      <c r="D782" s="43" t="s">
        <v>544</v>
      </c>
      <c r="E782" s="43" t="s">
        <v>77</v>
      </c>
      <c r="F782" s="30"/>
    </row>
    <row r="783" spans="1:6" ht="20.100000000000001" customHeight="1">
      <c r="A783" s="30">
        <v>781</v>
      </c>
      <c r="B783" s="41" t="s">
        <v>1331</v>
      </c>
      <c r="C783" s="42">
        <v>52.94</v>
      </c>
      <c r="D783" s="43" t="s">
        <v>544</v>
      </c>
      <c r="E783" s="43" t="s">
        <v>77</v>
      </c>
      <c r="F783" s="30"/>
    </row>
    <row r="784" spans="1:6" ht="20.100000000000001" customHeight="1">
      <c r="A784" s="30">
        <v>782</v>
      </c>
      <c r="B784" s="41" t="s">
        <v>1332</v>
      </c>
      <c r="C784" s="42">
        <v>61.34</v>
      </c>
      <c r="D784" s="43" t="s">
        <v>553</v>
      </c>
      <c r="E784" s="43" t="s">
        <v>77</v>
      </c>
      <c r="F784" s="30"/>
    </row>
    <row r="785" spans="1:6" ht="20.100000000000001" customHeight="1">
      <c r="A785" s="30">
        <v>783</v>
      </c>
      <c r="B785" s="41" t="s">
        <v>1333</v>
      </c>
      <c r="C785" s="42">
        <v>61.34</v>
      </c>
      <c r="D785" s="43" t="s">
        <v>553</v>
      </c>
      <c r="E785" s="43" t="s">
        <v>77</v>
      </c>
      <c r="F785" s="30"/>
    </row>
    <row r="786" spans="1:6" ht="20.100000000000001" customHeight="1">
      <c r="A786" s="30">
        <v>784</v>
      </c>
      <c r="B786" s="41" t="s">
        <v>1334</v>
      </c>
      <c r="C786" s="42">
        <v>52.94</v>
      </c>
      <c r="D786" s="43" t="s">
        <v>544</v>
      </c>
      <c r="E786" s="43" t="s">
        <v>77</v>
      </c>
      <c r="F786" s="30"/>
    </row>
    <row r="787" spans="1:6" ht="20.100000000000001" customHeight="1">
      <c r="A787" s="30">
        <v>785</v>
      </c>
      <c r="B787" s="41" t="s">
        <v>1335</v>
      </c>
      <c r="C787" s="42">
        <v>52.81</v>
      </c>
      <c r="D787" s="43" t="s">
        <v>544</v>
      </c>
      <c r="E787" s="43" t="s">
        <v>77</v>
      </c>
      <c r="F787" s="30"/>
    </row>
    <row r="788" spans="1:6" ht="20.100000000000001" customHeight="1">
      <c r="A788" s="30">
        <v>786</v>
      </c>
      <c r="B788" s="41" t="s">
        <v>1336</v>
      </c>
      <c r="C788" s="42">
        <v>60.85</v>
      </c>
      <c r="D788" s="43" t="s">
        <v>544</v>
      </c>
      <c r="E788" s="43" t="s">
        <v>77</v>
      </c>
      <c r="F788" s="30"/>
    </row>
    <row r="789" spans="1:6" ht="20.100000000000001" customHeight="1">
      <c r="A789" s="30">
        <v>787</v>
      </c>
      <c r="B789" s="41" t="s">
        <v>1337</v>
      </c>
      <c r="C789" s="42">
        <v>60.85</v>
      </c>
      <c r="D789" s="43" t="s">
        <v>544</v>
      </c>
      <c r="E789" s="43" t="s">
        <v>75</v>
      </c>
      <c r="F789" s="30"/>
    </row>
    <row r="790" spans="1:6" ht="20.100000000000001" customHeight="1">
      <c r="A790" s="30">
        <v>788</v>
      </c>
      <c r="B790" s="41" t="s">
        <v>1338</v>
      </c>
      <c r="C790" s="42">
        <v>52.81</v>
      </c>
      <c r="D790" s="43" t="s">
        <v>544</v>
      </c>
      <c r="E790" s="43" t="s">
        <v>75</v>
      </c>
      <c r="F790" s="30"/>
    </row>
    <row r="791" spans="1:6" ht="20.100000000000001" customHeight="1">
      <c r="A791" s="30">
        <v>789</v>
      </c>
      <c r="B791" s="41" t="s">
        <v>1339</v>
      </c>
      <c r="C791" s="42">
        <v>52.94</v>
      </c>
      <c r="D791" s="43" t="s">
        <v>544</v>
      </c>
      <c r="E791" s="43" t="s">
        <v>75</v>
      </c>
      <c r="F791" s="30"/>
    </row>
    <row r="792" spans="1:6" ht="20.100000000000001" customHeight="1">
      <c r="A792" s="30">
        <v>790</v>
      </c>
      <c r="B792" s="41" t="s">
        <v>1340</v>
      </c>
      <c r="C792" s="42">
        <v>61.34</v>
      </c>
      <c r="D792" s="43" t="s">
        <v>553</v>
      </c>
      <c r="E792" s="43" t="s">
        <v>75</v>
      </c>
      <c r="F792" s="30"/>
    </row>
    <row r="793" spans="1:6" ht="20.100000000000001" customHeight="1">
      <c r="A793" s="30">
        <v>791</v>
      </c>
      <c r="B793" s="41" t="s">
        <v>1341</v>
      </c>
      <c r="C793" s="42">
        <v>61.34</v>
      </c>
      <c r="D793" s="43" t="s">
        <v>553</v>
      </c>
      <c r="E793" s="43" t="s">
        <v>75</v>
      </c>
      <c r="F793" s="30"/>
    </row>
    <row r="794" spans="1:6" ht="20.100000000000001" customHeight="1">
      <c r="A794" s="30">
        <v>792</v>
      </c>
      <c r="B794" s="41" t="s">
        <v>1342</v>
      </c>
      <c r="C794" s="42">
        <v>52.94</v>
      </c>
      <c r="D794" s="43" t="s">
        <v>544</v>
      </c>
      <c r="E794" s="43" t="s">
        <v>75</v>
      </c>
      <c r="F794" s="30"/>
    </row>
    <row r="795" spans="1:6" ht="20.100000000000001" customHeight="1">
      <c r="A795" s="30">
        <v>793</v>
      </c>
      <c r="B795" s="41" t="s">
        <v>1343</v>
      </c>
      <c r="C795" s="42">
        <v>51.64</v>
      </c>
      <c r="D795" s="43" t="s">
        <v>544</v>
      </c>
      <c r="E795" s="43" t="s">
        <v>75</v>
      </c>
      <c r="F795" s="30"/>
    </row>
    <row r="796" spans="1:6" ht="20.100000000000001" customHeight="1">
      <c r="A796" s="30">
        <v>794</v>
      </c>
      <c r="B796" s="41" t="s">
        <v>1344</v>
      </c>
      <c r="C796" s="42">
        <v>39.31</v>
      </c>
      <c r="D796" s="43" t="s">
        <v>116</v>
      </c>
      <c r="E796" s="43" t="s">
        <v>141</v>
      </c>
      <c r="F796" s="30"/>
    </row>
    <row r="797" spans="1:6" ht="20.100000000000001" customHeight="1">
      <c r="A797" s="30">
        <v>795</v>
      </c>
      <c r="B797" s="41" t="s">
        <v>1345</v>
      </c>
      <c r="C797" s="42">
        <v>45.17</v>
      </c>
      <c r="D797" s="43" t="s">
        <v>544</v>
      </c>
      <c r="E797" s="43" t="s">
        <v>141</v>
      </c>
      <c r="F797" s="30"/>
    </row>
    <row r="798" spans="1:6" ht="20.100000000000001" customHeight="1">
      <c r="A798" s="30">
        <v>796</v>
      </c>
      <c r="B798" s="41" t="s">
        <v>1346</v>
      </c>
      <c r="C798" s="42">
        <v>45.17</v>
      </c>
      <c r="D798" s="43" t="s">
        <v>544</v>
      </c>
      <c r="E798" s="43" t="s">
        <v>141</v>
      </c>
      <c r="F798" s="30"/>
    </row>
    <row r="799" spans="1:6" ht="20.100000000000001" customHeight="1">
      <c r="A799" s="30">
        <v>797</v>
      </c>
      <c r="B799" s="41" t="s">
        <v>1347</v>
      </c>
      <c r="C799" s="42">
        <v>45.17</v>
      </c>
      <c r="D799" s="43" t="s">
        <v>544</v>
      </c>
      <c r="E799" s="43" t="s">
        <v>141</v>
      </c>
      <c r="F799" s="30"/>
    </row>
    <row r="800" spans="1:6" ht="20.100000000000001" customHeight="1">
      <c r="A800" s="30">
        <v>798</v>
      </c>
      <c r="B800" s="41" t="s">
        <v>1348</v>
      </c>
      <c r="C800" s="42">
        <v>51.96</v>
      </c>
      <c r="D800" s="43" t="s">
        <v>544</v>
      </c>
      <c r="E800" s="43" t="s">
        <v>141</v>
      </c>
      <c r="F800" s="30"/>
    </row>
    <row r="801" spans="1:6" ht="20.100000000000001" customHeight="1">
      <c r="A801" s="30">
        <v>799</v>
      </c>
      <c r="B801" s="41" t="s">
        <v>1349</v>
      </c>
      <c r="C801" s="42">
        <v>51.96</v>
      </c>
      <c r="D801" s="43" t="s">
        <v>544</v>
      </c>
      <c r="E801" s="43" t="s">
        <v>77</v>
      </c>
      <c r="F801" s="30"/>
    </row>
    <row r="802" spans="1:6" ht="20.100000000000001" customHeight="1">
      <c r="A802" s="30">
        <v>800</v>
      </c>
      <c r="B802" s="41" t="s">
        <v>1350</v>
      </c>
      <c r="C802" s="42">
        <v>52.94</v>
      </c>
      <c r="D802" s="43" t="s">
        <v>544</v>
      </c>
      <c r="E802" s="43" t="s">
        <v>77</v>
      </c>
      <c r="F802" s="30"/>
    </row>
    <row r="803" spans="1:6" ht="20.100000000000001" customHeight="1">
      <c r="A803" s="30">
        <v>801</v>
      </c>
      <c r="B803" s="41" t="s">
        <v>1351</v>
      </c>
      <c r="C803" s="42">
        <v>61.34</v>
      </c>
      <c r="D803" s="43" t="s">
        <v>553</v>
      </c>
      <c r="E803" s="43" t="s">
        <v>77</v>
      </c>
      <c r="F803" s="30"/>
    </row>
    <row r="804" spans="1:6" ht="20.100000000000001" customHeight="1">
      <c r="A804" s="30">
        <v>802</v>
      </c>
      <c r="B804" s="41" t="s">
        <v>1352</v>
      </c>
      <c r="C804" s="42">
        <v>61.34</v>
      </c>
      <c r="D804" s="43" t="s">
        <v>553</v>
      </c>
      <c r="E804" s="43" t="s">
        <v>77</v>
      </c>
      <c r="F804" s="30"/>
    </row>
    <row r="805" spans="1:6" ht="20.100000000000001" customHeight="1">
      <c r="A805" s="30">
        <v>803</v>
      </c>
      <c r="B805" s="41" t="s">
        <v>1353</v>
      </c>
      <c r="C805" s="42">
        <v>52.94</v>
      </c>
      <c r="D805" s="43" t="s">
        <v>544</v>
      </c>
      <c r="E805" s="43" t="s">
        <v>77</v>
      </c>
      <c r="F805" s="30"/>
    </row>
    <row r="806" spans="1:6" ht="20.100000000000001" customHeight="1">
      <c r="A806" s="30">
        <v>804</v>
      </c>
      <c r="B806" s="41" t="s">
        <v>1354</v>
      </c>
      <c r="C806" s="42">
        <v>52.81</v>
      </c>
      <c r="D806" s="43" t="s">
        <v>544</v>
      </c>
      <c r="E806" s="43" t="s">
        <v>77</v>
      </c>
      <c r="F806" s="30"/>
    </row>
    <row r="807" spans="1:6" ht="20.100000000000001" customHeight="1">
      <c r="A807" s="30">
        <v>805</v>
      </c>
      <c r="B807" s="41" t="s">
        <v>1355</v>
      </c>
      <c r="C807" s="42">
        <v>60.85</v>
      </c>
      <c r="D807" s="43" t="s">
        <v>544</v>
      </c>
      <c r="E807" s="43" t="s">
        <v>77</v>
      </c>
      <c r="F807" s="30"/>
    </row>
    <row r="808" spans="1:6" ht="20.100000000000001" customHeight="1">
      <c r="A808" s="30">
        <v>806</v>
      </c>
      <c r="B808" s="41" t="s">
        <v>1356</v>
      </c>
      <c r="C808" s="42">
        <v>60.85</v>
      </c>
      <c r="D808" s="43" t="s">
        <v>544</v>
      </c>
      <c r="E808" s="43" t="s">
        <v>75</v>
      </c>
      <c r="F808" s="30"/>
    </row>
    <row r="809" spans="1:6" ht="20.100000000000001" customHeight="1">
      <c r="A809" s="30">
        <v>807</v>
      </c>
      <c r="B809" s="41" t="s">
        <v>1357</v>
      </c>
      <c r="C809" s="42">
        <v>52.81</v>
      </c>
      <c r="D809" s="43" t="s">
        <v>544</v>
      </c>
      <c r="E809" s="43" t="s">
        <v>75</v>
      </c>
      <c r="F809" s="30"/>
    </row>
    <row r="810" spans="1:6" ht="20.100000000000001" customHeight="1">
      <c r="A810" s="30">
        <v>808</v>
      </c>
      <c r="B810" s="41" t="s">
        <v>1358</v>
      </c>
      <c r="C810" s="42">
        <v>52.94</v>
      </c>
      <c r="D810" s="43" t="s">
        <v>544</v>
      </c>
      <c r="E810" s="43" t="s">
        <v>75</v>
      </c>
      <c r="F810" s="30"/>
    </row>
    <row r="811" spans="1:6" ht="20.100000000000001" customHeight="1">
      <c r="A811" s="30">
        <v>809</v>
      </c>
      <c r="B811" s="41" t="s">
        <v>1359</v>
      </c>
      <c r="C811" s="42">
        <v>61.34</v>
      </c>
      <c r="D811" s="43" t="s">
        <v>553</v>
      </c>
      <c r="E811" s="43" t="s">
        <v>75</v>
      </c>
      <c r="F811" s="30"/>
    </row>
    <row r="812" spans="1:6" ht="20.100000000000001" customHeight="1">
      <c r="A812" s="30">
        <v>810</v>
      </c>
      <c r="B812" s="41" t="s">
        <v>1360</v>
      </c>
      <c r="C812" s="42">
        <v>61.34</v>
      </c>
      <c r="D812" s="43" t="s">
        <v>553</v>
      </c>
      <c r="E812" s="43" t="s">
        <v>75</v>
      </c>
      <c r="F812" s="30"/>
    </row>
    <row r="813" spans="1:6" ht="20.100000000000001" customHeight="1">
      <c r="A813" s="30">
        <v>811</v>
      </c>
      <c r="B813" s="41" t="s">
        <v>1361</v>
      </c>
      <c r="C813" s="42">
        <v>52.94</v>
      </c>
      <c r="D813" s="43" t="s">
        <v>544</v>
      </c>
      <c r="E813" s="43" t="s">
        <v>75</v>
      </c>
      <c r="F813" s="30"/>
    </row>
    <row r="814" spans="1:6" ht="20.100000000000001" customHeight="1">
      <c r="A814" s="30">
        <v>812</v>
      </c>
      <c r="B814" s="41" t="s">
        <v>1362</v>
      </c>
      <c r="C814" s="42">
        <v>51.64</v>
      </c>
      <c r="D814" s="43" t="s">
        <v>544</v>
      </c>
      <c r="E814" s="43" t="s">
        <v>75</v>
      </c>
      <c r="F814" s="30"/>
    </row>
    <row r="815" spans="1:6" ht="20.100000000000001" customHeight="1">
      <c r="A815" s="30">
        <v>813</v>
      </c>
      <c r="B815" s="41" t="s">
        <v>1363</v>
      </c>
      <c r="C815" s="42">
        <v>39.31</v>
      </c>
      <c r="D815" s="43" t="s">
        <v>116</v>
      </c>
      <c r="E815" s="43" t="s">
        <v>141</v>
      </c>
      <c r="F815" s="30"/>
    </row>
    <row r="816" spans="1:6" ht="20.100000000000001" customHeight="1">
      <c r="A816" s="30">
        <v>814</v>
      </c>
      <c r="B816" s="41" t="s">
        <v>1364</v>
      </c>
      <c r="C816" s="42">
        <v>45.17</v>
      </c>
      <c r="D816" s="43" t="s">
        <v>544</v>
      </c>
      <c r="E816" s="43" t="s">
        <v>141</v>
      </c>
      <c r="F816" s="30"/>
    </row>
    <row r="817" spans="1:6" ht="20.100000000000001" customHeight="1">
      <c r="A817" s="30">
        <v>815</v>
      </c>
      <c r="B817" s="41" t="s">
        <v>1365</v>
      </c>
      <c r="C817" s="42">
        <v>45.17</v>
      </c>
      <c r="D817" s="43" t="s">
        <v>544</v>
      </c>
      <c r="E817" s="43" t="s">
        <v>141</v>
      </c>
      <c r="F817" s="30"/>
    </row>
    <row r="818" spans="1:6" ht="20.100000000000001" customHeight="1">
      <c r="A818" s="30">
        <v>816</v>
      </c>
      <c r="B818" s="41" t="s">
        <v>1366</v>
      </c>
      <c r="C818" s="42">
        <v>45.17</v>
      </c>
      <c r="D818" s="43" t="s">
        <v>544</v>
      </c>
      <c r="E818" s="43" t="s">
        <v>141</v>
      </c>
      <c r="F818" s="30"/>
    </row>
    <row r="819" spans="1:6" ht="20.100000000000001" customHeight="1">
      <c r="A819" s="30">
        <v>817</v>
      </c>
      <c r="B819" s="41" t="s">
        <v>1367</v>
      </c>
      <c r="C819" s="42">
        <v>51.96</v>
      </c>
      <c r="D819" s="43" t="s">
        <v>544</v>
      </c>
      <c r="E819" s="43" t="s">
        <v>141</v>
      </c>
      <c r="F819" s="30"/>
    </row>
    <row r="820" spans="1:6" ht="20.100000000000001" customHeight="1">
      <c r="A820" s="30">
        <v>818</v>
      </c>
      <c r="B820" s="41" t="s">
        <v>1368</v>
      </c>
      <c r="C820" s="42">
        <v>51.96</v>
      </c>
      <c r="D820" s="43" t="s">
        <v>544</v>
      </c>
      <c r="E820" s="43" t="s">
        <v>77</v>
      </c>
      <c r="F820" s="30"/>
    </row>
    <row r="821" spans="1:6" ht="20.100000000000001" customHeight="1">
      <c r="A821" s="30">
        <v>819</v>
      </c>
      <c r="B821" s="41" t="s">
        <v>1369</v>
      </c>
      <c r="C821" s="42">
        <v>52.94</v>
      </c>
      <c r="D821" s="43" t="s">
        <v>544</v>
      </c>
      <c r="E821" s="43" t="s">
        <v>77</v>
      </c>
      <c r="F821" s="30"/>
    </row>
    <row r="822" spans="1:6" ht="20.100000000000001" customHeight="1">
      <c r="A822" s="30">
        <v>820</v>
      </c>
      <c r="B822" s="41" t="s">
        <v>1370</v>
      </c>
      <c r="C822" s="42">
        <v>61.34</v>
      </c>
      <c r="D822" s="43" t="s">
        <v>553</v>
      </c>
      <c r="E822" s="43" t="s">
        <v>77</v>
      </c>
      <c r="F822" s="30"/>
    </row>
    <row r="823" spans="1:6" ht="20.100000000000001" customHeight="1">
      <c r="A823" s="30">
        <v>821</v>
      </c>
      <c r="B823" s="41" t="s">
        <v>1371</v>
      </c>
      <c r="C823" s="42">
        <v>61.34</v>
      </c>
      <c r="D823" s="43" t="s">
        <v>553</v>
      </c>
      <c r="E823" s="43" t="s">
        <v>77</v>
      </c>
      <c r="F823" s="30"/>
    </row>
    <row r="824" spans="1:6" ht="20.100000000000001" customHeight="1">
      <c r="A824" s="30">
        <v>822</v>
      </c>
      <c r="B824" s="41" t="s">
        <v>1372</v>
      </c>
      <c r="C824" s="42">
        <v>52.94</v>
      </c>
      <c r="D824" s="43" t="s">
        <v>544</v>
      </c>
      <c r="E824" s="43" t="s">
        <v>77</v>
      </c>
      <c r="F824" s="30"/>
    </row>
    <row r="825" spans="1:6" ht="20.100000000000001" customHeight="1">
      <c r="A825" s="30">
        <v>823</v>
      </c>
      <c r="B825" s="41" t="s">
        <v>1373</v>
      </c>
      <c r="C825" s="42">
        <v>52.81</v>
      </c>
      <c r="D825" s="43" t="s">
        <v>544</v>
      </c>
      <c r="E825" s="43" t="s">
        <v>77</v>
      </c>
      <c r="F825" s="30"/>
    </row>
    <row r="826" spans="1:6" ht="20.100000000000001" customHeight="1">
      <c r="A826" s="30">
        <v>824</v>
      </c>
      <c r="B826" s="41" t="s">
        <v>1374</v>
      </c>
      <c r="C826" s="42">
        <v>60.85</v>
      </c>
      <c r="D826" s="43" t="s">
        <v>544</v>
      </c>
      <c r="E826" s="43" t="s">
        <v>77</v>
      </c>
      <c r="F826" s="30"/>
    </row>
    <row r="827" spans="1:6" ht="20.100000000000001" customHeight="1">
      <c r="A827" s="30">
        <v>825</v>
      </c>
      <c r="B827" s="41" t="s">
        <v>1375</v>
      </c>
      <c r="C827" s="42">
        <v>60.85</v>
      </c>
      <c r="D827" s="43" t="s">
        <v>544</v>
      </c>
      <c r="E827" s="43" t="s">
        <v>75</v>
      </c>
      <c r="F827" s="30"/>
    </row>
    <row r="828" spans="1:6" ht="20.100000000000001" customHeight="1">
      <c r="A828" s="30">
        <v>826</v>
      </c>
      <c r="B828" s="41" t="s">
        <v>1376</v>
      </c>
      <c r="C828" s="42">
        <v>52.81</v>
      </c>
      <c r="D828" s="43" t="s">
        <v>544</v>
      </c>
      <c r="E828" s="43" t="s">
        <v>75</v>
      </c>
      <c r="F828" s="30"/>
    </row>
    <row r="829" spans="1:6" ht="20.100000000000001" customHeight="1">
      <c r="A829" s="30">
        <v>827</v>
      </c>
      <c r="B829" s="41" t="s">
        <v>1377</v>
      </c>
      <c r="C829" s="42">
        <v>52.94</v>
      </c>
      <c r="D829" s="43" t="s">
        <v>544</v>
      </c>
      <c r="E829" s="43" t="s">
        <v>75</v>
      </c>
      <c r="F829" s="30"/>
    </row>
    <row r="830" spans="1:6" ht="20.100000000000001" customHeight="1">
      <c r="A830" s="30">
        <v>828</v>
      </c>
      <c r="B830" s="41" t="s">
        <v>1378</v>
      </c>
      <c r="C830" s="42">
        <v>61.34</v>
      </c>
      <c r="D830" s="43" t="s">
        <v>553</v>
      </c>
      <c r="E830" s="43" t="s">
        <v>75</v>
      </c>
      <c r="F830" s="30"/>
    </row>
    <row r="831" spans="1:6" ht="20.100000000000001" customHeight="1">
      <c r="A831" s="30">
        <v>829</v>
      </c>
      <c r="B831" s="41" t="s">
        <v>1379</v>
      </c>
      <c r="C831" s="42">
        <v>61.34</v>
      </c>
      <c r="D831" s="43" t="s">
        <v>553</v>
      </c>
      <c r="E831" s="43" t="s">
        <v>75</v>
      </c>
      <c r="F831" s="30"/>
    </row>
    <row r="832" spans="1:6" ht="20.100000000000001" customHeight="1">
      <c r="A832" s="30">
        <v>830</v>
      </c>
      <c r="B832" s="41" t="s">
        <v>1380</v>
      </c>
      <c r="C832" s="42">
        <v>52.94</v>
      </c>
      <c r="D832" s="43" t="s">
        <v>544</v>
      </c>
      <c r="E832" s="43" t="s">
        <v>75</v>
      </c>
      <c r="F832" s="30"/>
    </row>
    <row r="833" spans="1:6" ht="20.100000000000001" customHeight="1">
      <c r="A833" s="30">
        <v>831</v>
      </c>
      <c r="B833" s="41" t="s">
        <v>1381</v>
      </c>
      <c r="C833" s="42">
        <v>51.64</v>
      </c>
      <c r="D833" s="43" t="s">
        <v>544</v>
      </c>
      <c r="E833" s="43" t="s">
        <v>75</v>
      </c>
      <c r="F833" s="30"/>
    </row>
    <row r="834" spans="1:6" ht="20.100000000000001" customHeight="1">
      <c r="A834" s="30">
        <v>832</v>
      </c>
      <c r="B834" s="41" t="s">
        <v>1382</v>
      </c>
      <c r="C834" s="42">
        <v>39.31</v>
      </c>
      <c r="D834" s="43" t="s">
        <v>544</v>
      </c>
      <c r="E834" s="43" t="s">
        <v>141</v>
      </c>
      <c r="F834" s="30"/>
    </row>
    <row r="835" spans="1:6" ht="20.100000000000001" customHeight="1">
      <c r="A835" s="30">
        <v>833</v>
      </c>
      <c r="B835" s="41" t="s">
        <v>1383</v>
      </c>
      <c r="C835" s="42">
        <v>45.17</v>
      </c>
      <c r="D835" s="43" t="s">
        <v>544</v>
      </c>
      <c r="E835" s="43" t="s">
        <v>141</v>
      </c>
      <c r="F835" s="30"/>
    </row>
    <row r="836" spans="1:6" ht="20.100000000000001" customHeight="1">
      <c r="A836" s="30">
        <v>834</v>
      </c>
      <c r="B836" s="41" t="s">
        <v>1384</v>
      </c>
      <c r="C836" s="42">
        <v>45.17</v>
      </c>
      <c r="D836" s="43" t="s">
        <v>544</v>
      </c>
      <c r="E836" s="43" t="s">
        <v>141</v>
      </c>
      <c r="F836" s="30"/>
    </row>
    <row r="837" spans="1:6" ht="20.100000000000001" customHeight="1">
      <c r="A837" s="30">
        <v>835</v>
      </c>
      <c r="B837" s="41" t="s">
        <v>1385</v>
      </c>
      <c r="C837" s="42">
        <v>45.17</v>
      </c>
      <c r="D837" s="43" t="s">
        <v>544</v>
      </c>
      <c r="E837" s="43" t="s">
        <v>141</v>
      </c>
      <c r="F837" s="30"/>
    </row>
    <row r="838" spans="1:6" ht="20.100000000000001" customHeight="1">
      <c r="A838" s="30">
        <v>836</v>
      </c>
      <c r="B838" s="41" t="s">
        <v>1386</v>
      </c>
      <c r="C838" s="42">
        <v>51.96</v>
      </c>
      <c r="D838" s="43" t="s">
        <v>544</v>
      </c>
      <c r="E838" s="43" t="s">
        <v>141</v>
      </c>
      <c r="F838" s="30"/>
    </row>
    <row r="839" spans="1:6" ht="20.100000000000001" customHeight="1">
      <c r="A839" s="30">
        <v>837</v>
      </c>
      <c r="B839" s="41" t="s">
        <v>1387</v>
      </c>
      <c r="C839" s="42">
        <v>51.96</v>
      </c>
      <c r="D839" s="43" t="s">
        <v>544</v>
      </c>
      <c r="E839" s="43" t="s">
        <v>77</v>
      </c>
      <c r="F839" s="30"/>
    </row>
    <row r="840" spans="1:6" ht="20.100000000000001" customHeight="1">
      <c r="A840" s="30">
        <v>838</v>
      </c>
      <c r="B840" s="41" t="s">
        <v>1388</v>
      </c>
      <c r="C840" s="42">
        <v>52.94</v>
      </c>
      <c r="D840" s="43" t="s">
        <v>544</v>
      </c>
      <c r="E840" s="43" t="s">
        <v>77</v>
      </c>
      <c r="F840" s="30"/>
    </row>
    <row r="841" spans="1:6" ht="20.100000000000001" customHeight="1">
      <c r="A841" s="30">
        <v>839</v>
      </c>
      <c r="B841" s="41" t="s">
        <v>1389</v>
      </c>
      <c r="C841" s="42">
        <v>61.34</v>
      </c>
      <c r="D841" s="43" t="s">
        <v>553</v>
      </c>
      <c r="E841" s="43" t="s">
        <v>77</v>
      </c>
      <c r="F841" s="30"/>
    </row>
    <row r="842" spans="1:6" ht="20.100000000000001" customHeight="1">
      <c r="A842" s="30">
        <v>840</v>
      </c>
      <c r="B842" s="41" t="s">
        <v>1390</v>
      </c>
      <c r="C842" s="42">
        <v>61.34</v>
      </c>
      <c r="D842" s="43" t="s">
        <v>553</v>
      </c>
      <c r="E842" s="43" t="s">
        <v>77</v>
      </c>
      <c r="F842" s="30"/>
    </row>
    <row r="843" spans="1:6" ht="20.100000000000001" customHeight="1">
      <c r="A843" s="30">
        <v>841</v>
      </c>
      <c r="B843" s="41" t="s">
        <v>1391</v>
      </c>
      <c r="C843" s="42">
        <v>52.94</v>
      </c>
      <c r="D843" s="43" t="s">
        <v>544</v>
      </c>
      <c r="E843" s="43" t="s">
        <v>77</v>
      </c>
      <c r="F843" s="30"/>
    </row>
    <row r="844" spans="1:6" ht="20.100000000000001" customHeight="1">
      <c r="A844" s="30">
        <v>842</v>
      </c>
      <c r="B844" s="41" t="s">
        <v>1392</v>
      </c>
      <c r="C844" s="42">
        <v>52.81</v>
      </c>
      <c r="D844" s="43" t="s">
        <v>544</v>
      </c>
      <c r="E844" s="43" t="s">
        <v>77</v>
      </c>
      <c r="F844" s="30"/>
    </row>
    <row r="845" spans="1:6" ht="20.100000000000001" customHeight="1">
      <c r="A845" s="30">
        <v>843</v>
      </c>
      <c r="B845" s="41" t="s">
        <v>1393</v>
      </c>
      <c r="C845" s="42">
        <v>60.85</v>
      </c>
      <c r="D845" s="43" t="s">
        <v>544</v>
      </c>
      <c r="E845" s="43" t="s">
        <v>77</v>
      </c>
      <c r="F845" s="30"/>
    </row>
    <row r="846" spans="1:6" ht="20.100000000000001" customHeight="1">
      <c r="A846" s="30">
        <v>844</v>
      </c>
      <c r="B846" s="41" t="s">
        <v>1394</v>
      </c>
      <c r="C846" s="42">
        <v>60.85</v>
      </c>
      <c r="D846" s="43" t="s">
        <v>544</v>
      </c>
      <c r="E846" s="43" t="s">
        <v>75</v>
      </c>
      <c r="F846" s="30"/>
    </row>
    <row r="847" spans="1:6" ht="20.100000000000001" customHeight="1">
      <c r="A847" s="30">
        <v>845</v>
      </c>
      <c r="B847" s="41" t="s">
        <v>1395</v>
      </c>
      <c r="C847" s="42">
        <v>52.81</v>
      </c>
      <c r="D847" s="43" t="s">
        <v>544</v>
      </c>
      <c r="E847" s="43" t="s">
        <v>75</v>
      </c>
      <c r="F847" s="30"/>
    </row>
    <row r="848" spans="1:6" ht="20.100000000000001" customHeight="1">
      <c r="A848" s="30">
        <v>846</v>
      </c>
      <c r="B848" s="41" t="s">
        <v>1396</v>
      </c>
      <c r="C848" s="42">
        <v>52.94</v>
      </c>
      <c r="D848" s="43" t="s">
        <v>544</v>
      </c>
      <c r="E848" s="43" t="s">
        <v>75</v>
      </c>
      <c r="F848" s="30"/>
    </row>
    <row r="849" spans="1:6" ht="20.100000000000001" customHeight="1">
      <c r="A849" s="30">
        <v>847</v>
      </c>
      <c r="B849" s="41" t="s">
        <v>1397</v>
      </c>
      <c r="C849" s="42">
        <v>61.34</v>
      </c>
      <c r="D849" s="43" t="s">
        <v>553</v>
      </c>
      <c r="E849" s="43" t="s">
        <v>75</v>
      </c>
      <c r="F849" s="30"/>
    </row>
    <row r="850" spans="1:6" ht="20.100000000000001" customHeight="1">
      <c r="A850" s="30">
        <v>848</v>
      </c>
      <c r="B850" s="41" t="s">
        <v>1398</v>
      </c>
      <c r="C850" s="42">
        <v>61.34</v>
      </c>
      <c r="D850" s="43" t="s">
        <v>553</v>
      </c>
      <c r="E850" s="43" t="s">
        <v>75</v>
      </c>
      <c r="F850" s="30"/>
    </row>
    <row r="851" spans="1:6" ht="20.100000000000001" customHeight="1">
      <c r="A851" s="30">
        <v>849</v>
      </c>
      <c r="B851" s="41" t="s">
        <v>1399</v>
      </c>
      <c r="C851" s="42">
        <v>52.94</v>
      </c>
      <c r="D851" s="43" t="s">
        <v>544</v>
      </c>
      <c r="E851" s="43" t="s">
        <v>75</v>
      </c>
      <c r="F851" s="30"/>
    </row>
    <row r="852" spans="1:6" ht="20.100000000000001" customHeight="1">
      <c r="A852" s="30">
        <v>850</v>
      </c>
      <c r="B852" s="41" t="s">
        <v>1400</v>
      </c>
      <c r="C852" s="42">
        <v>51.64</v>
      </c>
      <c r="D852" s="43" t="s">
        <v>544</v>
      </c>
      <c r="E852" s="43" t="s">
        <v>75</v>
      </c>
      <c r="F852" s="30"/>
    </row>
    <row r="853" spans="1:6" ht="20.100000000000001" customHeight="1">
      <c r="A853" s="30">
        <v>851</v>
      </c>
      <c r="B853" s="41" t="s">
        <v>1401</v>
      </c>
      <c r="C853" s="42">
        <v>39.31</v>
      </c>
      <c r="D853" s="43" t="s">
        <v>544</v>
      </c>
      <c r="E853" s="43" t="s">
        <v>141</v>
      </c>
      <c r="F853" s="30"/>
    </row>
    <row r="854" spans="1:6" ht="20.100000000000001" customHeight="1">
      <c r="A854" s="30">
        <v>852</v>
      </c>
      <c r="B854" s="41" t="s">
        <v>1402</v>
      </c>
      <c r="C854" s="42">
        <v>45.17</v>
      </c>
      <c r="D854" s="43" t="s">
        <v>544</v>
      </c>
      <c r="E854" s="43" t="s">
        <v>141</v>
      </c>
      <c r="F854" s="30"/>
    </row>
    <row r="855" spans="1:6" ht="20.100000000000001" customHeight="1">
      <c r="A855" s="30">
        <v>853</v>
      </c>
      <c r="B855" s="41" t="s">
        <v>1403</v>
      </c>
      <c r="C855" s="42">
        <v>45.17</v>
      </c>
      <c r="D855" s="43" t="s">
        <v>544</v>
      </c>
      <c r="E855" s="43" t="s">
        <v>141</v>
      </c>
      <c r="F855" s="30"/>
    </row>
    <row r="856" spans="1:6" ht="20.100000000000001" customHeight="1">
      <c r="A856" s="30">
        <v>854</v>
      </c>
      <c r="B856" s="41" t="s">
        <v>1404</v>
      </c>
      <c r="C856" s="42">
        <v>45.17</v>
      </c>
      <c r="D856" s="43" t="s">
        <v>544</v>
      </c>
      <c r="E856" s="43" t="s">
        <v>141</v>
      </c>
      <c r="F856" s="30"/>
    </row>
    <row r="857" spans="1:6" ht="20.100000000000001" customHeight="1">
      <c r="A857" s="30">
        <v>855</v>
      </c>
      <c r="B857" s="41" t="s">
        <v>1405</v>
      </c>
      <c r="C857" s="42">
        <v>51.96</v>
      </c>
      <c r="D857" s="43" t="s">
        <v>544</v>
      </c>
      <c r="E857" s="43" t="s">
        <v>141</v>
      </c>
      <c r="F857" s="30"/>
    </row>
    <row r="858" spans="1:6" ht="20.100000000000001" customHeight="1">
      <c r="A858" s="30">
        <v>856</v>
      </c>
      <c r="B858" s="41" t="s">
        <v>1406</v>
      </c>
      <c r="C858" s="42">
        <v>51.96</v>
      </c>
      <c r="D858" s="43" t="s">
        <v>544</v>
      </c>
      <c r="E858" s="43" t="s">
        <v>77</v>
      </c>
      <c r="F858" s="30"/>
    </row>
    <row r="859" spans="1:6" ht="20.100000000000001" customHeight="1">
      <c r="A859" s="30">
        <v>857</v>
      </c>
      <c r="B859" s="41" t="s">
        <v>1407</v>
      </c>
      <c r="C859" s="42">
        <v>52.94</v>
      </c>
      <c r="D859" s="43" t="s">
        <v>544</v>
      </c>
      <c r="E859" s="43" t="s">
        <v>77</v>
      </c>
      <c r="F859" s="30"/>
    </row>
    <row r="860" spans="1:6" ht="20.100000000000001" customHeight="1">
      <c r="A860" s="30">
        <v>858</v>
      </c>
      <c r="B860" s="41" t="s">
        <v>1408</v>
      </c>
      <c r="C860" s="42">
        <v>61.34</v>
      </c>
      <c r="D860" s="43" t="s">
        <v>553</v>
      </c>
      <c r="E860" s="43" t="s">
        <v>77</v>
      </c>
      <c r="F860" s="30"/>
    </row>
    <row r="861" spans="1:6" ht="20.100000000000001" customHeight="1">
      <c r="A861" s="30">
        <v>859</v>
      </c>
      <c r="B861" s="41" t="s">
        <v>1409</v>
      </c>
      <c r="C861" s="42">
        <v>61.34</v>
      </c>
      <c r="D861" s="43" t="s">
        <v>553</v>
      </c>
      <c r="E861" s="43" t="s">
        <v>77</v>
      </c>
      <c r="F861" s="30"/>
    </row>
    <row r="862" spans="1:6" ht="20.100000000000001" customHeight="1">
      <c r="A862" s="30">
        <v>860</v>
      </c>
      <c r="B862" s="41" t="s">
        <v>1410</v>
      </c>
      <c r="C862" s="42">
        <v>52.94</v>
      </c>
      <c r="D862" s="43" t="s">
        <v>544</v>
      </c>
      <c r="E862" s="43" t="s">
        <v>77</v>
      </c>
      <c r="F862" s="30"/>
    </row>
    <row r="863" spans="1:6" ht="20.100000000000001" customHeight="1">
      <c r="A863" s="30">
        <v>861</v>
      </c>
      <c r="B863" s="41" t="s">
        <v>1411</v>
      </c>
      <c r="C863" s="42">
        <v>52.81</v>
      </c>
      <c r="D863" s="43" t="s">
        <v>544</v>
      </c>
      <c r="E863" s="43" t="s">
        <v>77</v>
      </c>
      <c r="F863" s="30"/>
    </row>
    <row r="864" spans="1:6" ht="20.100000000000001" customHeight="1">
      <c r="A864" s="30">
        <v>862</v>
      </c>
      <c r="B864" s="41" t="s">
        <v>1412</v>
      </c>
      <c r="C864" s="42">
        <v>60.85</v>
      </c>
      <c r="D864" s="43" t="s">
        <v>544</v>
      </c>
      <c r="E864" s="43" t="s">
        <v>77</v>
      </c>
      <c r="F864" s="30"/>
    </row>
    <row r="865" spans="1:6" ht="20.100000000000001" customHeight="1">
      <c r="A865" s="30">
        <v>863</v>
      </c>
      <c r="B865" s="41" t="s">
        <v>1413</v>
      </c>
      <c r="C865" s="42">
        <v>60.85</v>
      </c>
      <c r="D865" s="43" t="s">
        <v>544</v>
      </c>
      <c r="E865" s="43" t="s">
        <v>75</v>
      </c>
      <c r="F865" s="30"/>
    </row>
    <row r="866" spans="1:6" ht="20.100000000000001" customHeight="1">
      <c r="A866" s="30">
        <v>864</v>
      </c>
      <c r="B866" s="41" t="s">
        <v>1414</v>
      </c>
      <c r="C866" s="42">
        <v>52.81</v>
      </c>
      <c r="D866" s="43" t="s">
        <v>544</v>
      </c>
      <c r="E866" s="43" t="s">
        <v>75</v>
      </c>
      <c r="F866" s="30"/>
    </row>
    <row r="867" spans="1:6" ht="20.100000000000001" customHeight="1">
      <c r="A867" s="30">
        <v>865</v>
      </c>
      <c r="B867" s="41" t="s">
        <v>1415</v>
      </c>
      <c r="C867" s="42">
        <v>52.94</v>
      </c>
      <c r="D867" s="43" t="s">
        <v>544</v>
      </c>
      <c r="E867" s="43" t="s">
        <v>75</v>
      </c>
      <c r="F867" s="30"/>
    </row>
    <row r="868" spans="1:6" ht="20.100000000000001" customHeight="1">
      <c r="A868" s="30">
        <v>866</v>
      </c>
      <c r="B868" s="41" t="s">
        <v>1416</v>
      </c>
      <c r="C868" s="42">
        <v>61.34</v>
      </c>
      <c r="D868" s="43" t="s">
        <v>553</v>
      </c>
      <c r="E868" s="43" t="s">
        <v>75</v>
      </c>
      <c r="F868" s="30"/>
    </row>
    <row r="869" spans="1:6" ht="20.100000000000001" customHeight="1">
      <c r="A869" s="30">
        <v>867</v>
      </c>
      <c r="B869" s="41" t="s">
        <v>1417</v>
      </c>
      <c r="C869" s="42">
        <v>61.34</v>
      </c>
      <c r="D869" s="43" t="s">
        <v>553</v>
      </c>
      <c r="E869" s="43" t="s">
        <v>75</v>
      </c>
      <c r="F869" s="30"/>
    </row>
    <row r="870" spans="1:6" ht="20.100000000000001" customHeight="1">
      <c r="A870" s="30">
        <v>868</v>
      </c>
      <c r="B870" s="41" t="s">
        <v>1418</v>
      </c>
      <c r="C870" s="42">
        <v>52.94</v>
      </c>
      <c r="D870" s="43" t="s">
        <v>544</v>
      </c>
      <c r="E870" s="43" t="s">
        <v>75</v>
      </c>
      <c r="F870" s="30"/>
    </row>
    <row r="871" spans="1:6" ht="20.100000000000001" customHeight="1">
      <c r="A871" s="30">
        <v>869</v>
      </c>
      <c r="B871" s="41" t="s">
        <v>1419</v>
      </c>
      <c r="C871" s="42">
        <v>51.64</v>
      </c>
      <c r="D871" s="43" t="s">
        <v>544</v>
      </c>
      <c r="E871" s="43" t="s">
        <v>75</v>
      </c>
      <c r="F871" s="30"/>
    </row>
    <row r="872" spans="1:6" ht="20.100000000000001" customHeight="1">
      <c r="A872" s="30">
        <v>870</v>
      </c>
      <c r="B872" s="41" t="s">
        <v>1420</v>
      </c>
      <c r="C872" s="42">
        <v>39.31</v>
      </c>
      <c r="D872" s="43" t="s">
        <v>544</v>
      </c>
      <c r="E872" s="43" t="s">
        <v>141</v>
      </c>
      <c r="F872" s="30"/>
    </row>
    <row r="873" spans="1:6" ht="20.100000000000001" customHeight="1">
      <c r="A873" s="30">
        <v>871</v>
      </c>
      <c r="B873" s="41" t="s">
        <v>1421</v>
      </c>
      <c r="C873" s="42">
        <v>45.17</v>
      </c>
      <c r="D873" s="43" t="s">
        <v>544</v>
      </c>
      <c r="E873" s="43" t="s">
        <v>141</v>
      </c>
      <c r="F873" s="30"/>
    </row>
    <row r="874" spans="1:6" ht="20.100000000000001" customHeight="1">
      <c r="A874" s="30">
        <v>872</v>
      </c>
      <c r="B874" s="41" t="s">
        <v>1422</v>
      </c>
      <c r="C874" s="42">
        <v>45.17</v>
      </c>
      <c r="D874" s="43" t="s">
        <v>544</v>
      </c>
      <c r="E874" s="43" t="s">
        <v>141</v>
      </c>
      <c r="F874" s="30"/>
    </row>
    <row r="875" spans="1:6" ht="20.100000000000001" customHeight="1">
      <c r="A875" s="30">
        <v>873</v>
      </c>
      <c r="B875" s="41" t="s">
        <v>1423</v>
      </c>
      <c r="C875" s="42">
        <v>45.17</v>
      </c>
      <c r="D875" s="43" t="s">
        <v>544</v>
      </c>
      <c r="E875" s="43" t="s">
        <v>141</v>
      </c>
      <c r="F875" s="30"/>
    </row>
    <row r="876" spans="1:6" ht="20.100000000000001" customHeight="1">
      <c r="A876" s="30">
        <v>874</v>
      </c>
      <c r="B876" s="41" t="s">
        <v>1424</v>
      </c>
      <c r="C876" s="42">
        <v>51.96</v>
      </c>
      <c r="D876" s="43" t="s">
        <v>544</v>
      </c>
      <c r="E876" s="43" t="s">
        <v>141</v>
      </c>
      <c r="F876" s="30"/>
    </row>
    <row r="877" spans="1:6" ht="20.100000000000001" customHeight="1">
      <c r="A877" s="30">
        <v>875</v>
      </c>
      <c r="B877" s="41" t="s">
        <v>1425</v>
      </c>
      <c r="C877" s="42">
        <v>51.96</v>
      </c>
      <c r="D877" s="43" t="s">
        <v>544</v>
      </c>
      <c r="E877" s="43" t="s">
        <v>77</v>
      </c>
      <c r="F877" s="30"/>
    </row>
    <row r="878" spans="1:6" ht="20.100000000000001" customHeight="1">
      <c r="A878" s="30">
        <v>876</v>
      </c>
      <c r="B878" s="41" t="s">
        <v>1426</v>
      </c>
      <c r="C878" s="42">
        <v>52.94</v>
      </c>
      <c r="D878" s="43" t="s">
        <v>544</v>
      </c>
      <c r="E878" s="43" t="s">
        <v>77</v>
      </c>
      <c r="F878" s="30"/>
    </row>
    <row r="879" spans="1:6" ht="20.100000000000001" customHeight="1">
      <c r="A879" s="30">
        <v>877</v>
      </c>
      <c r="B879" s="41" t="s">
        <v>1427</v>
      </c>
      <c r="C879" s="42">
        <v>61.34</v>
      </c>
      <c r="D879" s="43" t="s">
        <v>553</v>
      </c>
      <c r="E879" s="43" t="s">
        <v>77</v>
      </c>
      <c r="F879" s="30"/>
    </row>
    <row r="880" spans="1:6" ht="20.100000000000001" customHeight="1">
      <c r="A880" s="30">
        <v>878</v>
      </c>
      <c r="B880" s="41" t="s">
        <v>1428</v>
      </c>
      <c r="C880" s="42">
        <v>61.34</v>
      </c>
      <c r="D880" s="43" t="s">
        <v>553</v>
      </c>
      <c r="E880" s="43" t="s">
        <v>77</v>
      </c>
      <c r="F880" s="30"/>
    </row>
    <row r="881" spans="1:6" ht="20.100000000000001" customHeight="1">
      <c r="A881" s="30">
        <v>879</v>
      </c>
      <c r="B881" s="41" t="s">
        <v>1429</v>
      </c>
      <c r="C881" s="42">
        <v>52.94</v>
      </c>
      <c r="D881" s="43" t="s">
        <v>544</v>
      </c>
      <c r="E881" s="43" t="s">
        <v>77</v>
      </c>
      <c r="F881" s="30"/>
    </row>
    <row r="882" spans="1:6" ht="20.100000000000001" customHeight="1">
      <c r="A882" s="30">
        <v>880</v>
      </c>
      <c r="B882" s="41" t="s">
        <v>1430</v>
      </c>
      <c r="C882" s="42">
        <v>52.81</v>
      </c>
      <c r="D882" s="43" t="s">
        <v>544</v>
      </c>
      <c r="E882" s="43" t="s">
        <v>77</v>
      </c>
      <c r="F882" s="30"/>
    </row>
    <row r="883" spans="1:6" ht="20.100000000000001" customHeight="1">
      <c r="A883" s="30">
        <v>881</v>
      </c>
      <c r="B883" s="41" t="s">
        <v>1431</v>
      </c>
      <c r="C883" s="42">
        <v>60.85</v>
      </c>
      <c r="D883" s="43" t="s">
        <v>544</v>
      </c>
      <c r="E883" s="43" t="s">
        <v>77</v>
      </c>
      <c r="F883" s="30"/>
    </row>
    <row r="884" spans="1:6" ht="20.100000000000001" customHeight="1">
      <c r="A884" s="30">
        <v>882</v>
      </c>
      <c r="B884" s="41" t="s">
        <v>1432</v>
      </c>
      <c r="C884" s="42">
        <v>59.59</v>
      </c>
      <c r="D884" s="43" t="s">
        <v>544</v>
      </c>
      <c r="E884" s="43" t="s">
        <v>75</v>
      </c>
      <c r="F884" s="30"/>
    </row>
    <row r="885" spans="1:6" ht="20.100000000000001" customHeight="1">
      <c r="A885" s="30">
        <v>883</v>
      </c>
      <c r="B885" s="41" t="s">
        <v>1433</v>
      </c>
      <c r="C885" s="42">
        <v>52.2</v>
      </c>
      <c r="D885" s="43" t="s">
        <v>544</v>
      </c>
      <c r="E885" s="43" t="s">
        <v>75</v>
      </c>
      <c r="F885" s="30"/>
    </row>
    <row r="886" spans="1:6" ht="20.100000000000001" customHeight="1">
      <c r="A886" s="30">
        <v>884</v>
      </c>
      <c r="B886" s="41" t="s">
        <v>1434</v>
      </c>
      <c r="C886" s="42">
        <v>52.2</v>
      </c>
      <c r="D886" s="43" t="s">
        <v>544</v>
      </c>
      <c r="E886" s="43" t="s">
        <v>75</v>
      </c>
      <c r="F886" s="30"/>
    </row>
    <row r="887" spans="1:6" ht="20.100000000000001" customHeight="1">
      <c r="A887" s="30">
        <v>885</v>
      </c>
      <c r="B887" s="41" t="s">
        <v>1435</v>
      </c>
      <c r="C887" s="42">
        <v>60.51</v>
      </c>
      <c r="D887" s="43" t="s">
        <v>553</v>
      </c>
      <c r="E887" s="43" t="s">
        <v>75</v>
      </c>
      <c r="F887" s="30"/>
    </row>
    <row r="888" spans="1:6" ht="20.100000000000001" customHeight="1">
      <c r="A888" s="30">
        <v>886</v>
      </c>
      <c r="B888" s="41" t="s">
        <v>1436</v>
      </c>
      <c r="C888" s="42">
        <v>52.2</v>
      </c>
      <c r="D888" s="43" t="s">
        <v>544</v>
      </c>
      <c r="E888" s="43" t="s">
        <v>75</v>
      </c>
      <c r="F888" s="30"/>
    </row>
    <row r="889" spans="1:6" ht="20.100000000000001" customHeight="1">
      <c r="A889" s="30">
        <v>887</v>
      </c>
      <c r="B889" s="41" t="s">
        <v>1437</v>
      </c>
      <c r="C889" s="42">
        <v>50.91</v>
      </c>
      <c r="D889" s="43" t="s">
        <v>544</v>
      </c>
      <c r="E889" s="43" t="s">
        <v>75</v>
      </c>
      <c r="F889" s="30"/>
    </row>
    <row r="890" spans="1:6" ht="20.100000000000001" customHeight="1">
      <c r="A890" s="30">
        <v>888</v>
      </c>
      <c r="B890" s="41" t="s">
        <v>1438</v>
      </c>
      <c r="C890" s="42">
        <v>25.44</v>
      </c>
      <c r="D890" s="43" t="s">
        <v>116</v>
      </c>
      <c r="E890" s="43" t="s">
        <v>141</v>
      </c>
      <c r="F890" s="30"/>
    </row>
    <row r="891" spans="1:6" ht="20.100000000000001" customHeight="1">
      <c r="A891" s="30">
        <v>889</v>
      </c>
      <c r="B891" s="41" t="s">
        <v>1439</v>
      </c>
      <c r="C891" s="42">
        <v>44.62</v>
      </c>
      <c r="D891" s="43" t="s">
        <v>116</v>
      </c>
      <c r="E891" s="43" t="s">
        <v>141</v>
      </c>
      <c r="F891" s="30"/>
    </row>
    <row r="892" spans="1:6" ht="20.100000000000001" customHeight="1">
      <c r="A892" s="30">
        <v>890</v>
      </c>
      <c r="B892" s="41" t="s">
        <v>1440</v>
      </c>
      <c r="C892" s="42">
        <v>44.62</v>
      </c>
      <c r="D892" s="43" t="s">
        <v>116</v>
      </c>
      <c r="E892" s="43" t="s">
        <v>141</v>
      </c>
      <c r="F892" s="30"/>
    </row>
    <row r="893" spans="1:6" ht="20.100000000000001" customHeight="1">
      <c r="A893" s="30">
        <v>891</v>
      </c>
      <c r="B893" s="41" t="s">
        <v>1441</v>
      </c>
      <c r="C893" s="42">
        <v>44.62</v>
      </c>
      <c r="D893" s="43" t="s">
        <v>116</v>
      </c>
      <c r="E893" s="43" t="s">
        <v>141</v>
      </c>
      <c r="F893" s="30"/>
    </row>
    <row r="894" spans="1:6" ht="20.100000000000001" customHeight="1">
      <c r="A894" s="30">
        <v>892</v>
      </c>
      <c r="B894" s="41" t="s">
        <v>1442</v>
      </c>
      <c r="C894" s="42">
        <v>50.91</v>
      </c>
      <c r="D894" s="43" t="s">
        <v>544</v>
      </c>
      <c r="E894" s="43" t="s">
        <v>141</v>
      </c>
      <c r="F894" s="30"/>
    </row>
    <row r="895" spans="1:6" ht="20.100000000000001" customHeight="1">
      <c r="A895" s="30">
        <v>893</v>
      </c>
      <c r="B895" s="41" t="s">
        <v>1443</v>
      </c>
      <c r="C895" s="42">
        <v>51.05</v>
      </c>
      <c r="D895" s="43" t="s">
        <v>544</v>
      </c>
      <c r="E895" s="43" t="s">
        <v>77</v>
      </c>
      <c r="F895" s="30"/>
    </row>
    <row r="896" spans="1:6" ht="20.100000000000001" customHeight="1">
      <c r="A896" s="30">
        <v>894</v>
      </c>
      <c r="B896" s="41" t="s">
        <v>1444</v>
      </c>
      <c r="C896" s="42">
        <v>52.2</v>
      </c>
      <c r="D896" s="43" t="s">
        <v>544</v>
      </c>
      <c r="E896" s="43" t="s">
        <v>77</v>
      </c>
      <c r="F896" s="30"/>
    </row>
    <row r="897" spans="1:6" ht="20.100000000000001" customHeight="1">
      <c r="A897" s="30">
        <v>895</v>
      </c>
      <c r="B897" s="41" t="s">
        <v>1445</v>
      </c>
      <c r="C897" s="42">
        <v>60.42</v>
      </c>
      <c r="D897" s="43" t="s">
        <v>553</v>
      </c>
      <c r="E897" s="43" t="s">
        <v>77</v>
      </c>
      <c r="F897" s="30"/>
    </row>
    <row r="898" spans="1:6" ht="20.100000000000001" customHeight="1">
      <c r="A898" s="30">
        <v>896</v>
      </c>
      <c r="B898" s="41" t="s">
        <v>1446</v>
      </c>
      <c r="C898" s="42">
        <v>60.42</v>
      </c>
      <c r="D898" s="43" t="s">
        <v>553</v>
      </c>
      <c r="E898" s="43" t="s">
        <v>77</v>
      </c>
      <c r="F898" s="30"/>
    </row>
    <row r="899" spans="1:6" ht="20.100000000000001" customHeight="1">
      <c r="A899" s="30">
        <v>897</v>
      </c>
      <c r="B899" s="41" t="s">
        <v>1447</v>
      </c>
      <c r="C899" s="42">
        <v>52.2</v>
      </c>
      <c r="D899" s="43" t="s">
        <v>544</v>
      </c>
      <c r="E899" s="43" t="s">
        <v>77</v>
      </c>
      <c r="F899" s="30"/>
    </row>
    <row r="900" spans="1:6" ht="20.100000000000001" customHeight="1">
      <c r="A900" s="30">
        <v>898</v>
      </c>
      <c r="B900" s="41" t="s">
        <v>1448</v>
      </c>
      <c r="C900" s="42">
        <v>52.2</v>
      </c>
      <c r="D900" s="43" t="s">
        <v>544</v>
      </c>
      <c r="E900" s="43" t="s">
        <v>77</v>
      </c>
      <c r="F900" s="30"/>
    </row>
    <row r="901" spans="1:6" ht="20.100000000000001" customHeight="1">
      <c r="A901" s="30">
        <v>899</v>
      </c>
      <c r="B901" s="41" t="s">
        <v>1449</v>
      </c>
      <c r="C901" s="42">
        <v>53.37</v>
      </c>
      <c r="D901" s="43" t="s">
        <v>544</v>
      </c>
      <c r="E901" s="43" t="s">
        <v>77</v>
      </c>
      <c r="F901" s="30"/>
    </row>
    <row r="902" spans="1:6" ht="20.100000000000001" customHeight="1">
      <c r="A902" s="30">
        <v>900</v>
      </c>
      <c r="B902" s="41" t="s">
        <v>1450</v>
      </c>
      <c r="C902" s="42">
        <v>59.62</v>
      </c>
      <c r="D902" s="43" t="s">
        <v>544</v>
      </c>
      <c r="E902" s="43" t="s">
        <v>75</v>
      </c>
      <c r="F902" s="44"/>
    </row>
    <row r="903" spans="1:6" ht="20.100000000000001" customHeight="1">
      <c r="A903" s="30">
        <v>901</v>
      </c>
      <c r="B903" s="41" t="s">
        <v>1451</v>
      </c>
      <c r="C903" s="42">
        <v>52.2</v>
      </c>
      <c r="D903" s="43" t="s">
        <v>544</v>
      </c>
      <c r="E903" s="43" t="s">
        <v>75</v>
      </c>
      <c r="F903" s="44"/>
    </row>
    <row r="904" spans="1:6" ht="20.100000000000001" customHeight="1">
      <c r="A904" s="30">
        <v>902</v>
      </c>
      <c r="B904" s="41" t="s">
        <v>1452</v>
      </c>
      <c r="C904" s="42">
        <v>52.2</v>
      </c>
      <c r="D904" s="43" t="s">
        <v>544</v>
      </c>
      <c r="E904" s="43" t="s">
        <v>75</v>
      </c>
      <c r="F904" s="44"/>
    </row>
    <row r="905" spans="1:6" ht="20.100000000000001" customHeight="1">
      <c r="A905" s="30">
        <v>903</v>
      </c>
      <c r="B905" s="41" t="s">
        <v>1453</v>
      </c>
      <c r="C905" s="42">
        <v>60.42</v>
      </c>
      <c r="D905" s="43" t="s">
        <v>553</v>
      </c>
      <c r="E905" s="43" t="s">
        <v>75</v>
      </c>
      <c r="F905" s="30"/>
    </row>
    <row r="906" spans="1:6" ht="20.100000000000001" customHeight="1">
      <c r="A906" s="30">
        <v>904</v>
      </c>
      <c r="B906" s="41" t="s">
        <v>1454</v>
      </c>
      <c r="C906" s="42">
        <v>60.42</v>
      </c>
      <c r="D906" s="43" t="s">
        <v>553</v>
      </c>
      <c r="E906" s="43" t="s">
        <v>75</v>
      </c>
      <c r="F906" s="30"/>
    </row>
    <row r="907" spans="1:6" ht="20.100000000000001" customHeight="1">
      <c r="A907" s="30">
        <v>905</v>
      </c>
      <c r="B907" s="41" t="s">
        <v>1455</v>
      </c>
      <c r="C907" s="42">
        <v>52.2</v>
      </c>
      <c r="D907" s="43" t="s">
        <v>544</v>
      </c>
      <c r="E907" s="43" t="s">
        <v>75</v>
      </c>
      <c r="F907" s="44"/>
    </row>
    <row r="908" spans="1:6" ht="20.100000000000001" customHeight="1">
      <c r="A908" s="30">
        <v>906</v>
      </c>
      <c r="B908" s="41" t="s">
        <v>1456</v>
      </c>
      <c r="C908" s="42">
        <v>50.91</v>
      </c>
      <c r="D908" s="43" t="s">
        <v>544</v>
      </c>
      <c r="E908" s="43" t="s">
        <v>75</v>
      </c>
      <c r="F908" s="44"/>
    </row>
    <row r="909" spans="1:6" ht="20.100000000000001" customHeight="1">
      <c r="A909" s="30">
        <v>907</v>
      </c>
      <c r="B909" s="41" t="s">
        <v>1457</v>
      </c>
      <c r="C909" s="42">
        <v>38.46</v>
      </c>
      <c r="D909" s="43" t="s">
        <v>116</v>
      </c>
      <c r="E909" s="43" t="s">
        <v>141</v>
      </c>
      <c r="F909" s="30"/>
    </row>
    <row r="910" spans="1:6" ht="20.100000000000001" customHeight="1">
      <c r="A910" s="30">
        <v>908</v>
      </c>
      <c r="B910" s="41" t="s">
        <v>1458</v>
      </c>
      <c r="C910" s="42">
        <v>44.62</v>
      </c>
      <c r="D910" s="43" t="s">
        <v>116</v>
      </c>
      <c r="E910" s="43" t="s">
        <v>141</v>
      </c>
      <c r="F910" s="30"/>
    </row>
    <row r="911" spans="1:6" ht="20.100000000000001" customHeight="1">
      <c r="A911" s="30">
        <v>909</v>
      </c>
      <c r="B911" s="41" t="s">
        <v>1459</v>
      </c>
      <c r="C911" s="42">
        <v>44.62</v>
      </c>
      <c r="D911" s="43" t="s">
        <v>116</v>
      </c>
      <c r="E911" s="43" t="s">
        <v>141</v>
      </c>
      <c r="F911" s="30"/>
    </row>
    <row r="912" spans="1:6" ht="20.100000000000001" customHeight="1">
      <c r="A912" s="30">
        <v>910</v>
      </c>
      <c r="B912" s="41" t="s">
        <v>1460</v>
      </c>
      <c r="C912" s="42">
        <v>44.62</v>
      </c>
      <c r="D912" s="43" t="s">
        <v>116</v>
      </c>
      <c r="E912" s="43" t="s">
        <v>141</v>
      </c>
      <c r="F912" s="30"/>
    </row>
    <row r="913" spans="1:6" ht="20.100000000000001" customHeight="1">
      <c r="A913" s="30">
        <v>911</v>
      </c>
      <c r="B913" s="41" t="s">
        <v>1461</v>
      </c>
      <c r="C913" s="42">
        <v>50.91</v>
      </c>
      <c r="D913" s="43" t="s">
        <v>544</v>
      </c>
      <c r="E913" s="43" t="s">
        <v>141</v>
      </c>
      <c r="F913" s="30"/>
    </row>
    <row r="914" spans="1:6" ht="20.100000000000001" customHeight="1">
      <c r="A914" s="30">
        <v>912</v>
      </c>
      <c r="B914" s="41" t="s">
        <v>1462</v>
      </c>
      <c r="C914" s="42">
        <v>51.05</v>
      </c>
      <c r="D914" s="43" t="s">
        <v>544</v>
      </c>
      <c r="E914" s="43" t="s">
        <v>77</v>
      </c>
      <c r="F914" s="30"/>
    </row>
    <row r="915" spans="1:6" ht="20.100000000000001" customHeight="1">
      <c r="A915" s="30">
        <v>913</v>
      </c>
      <c r="B915" s="41" t="s">
        <v>1463</v>
      </c>
      <c r="C915" s="42">
        <v>52.2</v>
      </c>
      <c r="D915" s="43" t="s">
        <v>544</v>
      </c>
      <c r="E915" s="43" t="s">
        <v>77</v>
      </c>
      <c r="F915" s="30"/>
    </row>
    <row r="916" spans="1:6" ht="20.100000000000001" customHeight="1">
      <c r="A916" s="30">
        <v>914</v>
      </c>
      <c r="B916" s="41" t="s">
        <v>1464</v>
      </c>
      <c r="C916" s="42">
        <v>60.42</v>
      </c>
      <c r="D916" s="43" t="s">
        <v>553</v>
      </c>
      <c r="E916" s="43" t="s">
        <v>77</v>
      </c>
      <c r="F916" s="30"/>
    </row>
    <row r="917" spans="1:6" ht="20.100000000000001" customHeight="1">
      <c r="A917" s="30">
        <v>915</v>
      </c>
      <c r="B917" s="41" t="s">
        <v>1465</v>
      </c>
      <c r="C917" s="42">
        <v>60.42</v>
      </c>
      <c r="D917" s="43" t="s">
        <v>553</v>
      </c>
      <c r="E917" s="43" t="s">
        <v>77</v>
      </c>
      <c r="F917" s="30"/>
    </row>
    <row r="918" spans="1:6" ht="20.100000000000001" customHeight="1">
      <c r="A918" s="30">
        <v>916</v>
      </c>
      <c r="B918" s="41" t="s">
        <v>1466</v>
      </c>
      <c r="C918" s="42">
        <v>52.2</v>
      </c>
      <c r="D918" s="43" t="s">
        <v>544</v>
      </c>
      <c r="E918" s="43" t="s">
        <v>77</v>
      </c>
      <c r="F918" s="30"/>
    </row>
    <row r="919" spans="1:6" ht="20.100000000000001" customHeight="1">
      <c r="A919" s="30">
        <v>917</v>
      </c>
      <c r="B919" s="41" t="s">
        <v>1467</v>
      </c>
      <c r="C919" s="42">
        <v>52.2</v>
      </c>
      <c r="D919" s="43" t="s">
        <v>544</v>
      </c>
      <c r="E919" s="43" t="s">
        <v>77</v>
      </c>
      <c r="F919" s="30"/>
    </row>
    <row r="920" spans="1:6" ht="20.100000000000001" customHeight="1">
      <c r="A920" s="30">
        <v>918</v>
      </c>
      <c r="B920" s="41" t="s">
        <v>1468</v>
      </c>
      <c r="C920" s="42">
        <v>59.62</v>
      </c>
      <c r="D920" s="43" t="s">
        <v>544</v>
      </c>
      <c r="E920" s="43" t="s">
        <v>77</v>
      </c>
      <c r="F920" s="30"/>
    </row>
    <row r="921" spans="1:6" ht="20.100000000000001" customHeight="1">
      <c r="A921" s="30">
        <v>919</v>
      </c>
      <c r="B921" s="41" t="s">
        <v>1469</v>
      </c>
      <c r="C921" s="42">
        <v>59.62</v>
      </c>
      <c r="D921" s="43" t="s">
        <v>544</v>
      </c>
      <c r="E921" s="43" t="s">
        <v>75</v>
      </c>
      <c r="F921" s="30"/>
    </row>
    <row r="922" spans="1:6" ht="20.100000000000001" customHeight="1">
      <c r="A922" s="30">
        <v>920</v>
      </c>
      <c r="B922" s="41" t="s">
        <v>1470</v>
      </c>
      <c r="C922" s="42">
        <v>52.2</v>
      </c>
      <c r="D922" s="43" t="s">
        <v>544</v>
      </c>
      <c r="E922" s="43" t="s">
        <v>75</v>
      </c>
      <c r="F922" s="30"/>
    </row>
    <row r="923" spans="1:6" ht="20.100000000000001" customHeight="1">
      <c r="A923" s="30">
        <v>921</v>
      </c>
      <c r="B923" s="41" t="s">
        <v>1471</v>
      </c>
      <c r="C923" s="42">
        <v>52.2</v>
      </c>
      <c r="D923" s="43" t="s">
        <v>544</v>
      </c>
      <c r="E923" s="43" t="s">
        <v>75</v>
      </c>
      <c r="F923" s="30"/>
    </row>
    <row r="924" spans="1:6" ht="20.100000000000001" customHeight="1">
      <c r="A924" s="30">
        <v>922</v>
      </c>
      <c r="B924" s="41" t="s">
        <v>1472</v>
      </c>
      <c r="C924" s="42">
        <v>60.42</v>
      </c>
      <c r="D924" s="43" t="s">
        <v>553</v>
      </c>
      <c r="E924" s="43" t="s">
        <v>75</v>
      </c>
      <c r="F924" s="30"/>
    </row>
    <row r="925" spans="1:6" ht="20.100000000000001" customHeight="1">
      <c r="A925" s="30">
        <v>923</v>
      </c>
      <c r="B925" s="41" t="s">
        <v>1473</v>
      </c>
      <c r="C925" s="42">
        <v>60.42</v>
      </c>
      <c r="D925" s="43" t="s">
        <v>553</v>
      </c>
      <c r="E925" s="43" t="s">
        <v>75</v>
      </c>
      <c r="F925" s="30"/>
    </row>
    <row r="926" spans="1:6" ht="20.100000000000001" customHeight="1">
      <c r="A926" s="30">
        <v>924</v>
      </c>
      <c r="B926" s="41" t="s">
        <v>1474</v>
      </c>
      <c r="C926" s="42">
        <v>52.2</v>
      </c>
      <c r="D926" s="43" t="s">
        <v>544</v>
      </c>
      <c r="E926" s="43" t="s">
        <v>75</v>
      </c>
      <c r="F926" s="30"/>
    </row>
    <row r="927" spans="1:6" ht="20.100000000000001" customHeight="1">
      <c r="A927" s="30">
        <v>925</v>
      </c>
      <c r="B927" s="41" t="s">
        <v>1475</v>
      </c>
      <c r="C927" s="42">
        <v>50.91</v>
      </c>
      <c r="D927" s="43" t="s">
        <v>544</v>
      </c>
      <c r="E927" s="43" t="s">
        <v>75</v>
      </c>
      <c r="F927" s="30"/>
    </row>
    <row r="928" spans="1:6" ht="20.100000000000001" customHeight="1">
      <c r="A928" s="30">
        <v>926</v>
      </c>
      <c r="B928" s="41" t="s">
        <v>1476</v>
      </c>
      <c r="C928" s="42">
        <v>38.46</v>
      </c>
      <c r="D928" s="43" t="s">
        <v>544</v>
      </c>
      <c r="E928" s="43" t="s">
        <v>141</v>
      </c>
      <c r="F928" s="30"/>
    </row>
    <row r="929" spans="1:6" ht="20.100000000000001" customHeight="1">
      <c r="A929" s="30">
        <v>927</v>
      </c>
      <c r="B929" s="41" t="s">
        <v>1477</v>
      </c>
      <c r="C929" s="42">
        <v>44.62</v>
      </c>
      <c r="D929" s="43" t="s">
        <v>544</v>
      </c>
      <c r="E929" s="43" t="s">
        <v>141</v>
      </c>
      <c r="F929" s="30"/>
    </row>
    <row r="930" spans="1:6" ht="20.100000000000001" customHeight="1">
      <c r="A930" s="30">
        <v>928</v>
      </c>
      <c r="B930" s="41" t="s">
        <v>1478</v>
      </c>
      <c r="C930" s="42">
        <v>44.62</v>
      </c>
      <c r="D930" s="43" t="s">
        <v>544</v>
      </c>
      <c r="E930" s="43" t="s">
        <v>141</v>
      </c>
      <c r="F930" s="30"/>
    </row>
    <row r="931" spans="1:6" ht="20.100000000000001" customHeight="1">
      <c r="A931" s="30">
        <v>929</v>
      </c>
      <c r="B931" s="41" t="s">
        <v>1479</v>
      </c>
      <c r="C931" s="42">
        <v>44.62</v>
      </c>
      <c r="D931" s="43" t="s">
        <v>544</v>
      </c>
      <c r="E931" s="43" t="s">
        <v>141</v>
      </c>
      <c r="F931" s="30"/>
    </row>
    <row r="932" spans="1:6" ht="20.100000000000001" customHeight="1">
      <c r="A932" s="30">
        <v>930</v>
      </c>
      <c r="B932" s="41" t="s">
        <v>1480</v>
      </c>
      <c r="C932" s="42">
        <v>50.91</v>
      </c>
      <c r="D932" s="43" t="s">
        <v>544</v>
      </c>
      <c r="E932" s="43" t="s">
        <v>141</v>
      </c>
      <c r="F932" s="30"/>
    </row>
    <row r="933" spans="1:6" ht="20.100000000000001" customHeight="1">
      <c r="A933" s="30">
        <v>931</v>
      </c>
      <c r="B933" s="41" t="s">
        <v>1481</v>
      </c>
      <c r="C933" s="42">
        <v>51.05</v>
      </c>
      <c r="D933" s="43" t="s">
        <v>544</v>
      </c>
      <c r="E933" s="43" t="s">
        <v>77</v>
      </c>
      <c r="F933" s="30"/>
    </row>
    <row r="934" spans="1:6" ht="20.100000000000001" customHeight="1">
      <c r="A934" s="30">
        <v>932</v>
      </c>
      <c r="B934" s="41" t="s">
        <v>1482</v>
      </c>
      <c r="C934" s="42">
        <v>52.2</v>
      </c>
      <c r="D934" s="43" t="s">
        <v>544</v>
      </c>
      <c r="E934" s="43" t="s">
        <v>77</v>
      </c>
      <c r="F934" s="30"/>
    </row>
    <row r="935" spans="1:6" ht="20.100000000000001" customHeight="1">
      <c r="A935" s="30">
        <v>933</v>
      </c>
      <c r="B935" s="41" t="s">
        <v>1483</v>
      </c>
      <c r="C935" s="42">
        <v>60.42</v>
      </c>
      <c r="D935" s="43" t="s">
        <v>553</v>
      </c>
      <c r="E935" s="43" t="s">
        <v>77</v>
      </c>
      <c r="F935" s="30"/>
    </row>
    <row r="936" spans="1:6" ht="20.100000000000001" customHeight="1">
      <c r="A936" s="30">
        <v>934</v>
      </c>
      <c r="B936" s="41" t="s">
        <v>1484</v>
      </c>
      <c r="C936" s="42">
        <v>60.42</v>
      </c>
      <c r="D936" s="43" t="s">
        <v>553</v>
      </c>
      <c r="E936" s="43" t="s">
        <v>77</v>
      </c>
      <c r="F936" s="30"/>
    </row>
    <row r="937" spans="1:6" ht="20.100000000000001" customHeight="1">
      <c r="A937" s="30">
        <v>935</v>
      </c>
      <c r="B937" s="41" t="s">
        <v>1485</v>
      </c>
      <c r="C937" s="42">
        <v>52.2</v>
      </c>
      <c r="D937" s="43" t="s">
        <v>544</v>
      </c>
      <c r="E937" s="43" t="s">
        <v>77</v>
      </c>
      <c r="F937" s="30"/>
    </row>
    <row r="938" spans="1:6" ht="20.100000000000001" customHeight="1">
      <c r="A938" s="30">
        <v>936</v>
      </c>
      <c r="B938" s="41" t="s">
        <v>1486</v>
      </c>
      <c r="C938" s="42">
        <v>52.2</v>
      </c>
      <c r="D938" s="43" t="s">
        <v>544</v>
      </c>
      <c r="E938" s="43" t="s">
        <v>77</v>
      </c>
      <c r="F938" s="30"/>
    </row>
    <row r="939" spans="1:6" ht="20.100000000000001" customHeight="1">
      <c r="A939" s="30">
        <v>937</v>
      </c>
      <c r="B939" s="41" t="s">
        <v>1487</v>
      </c>
      <c r="C939" s="42">
        <v>59.62</v>
      </c>
      <c r="D939" s="43" t="s">
        <v>544</v>
      </c>
      <c r="E939" s="43" t="s">
        <v>77</v>
      </c>
      <c r="F939" s="30"/>
    </row>
    <row r="940" spans="1:6" ht="20.100000000000001" customHeight="1">
      <c r="A940" s="30">
        <v>938</v>
      </c>
      <c r="B940" s="41" t="s">
        <v>1488</v>
      </c>
      <c r="C940" s="42">
        <v>60.39</v>
      </c>
      <c r="D940" s="43" t="s">
        <v>544</v>
      </c>
      <c r="E940" s="43" t="s">
        <v>75</v>
      </c>
      <c r="F940" s="30"/>
    </row>
    <row r="941" spans="1:6" ht="20.100000000000001" customHeight="1">
      <c r="A941" s="30">
        <v>939</v>
      </c>
      <c r="B941" s="41" t="s">
        <v>1489</v>
      </c>
      <c r="C941" s="42">
        <v>52.42</v>
      </c>
      <c r="D941" s="43" t="s">
        <v>544</v>
      </c>
      <c r="E941" s="43" t="s">
        <v>75</v>
      </c>
      <c r="F941" s="30"/>
    </row>
    <row r="942" spans="1:6" ht="20.100000000000001" customHeight="1">
      <c r="A942" s="30">
        <v>940</v>
      </c>
      <c r="B942" s="41" t="s">
        <v>1490</v>
      </c>
      <c r="C942" s="42">
        <v>52.54</v>
      </c>
      <c r="D942" s="43" t="s">
        <v>544</v>
      </c>
      <c r="E942" s="43" t="s">
        <v>75</v>
      </c>
      <c r="F942" s="30"/>
    </row>
    <row r="943" spans="1:6" ht="20.100000000000001" customHeight="1">
      <c r="A943" s="30">
        <v>941</v>
      </c>
      <c r="B943" s="41" t="s">
        <v>1491</v>
      </c>
      <c r="C943" s="42">
        <v>60.88</v>
      </c>
      <c r="D943" s="43" t="s">
        <v>553</v>
      </c>
      <c r="E943" s="43" t="s">
        <v>75</v>
      </c>
      <c r="F943" s="30"/>
    </row>
    <row r="944" spans="1:6" ht="20.100000000000001" customHeight="1">
      <c r="A944" s="30">
        <v>942</v>
      </c>
      <c r="B944" s="41" t="s">
        <v>1492</v>
      </c>
      <c r="C944" s="42">
        <v>60.88</v>
      </c>
      <c r="D944" s="43" t="s">
        <v>553</v>
      </c>
      <c r="E944" s="43" t="s">
        <v>75</v>
      </c>
      <c r="F944" s="30"/>
    </row>
    <row r="945" spans="1:6" ht="20.100000000000001" customHeight="1">
      <c r="A945" s="30">
        <v>943</v>
      </c>
      <c r="B945" s="41" t="s">
        <v>1493</v>
      </c>
      <c r="C945" s="42">
        <v>52.54</v>
      </c>
      <c r="D945" s="43" t="s">
        <v>544</v>
      </c>
      <c r="E945" s="43" t="s">
        <v>75</v>
      </c>
      <c r="F945" s="30"/>
    </row>
    <row r="946" spans="1:6" ht="20.100000000000001" customHeight="1">
      <c r="A946" s="30">
        <v>944</v>
      </c>
      <c r="B946" s="41" t="s">
        <v>1494</v>
      </c>
      <c r="C946" s="42">
        <v>51.26</v>
      </c>
      <c r="D946" s="43" t="s">
        <v>544</v>
      </c>
      <c r="E946" s="43" t="s">
        <v>75</v>
      </c>
      <c r="F946" s="30"/>
    </row>
    <row r="947" spans="1:6" ht="20.100000000000001" customHeight="1">
      <c r="A947" s="30">
        <v>945</v>
      </c>
      <c r="B947" s="41" t="s">
        <v>1495</v>
      </c>
      <c r="C947" s="42">
        <v>39.020000000000003</v>
      </c>
      <c r="D947" s="43" t="s">
        <v>544</v>
      </c>
      <c r="E947" s="43" t="s">
        <v>141</v>
      </c>
      <c r="F947" s="30"/>
    </row>
    <row r="948" spans="1:6" ht="20.100000000000001" customHeight="1">
      <c r="A948" s="30">
        <v>946</v>
      </c>
      <c r="B948" s="41" t="s">
        <v>1496</v>
      </c>
      <c r="C948" s="42">
        <v>44.83</v>
      </c>
      <c r="D948" s="43" t="s">
        <v>544</v>
      </c>
      <c r="E948" s="43" t="s">
        <v>141</v>
      </c>
      <c r="F948" s="30"/>
    </row>
    <row r="949" spans="1:6" ht="20.100000000000001" customHeight="1">
      <c r="A949" s="30">
        <v>947</v>
      </c>
      <c r="B949" s="41" t="s">
        <v>1497</v>
      </c>
      <c r="C949" s="42">
        <v>44.83</v>
      </c>
      <c r="D949" s="43" t="s">
        <v>544</v>
      </c>
      <c r="E949" s="43" t="s">
        <v>141</v>
      </c>
      <c r="F949" s="30"/>
    </row>
    <row r="950" spans="1:6" ht="20.100000000000001" customHeight="1">
      <c r="A950" s="30">
        <v>948</v>
      </c>
      <c r="B950" s="41" t="s">
        <v>1498</v>
      </c>
      <c r="C950" s="42">
        <v>44.83</v>
      </c>
      <c r="D950" s="43" t="s">
        <v>544</v>
      </c>
      <c r="E950" s="43" t="s">
        <v>141</v>
      </c>
      <c r="F950" s="30"/>
    </row>
    <row r="951" spans="1:6" ht="20.100000000000001" customHeight="1">
      <c r="A951" s="30">
        <v>949</v>
      </c>
      <c r="B951" s="41" t="s">
        <v>1499</v>
      </c>
      <c r="C951" s="42">
        <v>51.57</v>
      </c>
      <c r="D951" s="43" t="s">
        <v>544</v>
      </c>
      <c r="E951" s="43" t="s">
        <v>141</v>
      </c>
      <c r="F951" s="30"/>
    </row>
    <row r="952" spans="1:6" ht="20.100000000000001" customHeight="1">
      <c r="A952" s="30">
        <v>950</v>
      </c>
      <c r="B952" s="41" t="s">
        <v>1500</v>
      </c>
      <c r="C952" s="42">
        <v>51.57</v>
      </c>
      <c r="D952" s="43" t="s">
        <v>544</v>
      </c>
      <c r="E952" s="43" t="s">
        <v>77</v>
      </c>
      <c r="F952" s="30"/>
    </row>
    <row r="953" spans="1:6" ht="20.100000000000001" customHeight="1">
      <c r="A953" s="30">
        <v>951</v>
      </c>
      <c r="B953" s="41" t="s">
        <v>1501</v>
      </c>
      <c r="C953" s="42">
        <v>52.54</v>
      </c>
      <c r="D953" s="43" t="s">
        <v>544</v>
      </c>
      <c r="E953" s="43" t="s">
        <v>77</v>
      </c>
      <c r="F953" s="30"/>
    </row>
    <row r="954" spans="1:6" ht="20.100000000000001" customHeight="1">
      <c r="A954" s="30">
        <v>952</v>
      </c>
      <c r="B954" s="41" t="s">
        <v>1502</v>
      </c>
      <c r="C954" s="42">
        <v>60.88</v>
      </c>
      <c r="D954" s="43" t="s">
        <v>553</v>
      </c>
      <c r="E954" s="43" t="s">
        <v>77</v>
      </c>
      <c r="F954" s="30"/>
    </row>
    <row r="955" spans="1:6" ht="20.100000000000001" customHeight="1">
      <c r="A955" s="30">
        <v>953</v>
      </c>
      <c r="B955" s="41" t="s">
        <v>1503</v>
      </c>
      <c r="C955" s="42">
        <v>60.88</v>
      </c>
      <c r="D955" s="43" t="s">
        <v>553</v>
      </c>
      <c r="E955" s="43" t="s">
        <v>77</v>
      </c>
      <c r="F955" s="30"/>
    </row>
    <row r="956" spans="1:6" ht="20.100000000000001" customHeight="1">
      <c r="A956" s="30">
        <v>954</v>
      </c>
      <c r="B956" s="41" t="s">
        <v>1504</v>
      </c>
      <c r="C956" s="42">
        <v>52.54</v>
      </c>
      <c r="D956" s="43" t="s">
        <v>544</v>
      </c>
      <c r="E956" s="43" t="s">
        <v>77</v>
      </c>
      <c r="F956" s="30"/>
    </row>
    <row r="957" spans="1:6" ht="20.100000000000001" customHeight="1">
      <c r="A957" s="30">
        <v>955</v>
      </c>
      <c r="B957" s="41" t="s">
        <v>1505</v>
      </c>
      <c r="C957" s="42">
        <v>52.42</v>
      </c>
      <c r="D957" s="43" t="s">
        <v>544</v>
      </c>
      <c r="E957" s="43" t="s">
        <v>77</v>
      </c>
      <c r="F957" s="30"/>
    </row>
    <row r="958" spans="1:6" ht="20.100000000000001" customHeight="1">
      <c r="A958" s="30">
        <v>956</v>
      </c>
      <c r="B958" s="41" t="s">
        <v>1506</v>
      </c>
      <c r="C958" s="42">
        <v>60.39</v>
      </c>
      <c r="D958" s="43" t="s">
        <v>544</v>
      </c>
      <c r="E958" s="43" t="s">
        <v>77</v>
      </c>
      <c r="F958" s="30"/>
    </row>
    <row r="959" spans="1:6" ht="20.100000000000001" customHeight="1">
      <c r="A959" s="30">
        <v>957</v>
      </c>
      <c r="B959" s="41" t="s">
        <v>1507</v>
      </c>
      <c r="C959" s="42">
        <v>60.39</v>
      </c>
      <c r="D959" s="43" t="s">
        <v>544</v>
      </c>
      <c r="E959" s="43" t="s">
        <v>75</v>
      </c>
      <c r="F959" s="30"/>
    </row>
    <row r="960" spans="1:6" ht="20.100000000000001" customHeight="1">
      <c r="A960" s="30">
        <v>958</v>
      </c>
      <c r="B960" s="41" t="s">
        <v>1508</v>
      </c>
      <c r="C960" s="42">
        <v>52.42</v>
      </c>
      <c r="D960" s="43" t="s">
        <v>544</v>
      </c>
      <c r="E960" s="43" t="s">
        <v>75</v>
      </c>
      <c r="F960" s="30"/>
    </row>
    <row r="961" spans="1:6" ht="20.100000000000001" customHeight="1">
      <c r="A961" s="30">
        <v>959</v>
      </c>
      <c r="B961" s="41" t="s">
        <v>1509</v>
      </c>
      <c r="C961" s="42">
        <v>52.54</v>
      </c>
      <c r="D961" s="43" t="s">
        <v>544</v>
      </c>
      <c r="E961" s="43" t="s">
        <v>75</v>
      </c>
      <c r="F961" s="30"/>
    </row>
    <row r="962" spans="1:6" ht="20.100000000000001" customHeight="1">
      <c r="A962" s="30">
        <v>960</v>
      </c>
      <c r="B962" s="41" t="s">
        <v>1510</v>
      </c>
      <c r="C962" s="42">
        <v>60.88</v>
      </c>
      <c r="D962" s="43" t="s">
        <v>553</v>
      </c>
      <c r="E962" s="43" t="s">
        <v>75</v>
      </c>
      <c r="F962" s="30"/>
    </row>
    <row r="963" spans="1:6" ht="20.100000000000001" customHeight="1">
      <c r="A963" s="30">
        <v>961</v>
      </c>
      <c r="B963" s="41" t="s">
        <v>1511</v>
      </c>
      <c r="C963" s="42">
        <v>60.88</v>
      </c>
      <c r="D963" s="43" t="s">
        <v>553</v>
      </c>
      <c r="E963" s="43" t="s">
        <v>75</v>
      </c>
      <c r="F963" s="30"/>
    </row>
    <row r="964" spans="1:6" ht="20.100000000000001" customHeight="1">
      <c r="A964" s="30">
        <v>962</v>
      </c>
      <c r="B964" s="41" t="s">
        <v>1512</v>
      </c>
      <c r="C964" s="42">
        <v>52.54</v>
      </c>
      <c r="D964" s="43" t="s">
        <v>544</v>
      </c>
      <c r="E964" s="43" t="s">
        <v>75</v>
      </c>
      <c r="F964" s="30"/>
    </row>
    <row r="965" spans="1:6" ht="20.100000000000001" customHeight="1">
      <c r="A965" s="30">
        <v>963</v>
      </c>
      <c r="B965" s="41" t="s">
        <v>1513</v>
      </c>
      <c r="C965" s="42">
        <v>51.26</v>
      </c>
      <c r="D965" s="43" t="s">
        <v>544</v>
      </c>
      <c r="E965" s="43" t="s">
        <v>75</v>
      </c>
      <c r="F965" s="30"/>
    </row>
    <row r="966" spans="1:6" ht="20.100000000000001" customHeight="1">
      <c r="A966" s="30">
        <v>964</v>
      </c>
      <c r="B966" s="41" t="s">
        <v>1514</v>
      </c>
      <c r="C966" s="42">
        <v>39.020000000000003</v>
      </c>
      <c r="D966" s="43" t="s">
        <v>544</v>
      </c>
      <c r="E966" s="43" t="s">
        <v>141</v>
      </c>
      <c r="F966" s="30"/>
    </row>
    <row r="967" spans="1:6" ht="20.100000000000001" customHeight="1">
      <c r="A967" s="30">
        <v>965</v>
      </c>
      <c r="B967" s="41" t="s">
        <v>1515</v>
      </c>
      <c r="C967" s="42">
        <v>44.83</v>
      </c>
      <c r="D967" s="43" t="s">
        <v>544</v>
      </c>
      <c r="E967" s="43" t="s">
        <v>141</v>
      </c>
      <c r="F967" s="30"/>
    </row>
    <row r="968" spans="1:6" ht="20.100000000000001" customHeight="1">
      <c r="A968" s="30">
        <v>966</v>
      </c>
      <c r="B968" s="41" t="s">
        <v>1516</v>
      </c>
      <c r="C968" s="42">
        <v>44.83</v>
      </c>
      <c r="D968" s="43" t="s">
        <v>544</v>
      </c>
      <c r="E968" s="43" t="s">
        <v>141</v>
      </c>
      <c r="F968" s="30"/>
    </row>
    <row r="969" spans="1:6" ht="20.100000000000001" customHeight="1">
      <c r="A969" s="30">
        <v>967</v>
      </c>
      <c r="B969" s="41" t="s">
        <v>1517</v>
      </c>
      <c r="C969" s="42">
        <v>44.83</v>
      </c>
      <c r="D969" s="43" t="s">
        <v>544</v>
      </c>
      <c r="E969" s="43" t="s">
        <v>141</v>
      </c>
      <c r="F969" s="30"/>
    </row>
    <row r="970" spans="1:6" ht="20.100000000000001" customHeight="1">
      <c r="A970" s="30">
        <v>968</v>
      </c>
      <c r="B970" s="41" t="s">
        <v>1518</v>
      </c>
      <c r="C970" s="42">
        <v>51.57</v>
      </c>
      <c r="D970" s="43" t="s">
        <v>544</v>
      </c>
      <c r="E970" s="43" t="s">
        <v>141</v>
      </c>
      <c r="F970" s="30"/>
    </row>
    <row r="971" spans="1:6" ht="20.100000000000001" customHeight="1">
      <c r="A971" s="30">
        <v>969</v>
      </c>
      <c r="B971" s="41" t="s">
        <v>1519</v>
      </c>
      <c r="C971" s="42">
        <v>51.57</v>
      </c>
      <c r="D971" s="43" t="s">
        <v>544</v>
      </c>
      <c r="E971" s="43" t="s">
        <v>77</v>
      </c>
      <c r="F971" s="30"/>
    </row>
    <row r="972" spans="1:6" ht="20.100000000000001" customHeight="1">
      <c r="A972" s="30">
        <v>970</v>
      </c>
      <c r="B972" s="41" t="s">
        <v>1520</v>
      </c>
      <c r="C972" s="42">
        <v>52.54</v>
      </c>
      <c r="D972" s="43" t="s">
        <v>544</v>
      </c>
      <c r="E972" s="43" t="s">
        <v>77</v>
      </c>
      <c r="F972" s="30"/>
    </row>
    <row r="973" spans="1:6" ht="20.100000000000001" customHeight="1">
      <c r="A973" s="30">
        <v>971</v>
      </c>
      <c r="B973" s="41" t="s">
        <v>1521</v>
      </c>
      <c r="C973" s="42">
        <v>60.88</v>
      </c>
      <c r="D973" s="43" t="s">
        <v>553</v>
      </c>
      <c r="E973" s="43" t="s">
        <v>77</v>
      </c>
      <c r="F973" s="30"/>
    </row>
    <row r="974" spans="1:6" ht="20.100000000000001" customHeight="1">
      <c r="A974" s="30">
        <v>972</v>
      </c>
      <c r="B974" s="41" t="s">
        <v>1522</v>
      </c>
      <c r="C974" s="42">
        <v>60.88</v>
      </c>
      <c r="D974" s="43" t="s">
        <v>553</v>
      </c>
      <c r="E974" s="43" t="s">
        <v>77</v>
      </c>
      <c r="F974" s="30"/>
    </row>
    <row r="975" spans="1:6" ht="20.100000000000001" customHeight="1">
      <c r="A975" s="30">
        <v>973</v>
      </c>
      <c r="B975" s="41" t="s">
        <v>1523</v>
      </c>
      <c r="C975" s="42">
        <v>52.54</v>
      </c>
      <c r="D975" s="43" t="s">
        <v>544</v>
      </c>
      <c r="E975" s="43" t="s">
        <v>77</v>
      </c>
      <c r="F975" s="30"/>
    </row>
    <row r="976" spans="1:6" ht="20.100000000000001" customHeight="1">
      <c r="A976" s="30">
        <v>974</v>
      </c>
      <c r="B976" s="41" t="s">
        <v>1524</v>
      </c>
      <c r="C976" s="42">
        <v>52.42</v>
      </c>
      <c r="D976" s="43" t="s">
        <v>544</v>
      </c>
      <c r="E976" s="43" t="s">
        <v>77</v>
      </c>
      <c r="F976" s="30"/>
    </row>
    <row r="977" spans="1:6" ht="20.100000000000001" customHeight="1">
      <c r="A977" s="30">
        <v>975</v>
      </c>
      <c r="B977" s="41" t="s">
        <v>1525</v>
      </c>
      <c r="C977" s="42">
        <v>60.39</v>
      </c>
      <c r="D977" s="43" t="s">
        <v>544</v>
      </c>
      <c r="E977" s="43" t="s">
        <v>77</v>
      </c>
      <c r="F977" s="30"/>
    </row>
    <row r="978" spans="1:6" ht="20.100000000000001" customHeight="1">
      <c r="A978" s="30">
        <v>976</v>
      </c>
      <c r="B978" s="41" t="s">
        <v>1526</v>
      </c>
      <c r="C978" s="42">
        <v>60.39</v>
      </c>
      <c r="D978" s="43" t="s">
        <v>544</v>
      </c>
      <c r="E978" s="43" t="s">
        <v>75</v>
      </c>
      <c r="F978" s="30"/>
    </row>
    <row r="979" spans="1:6" ht="20.100000000000001" customHeight="1">
      <c r="A979" s="30">
        <v>977</v>
      </c>
      <c r="B979" s="41" t="s">
        <v>1527</v>
      </c>
      <c r="C979" s="42">
        <v>52.42</v>
      </c>
      <c r="D979" s="43" t="s">
        <v>544</v>
      </c>
      <c r="E979" s="43" t="s">
        <v>75</v>
      </c>
      <c r="F979" s="30"/>
    </row>
    <row r="980" spans="1:6" ht="20.100000000000001" customHeight="1">
      <c r="A980" s="30">
        <v>978</v>
      </c>
      <c r="B980" s="41" t="s">
        <v>1528</v>
      </c>
      <c r="C980" s="42">
        <v>52.54</v>
      </c>
      <c r="D980" s="43" t="s">
        <v>544</v>
      </c>
      <c r="E980" s="43" t="s">
        <v>75</v>
      </c>
      <c r="F980" s="30"/>
    </row>
    <row r="981" spans="1:6" ht="20.100000000000001" customHeight="1">
      <c r="A981" s="30">
        <v>979</v>
      </c>
      <c r="B981" s="41" t="s">
        <v>1529</v>
      </c>
      <c r="C981" s="42">
        <v>60.88</v>
      </c>
      <c r="D981" s="43" t="s">
        <v>553</v>
      </c>
      <c r="E981" s="43" t="s">
        <v>75</v>
      </c>
      <c r="F981" s="30"/>
    </row>
    <row r="982" spans="1:6" ht="20.100000000000001" customHeight="1">
      <c r="A982" s="30">
        <v>980</v>
      </c>
      <c r="B982" s="41" t="s">
        <v>1530</v>
      </c>
      <c r="C982" s="42">
        <v>60.88</v>
      </c>
      <c r="D982" s="43" t="s">
        <v>553</v>
      </c>
      <c r="E982" s="43" t="s">
        <v>75</v>
      </c>
      <c r="F982" s="30"/>
    </row>
    <row r="983" spans="1:6" ht="20.100000000000001" customHeight="1">
      <c r="A983" s="30">
        <v>981</v>
      </c>
      <c r="B983" s="41" t="s">
        <v>1531</v>
      </c>
      <c r="C983" s="42">
        <v>52.54</v>
      </c>
      <c r="D983" s="43" t="s">
        <v>544</v>
      </c>
      <c r="E983" s="43" t="s">
        <v>75</v>
      </c>
      <c r="F983" s="30"/>
    </row>
    <row r="984" spans="1:6" ht="20.100000000000001" customHeight="1">
      <c r="A984" s="30">
        <v>982</v>
      </c>
      <c r="B984" s="41" t="s">
        <v>1532</v>
      </c>
      <c r="C984" s="42">
        <v>51.26</v>
      </c>
      <c r="D984" s="43" t="s">
        <v>544</v>
      </c>
      <c r="E984" s="43" t="s">
        <v>75</v>
      </c>
      <c r="F984" s="30"/>
    </row>
    <row r="985" spans="1:6" ht="20.100000000000001" customHeight="1">
      <c r="A985" s="30">
        <v>983</v>
      </c>
      <c r="B985" s="41" t="s">
        <v>1533</v>
      </c>
      <c r="C985" s="42">
        <v>39.020000000000003</v>
      </c>
      <c r="D985" s="43" t="s">
        <v>544</v>
      </c>
      <c r="E985" s="43" t="s">
        <v>141</v>
      </c>
      <c r="F985" s="30"/>
    </row>
    <row r="986" spans="1:6" ht="20.100000000000001" customHeight="1">
      <c r="A986" s="30">
        <v>984</v>
      </c>
      <c r="B986" s="41" t="s">
        <v>1534</v>
      </c>
      <c r="C986" s="42">
        <v>44.83</v>
      </c>
      <c r="D986" s="43" t="s">
        <v>544</v>
      </c>
      <c r="E986" s="43" t="s">
        <v>141</v>
      </c>
      <c r="F986" s="30"/>
    </row>
    <row r="987" spans="1:6" ht="20.100000000000001" customHeight="1">
      <c r="A987" s="30">
        <v>985</v>
      </c>
      <c r="B987" s="41" t="s">
        <v>1535</v>
      </c>
      <c r="C987" s="42">
        <v>44.83</v>
      </c>
      <c r="D987" s="43" t="s">
        <v>544</v>
      </c>
      <c r="E987" s="43" t="s">
        <v>141</v>
      </c>
      <c r="F987" s="30"/>
    </row>
    <row r="988" spans="1:6" ht="20.100000000000001" customHeight="1">
      <c r="A988" s="30">
        <v>986</v>
      </c>
      <c r="B988" s="41" t="s">
        <v>1536</v>
      </c>
      <c r="C988" s="42">
        <v>44.83</v>
      </c>
      <c r="D988" s="43" t="s">
        <v>544</v>
      </c>
      <c r="E988" s="43" t="s">
        <v>141</v>
      </c>
      <c r="F988" s="30"/>
    </row>
    <row r="989" spans="1:6" ht="20.100000000000001" customHeight="1">
      <c r="A989" s="30">
        <v>987</v>
      </c>
      <c r="B989" s="41" t="s">
        <v>1537</v>
      </c>
      <c r="C989" s="42">
        <v>51.57</v>
      </c>
      <c r="D989" s="43" t="s">
        <v>544</v>
      </c>
      <c r="E989" s="43" t="s">
        <v>141</v>
      </c>
      <c r="F989" s="30"/>
    </row>
    <row r="990" spans="1:6" ht="20.100000000000001" customHeight="1">
      <c r="A990" s="30">
        <v>988</v>
      </c>
      <c r="B990" s="41" t="s">
        <v>1538</v>
      </c>
      <c r="C990" s="42">
        <v>51.57</v>
      </c>
      <c r="D990" s="43" t="s">
        <v>544</v>
      </c>
      <c r="E990" s="43" t="s">
        <v>77</v>
      </c>
      <c r="F990" s="30"/>
    </row>
    <row r="991" spans="1:6" ht="20.100000000000001" customHeight="1">
      <c r="A991" s="30">
        <v>989</v>
      </c>
      <c r="B991" s="41" t="s">
        <v>1539</v>
      </c>
      <c r="C991" s="42">
        <v>52.54</v>
      </c>
      <c r="D991" s="43" t="s">
        <v>544</v>
      </c>
      <c r="E991" s="43" t="s">
        <v>77</v>
      </c>
      <c r="F991" s="30"/>
    </row>
    <row r="992" spans="1:6" ht="20.100000000000001" customHeight="1">
      <c r="A992" s="30">
        <v>990</v>
      </c>
      <c r="B992" s="41" t="s">
        <v>1540</v>
      </c>
      <c r="C992" s="42">
        <v>60.88</v>
      </c>
      <c r="D992" s="43" t="s">
        <v>553</v>
      </c>
      <c r="E992" s="43" t="s">
        <v>77</v>
      </c>
      <c r="F992" s="30"/>
    </row>
    <row r="993" spans="1:6" ht="20.100000000000001" customHeight="1">
      <c r="A993" s="30">
        <v>991</v>
      </c>
      <c r="B993" s="41" t="s">
        <v>1541</v>
      </c>
      <c r="C993" s="42">
        <v>60.88</v>
      </c>
      <c r="D993" s="43" t="s">
        <v>553</v>
      </c>
      <c r="E993" s="43" t="s">
        <v>77</v>
      </c>
      <c r="F993" s="30"/>
    </row>
    <row r="994" spans="1:6" ht="20.100000000000001" customHeight="1">
      <c r="A994" s="30">
        <v>992</v>
      </c>
      <c r="B994" s="41" t="s">
        <v>1542</v>
      </c>
      <c r="C994" s="42">
        <v>52.54</v>
      </c>
      <c r="D994" s="43" t="s">
        <v>544</v>
      </c>
      <c r="E994" s="43" t="s">
        <v>77</v>
      </c>
      <c r="F994" s="30"/>
    </row>
    <row r="995" spans="1:6" ht="20.100000000000001" customHeight="1">
      <c r="A995" s="30">
        <v>993</v>
      </c>
      <c r="B995" s="41" t="s">
        <v>1543</v>
      </c>
      <c r="C995" s="42">
        <v>52.42</v>
      </c>
      <c r="D995" s="43" t="s">
        <v>544</v>
      </c>
      <c r="E995" s="43" t="s">
        <v>77</v>
      </c>
      <c r="F995" s="30"/>
    </row>
    <row r="996" spans="1:6" ht="20.100000000000001" customHeight="1">
      <c r="A996" s="30">
        <v>994</v>
      </c>
      <c r="B996" s="41" t="s">
        <v>1544</v>
      </c>
      <c r="C996" s="42">
        <v>60.39</v>
      </c>
      <c r="D996" s="43" t="s">
        <v>544</v>
      </c>
      <c r="E996" s="43" t="s">
        <v>77</v>
      </c>
      <c r="F996" s="30"/>
    </row>
    <row r="997" spans="1:6" ht="20.100000000000001" customHeight="1">
      <c r="A997" s="30">
        <v>995</v>
      </c>
      <c r="B997" s="41" t="s">
        <v>1545</v>
      </c>
      <c r="C997" s="42">
        <v>60.39</v>
      </c>
      <c r="D997" s="43" t="s">
        <v>544</v>
      </c>
      <c r="E997" s="43" t="s">
        <v>75</v>
      </c>
      <c r="F997" s="30"/>
    </row>
    <row r="998" spans="1:6" ht="20.100000000000001" customHeight="1">
      <c r="A998" s="30">
        <v>996</v>
      </c>
      <c r="B998" s="41" t="s">
        <v>1546</v>
      </c>
      <c r="C998" s="42">
        <v>52.42</v>
      </c>
      <c r="D998" s="43" t="s">
        <v>544</v>
      </c>
      <c r="E998" s="43" t="s">
        <v>75</v>
      </c>
      <c r="F998" s="30"/>
    </row>
    <row r="999" spans="1:6" ht="20.100000000000001" customHeight="1">
      <c r="A999" s="30">
        <v>997</v>
      </c>
      <c r="B999" s="41" t="s">
        <v>1547</v>
      </c>
      <c r="C999" s="42">
        <v>52.54</v>
      </c>
      <c r="D999" s="43" t="s">
        <v>544</v>
      </c>
      <c r="E999" s="43" t="s">
        <v>75</v>
      </c>
      <c r="F999" s="30"/>
    </row>
    <row r="1000" spans="1:6" ht="20.100000000000001" customHeight="1">
      <c r="A1000" s="30">
        <v>998</v>
      </c>
      <c r="B1000" s="41" t="s">
        <v>1548</v>
      </c>
      <c r="C1000" s="42">
        <v>60.88</v>
      </c>
      <c r="D1000" s="43" t="s">
        <v>553</v>
      </c>
      <c r="E1000" s="43" t="s">
        <v>75</v>
      </c>
      <c r="F1000" s="30"/>
    </row>
    <row r="1001" spans="1:6" ht="20.100000000000001" customHeight="1">
      <c r="A1001" s="30">
        <v>999</v>
      </c>
      <c r="B1001" s="41" t="s">
        <v>1549</v>
      </c>
      <c r="C1001" s="42">
        <v>60.88</v>
      </c>
      <c r="D1001" s="43" t="s">
        <v>553</v>
      </c>
      <c r="E1001" s="43" t="s">
        <v>75</v>
      </c>
      <c r="F1001" s="30"/>
    </row>
    <row r="1002" spans="1:6" ht="20.100000000000001" customHeight="1">
      <c r="A1002" s="30">
        <v>1000</v>
      </c>
      <c r="B1002" s="41" t="s">
        <v>1550</v>
      </c>
      <c r="C1002" s="42">
        <v>52.54</v>
      </c>
      <c r="D1002" s="43" t="s">
        <v>544</v>
      </c>
      <c r="E1002" s="43" t="s">
        <v>75</v>
      </c>
      <c r="F1002" s="30"/>
    </row>
    <row r="1003" spans="1:6" ht="20.100000000000001" customHeight="1">
      <c r="A1003" s="30">
        <v>1001</v>
      </c>
      <c r="B1003" s="41" t="s">
        <v>1551</v>
      </c>
      <c r="C1003" s="42">
        <v>51.26</v>
      </c>
      <c r="D1003" s="43" t="s">
        <v>544</v>
      </c>
      <c r="E1003" s="43" t="s">
        <v>75</v>
      </c>
      <c r="F1003" s="30"/>
    </row>
    <row r="1004" spans="1:6" ht="20.100000000000001" customHeight="1">
      <c r="A1004" s="30">
        <v>1002</v>
      </c>
      <c r="B1004" s="41" t="s">
        <v>1552</v>
      </c>
      <c r="C1004" s="42">
        <v>39.020000000000003</v>
      </c>
      <c r="D1004" s="43" t="s">
        <v>544</v>
      </c>
      <c r="E1004" s="43" t="s">
        <v>141</v>
      </c>
      <c r="F1004" s="30"/>
    </row>
    <row r="1005" spans="1:6" ht="20.100000000000001" customHeight="1">
      <c r="A1005" s="30">
        <v>1003</v>
      </c>
      <c r="B1005" s="41" t="s">
        <v>1553</v>
      </c>
      <c r="C1005" s="42">
        <v>44.83</v>
      </c>
      <c r="D1005" s="43" t="s">
        <v>544</v>
      </c>
      <c r="E1005" s="43" t="s">
        <v>141</v>
      </c>
      <c r="F1005" s="30"/>
    </row>
    <row r="1006" spans="1:6" ht="20.100000000000001" customHeight="1">
      <c r="A1006" s="30">
        <v>1004</v>
      </c>
      <c r="B1006" s="41" t="s">
        <v>1554</v>
      </c>
      <c r="C1006" s="42">
        <v>44.83</v>
      </c>
      <c r="D1006" s="43" t="s">
        <v>544</v>
      </c>
      <c r="E1006" s="43" t="s">
        <v>141</v>
      </c>
      <c r="F1006" s="30"/>
    </row>
    <row r="1007" spans="1:6" ht="20.100000000000001" customHeight="1">
      <c r="A1007" s="30">
        <v>1005</v>
      </c>
      <c r="B1007" s="41" t="s">
        <v>1555</v>
      </c>
      <c r="C1007" s="42">
        <v>44.83</v>
      </c>
      <c r="D1007" s="43" t="s">
        <v>544</v>
      </c>
      <c r="E1007" s="43" t="s">
        <v>141</v>
      </c>
      <c r="F1007" s="30"/>
    </row>
    <row r="1008" spans="1:6" ht="20.100000000000001" customHeight="1">
      <c r="A1008" s="30">
        <v>1006</v>
      </c>
      <c r="B1008" s="41" t="s">
        <v>1556</v>
      </c>
      <c r="C1008" s="42">
        <v>51.57</v>
      </c>
      <c r="D1008" s="43" t="s">
        <v>544</v>
      </c>
      <c r="E1008" s="43" t="s">
        <v>141</v>
      </c>
      <c r="F1008" s="30"/>
    </row>
    <row r="1009" spans="1:6" ht="20.100000000000001" customHeight="1">
      <c r="A1009" s="30">
        <v>1007</v>
      </c>
      <c r="B1009" s="41" t="s">
        <v>1557</v>
      </c>
      <c r="C1009" s="42">
        <v>51.57</v>
      </c>
      <c r="D1009" s="43" t="s">
        <v>544</v>
      </c>
      <c r="E1009" s="43" t="s">
        <v>77</v>
      </c>
      <c r="F1009" s="30"/>
    </row>
    <row r="1010" spans="1:6" ht="20.100000000000001" customHeight="1">
      <c r="A1010" s="30">
        <v>1008</v>
      </c>
      <c r="B1010" s="41" t="s">
        <v>1558</v>
      </c>
      <c r="C1010" s="42">
        <v>52.54</v>
      </c>
      <c r="D1010" s="43" t="s">
        <v>544</v>
      </c>
      <c r="E1010" s="43" t="s">
        <v>77</v>
      </c>
      <c r="F1010" s="30"/>
    </row>
    <row r="1011" spans="1:6" ht="20.100000000000001" customHeight="1">
      <c r="A1011" s="30">
        <v>1009</v>
      </c>
      <c r="B1011" s="41" t="s">
        <v>1559</v>
      </c>
      <c r="C1011" s="42">
        <v>60.88</v>
      </c>
      <c r="D1011" s="43" t="s">
        <v>553</v>
      </c>
      <c r="E1011" s="43" t="s">
        <v>77</v>
      </c>
      <c r="F1011" s="30"/>
    </row>
    <row r="1012" spans="1:6" ht="20.100000000000001" customHeight="1">
      <c r="A1012" s="30">
        <v>1010</v>
      </c>
      <c r="B1012" s="41" t="s">
        <v>1560</v>
      </c>
      <c r="C1012" s="42">
        <v>60.88</v>
      </c>
      <c r="D1012" s="43" t="s">
        <v>553</v>
      </c>
      <c r="E1012" s="43" t="s">
        <v>77</v>
      </c>
      <c r="F1012" s="30"/>
    </row>
    <row r="1013" spans="1:6" ht="20.100000000000001" customHeight="1">
      <c r="A1013" s="30">
        <v>1011</v>
      </c>
      <c r="B1013" s="41" t="s">
        <v>1561</v>
      </c>
      <c r="C1013" s="42">
        <v>52.54</v>
      </c>
      <c r="D1013" s="43" t="s">
        <v>544</v>
      </c>
      <c r="E1013" s="43" t="s">
        <v>77</v>
      </c>
      <c r="F1013" s="30"/>
    </row>
    <row r="1014" spans="1:6" ht="20.100000000000001" customHeight="1">
      <c r="A1014" s="30">
        <v>1012</v>
      </c>
      <c r="B1014" s="41" t="s">
        <v>1562</v>
      </c>
      <c r="C1014" s="42">
        <v>52.42</v>
      </c>
      <c r="D1014" s="43" t="s">
        <v>544</v>
      </c>
      <c r="E1014" s="43" t="s">
        <v>77</v>
      </c>
      <c r="F1014" s="30"/>
    </row>
    <row r="1015" spans="1:6" ht="20.100000000000001" customHeight="1">
      <c r="A1015" s="30">
        <v>1013</v>
      </c>
      <c r="B1015" s="41" t="s">
        <v>1563</v>
      </c>
      <c r="C1015" s="42">
        <v>60.39</v>
      </c>
      <c r="D1015" s="43" t="s">
        <v>544</v>
      </c>
      <c r="E1015" s="43" t="s">
        <v>77</v>
      </c>
      <c r="F1015" s="30"/>
    </row>
    <row r="1016" spans="1:6" ht="20.100000000000001" customHeight="1">
      <c r="A1016" s="30">
        <v>1014</v>
      </c>
      <c r="B1016" s="41" t="s">
        <v>1564</v>
      </c>
      <c r="C1016" s="42">
        <v>60.39</v>
      </c>
      <c r="D1016" s="43" t="s">
        <v>544</v>
      </c>
      <c r="E1016" s="43" t="s">
        <v>75</v>
      </c>
      <c r="F1016" s="30"/>
    </row>
    <row r="1017" spans="1:6" ht="20.100000000000001" customHeight="1">
      <c r="A1017" s="30">
        <v>1015</v>
      </c>
      <c r="B1017" s="41" t="s">
        <v>1565</v>
      </c>
      <c r="C1017" s="42">
        <v>52.42</v>
      </c>
      <c r="D1017" s="43" t="s">
        <v>544</v>
      </c>
      <c r="E1017" s="43" t="s">
        <v>75</v>
      </c>
      <c r="F1017" s="30"/>
    </row>
    <row r="1018" spans="1:6" ht="20.100000000000001" customHeight="1">
      <c r="A1018" s="30">
        <v>1016</v>
      </c>
      <c r="B1018" s="41" t="s">
        <v>1566</v>
      </c>
      <c r="C1018" s="42">
        <v>52.54</v>
      </c>
      <c r="D1018" s="43" t="s">
        <v>544</v>
      </c>
      <c r="E1018" s="43" t="s">
        <v>75</v>
      </c>
      <c r="F1018" s="30"/>
    </row>
    <row r="1019" spans="1:6" ht="20.100000000000001" customHeight="1">
      <c r="A1019" s="30">
        <v>1017</v>
      </c>
      <c r="B1019" s="41" t="s">
        <v>1567</v>
      </c>
      <c r="C1019" s="42">
        <v>60.88</v>
      </c>
      <c r="D1019" s="43" t="s">
        <v>553</v>
      </c>
      <c r="E1019" s="43" t="s">
        <v>75</v>
      </c>
      <c r="F1019" s="30"/>
    </row>
    <row r="1020" spans="1:6" ht="20.100000000000001" customHeight="1">
      <c r="A1020" s="30">
        <v>1018</v>
      </c>
      <c r="B1020" s="41" t="s">
        <v>1568</v>
      </c>
      <c r="C1020" s="42">
        <v>60.88</v>
      </c>
      <c r="D1020" s="43" t="s">
        <v>553</v>
      </c>
      <c r="E1020" s="43" t="s">
        <v>75</v>
      </c>
      <c r="F1020" s="30"/>
    </row>
    <row r="1021" spans="1:6" ht="20.100000000000001" customHeight="1">
      <c r="A1021" s="30">
        <v>1019</v>
      </c>
      <c r="B1021" s="41" t="s">
        <v>1569</v>
      </c>
      <c r="C1021" s="42">
        <v>52.54</v>
      </c>
      <c r="D1021" s="43" t="s">
        <v>544</v>
      </c>
      <c r="E1021" s="43" t="s">
        <v>75</v>
      </c>
      <c r="F1021" s="30"/>
    </row>
    <row r="1022" spans="1:6" ht="20.100000000000001" customHeight="1">
      <c r="A1022" s="30">
        <v>1020</v>
      </c>
      <c r="B1022" s="41" t="s">
        <v>1570</v>
      </c>
      <c r="C1022" s="42">
        <v>51.26</v>
      </c>
      <c r="D1022" s="43" t="s">
        <v>544</v>
      </c>
      <c r="E1022" s="43" t="s">
        <v>75</v>
      </c>
      <c r="F1022" s="30"/>
    </row>
    <row r="1023" spans="1:6" ht="20.100000000000001" customHeight="1">
      <c r="A1023" s="30">
        <v>1021</v>
      </c>
      <c r="B1023" s="41" t="s">
        <v>1571</v>
      </c>
      <c r="C1023" s="42">
        <v>39.020000000000003</v>
      </c>
      <c r="D1023" s="43" t="s">
        <v>544</v>
      </c>
      <c r="E1023" s="43" t="s">
        <v>141</v>
      </c>
      <c r="F1023" s="30"/>
    </row>
    <row r="1024" spans="1:6" ht="20.100000000000001" customHeight="1">
      <c r="A1024" s="30">
        <v>1022</v>
      </c>
      <c r="B1024" s="41" t="s">
        <v>1572</v>
      </c>
      <c r="C1024" s="42">
        <v>44.83</v>
      </c>
      <c r="D1024" s="43" t="s">
        <v>544</v>
      </c>
      <c r="E1024" s="43" t="s">
        <v>141</v>
      </c>
      <c r="F1024" s="30"/>
    </row>
    <row r="1025" spans="1:6" ht="20.100000000000001" customHeight="1">
      <c r="A1025" s="30">
        <v>1023</v>
      </c>
      <c r="B1025" s="41" t="s">
        <v>1573</v>
      </c>
      <c r="C1025" s="42">
        <v>44.83</v>
      </c>
      <c r="D1025" s="43" t="s">
        <v>544</v>
      </c>
      <c r="E1025" s="43" t="s">
        <v>141</v>
      </c>
      <c r="F1025" s="30"/>
    </row>
    <row r="1026" spans="1:6" ht="20.100000000000001" customHeight="1">
      <c r="A1026" s="30">
        <v>1024</v>
      </c>
      <c r="B1026" s="41" t="s">
        <v>1574</v>
      </c>
      <c r="C1026" s="42">
        <v>44.83</v>
      </c>
      <c r="D1026" s="43" t="s">
        <v>544</v>
      </c>
      <c r="E1026" s="43" t="s">
        <v>141</v>
      </c>
      <c r="F1026" s="30"/>
    </row>
    <row r="1027" spans="1:6" ht="20.100000000000001" customHeight="1">
      <c r="A1027" s="30">
        <v>1025</v>
      </c>
      <c r="B1027" s="41" t="s">
        <v>1575</v>
      </c>
      <c r="C1027" s="42">
        <v>51.57</v>
      </c>
      <c r="D1027" s="43" t="s">
        <v>544</v>
      </c>
      <c r="E1027" s="43" t="s">
        <v>141</v>
      </c>
      <c r="F1027" s="30"/>
    </row>
    <row r="1028" spans="1:6" ht="20.100000000000001" customHeight="1">
      <c r="A1028" s="30">
        <v>1026</v>
      </c>
      <c r="B1028" s="41" t="s">
        <v>1576</v>
      </c>
      <c r="C1028" s="42">
        <v>51.57</v>
      </c>
      <c r="D1028" s="43" t="s">
        <v>544</v>
      </c>
      <c r="E1028" s="43" t="s">
        <v>77</v>
      </c>
      <c r="F1028" s="30"/>
    </row>
    <row r="1029" spans="1:6" ht="20.100000000000001" customHeight="1">
      <c r="A1029" s="30">
        <v>1027</v>
      </c>
      <c r="B1029" s="41" t="s">
        <v>1577</v>
      </c>
      <c r="C1029" s="42">
        <v>52.54</v>
      </c>
      <c r="D1029" s="43" t="s">
        <v>544</v>
      </c>
      <c r="E1029" s="43" t="s">
        <v>77</v>
      </c>
      <c r="F1029" s="30"/>
    </row>
    <row r="1030" spans="1:6" ht="20.100000000000001" customHeight="1">
      <c r="A1030" s="30">
        <v>1028</v>
      </c>
      <c r="B1030" s="41" t="s">
        <v>1578</v>
      </c>
      <c r="C1030" s="42">
        <v>60.88</v>
      </c>
      <c r="D1030" s="43" t="s">
        <v>553</v>
      </c>
      <c r="E1030" s="43" t="s">
        <v>77</v>
      </c>
      <c r="F1030" s="30"/>
    </row>
    <row r="1031" spans="1:6" ht="20.100000000000001" customHeight="1">
      <c r="A1031" s="30">
        <v>1029</v>
      </c>
      <c r="B1031" s="41" t="s">
        <v>1579</v>
      </c>
      <c r="C1031" s="42">
        <v>60.88</v>
      </c>
      <c r="D1031" s="43" t="s">
        <v>553</v>
      </c>
      <c r="E1031" s="43" t="s">
        <v>77</v>
      </c>
      <c r="F1031" s="30"/>
    </row>
    <row r="1032" spans="1:6" ht="20.100000000000001" customHeight="1">
      <c r="A1032" s="30">
        <v>1030</v>
      </c>
      <c r="B1032" s="41" t="s">
        <v>1580</v>
      </c>
      <c r="C1032" s="42">
        <v>52.54</v>
      </c>
      <c r="D1032" s="43" t="s">
        <v>544</v>
      </c>
      <c r="E1032" s="43" t="s">
        <v>77</v>
      </c>
      <c r="F1032" s="30"/>
    </row>
    <row r="1033" spans="1:6" ht="20.100000000000001" customHeight="1">
      <c r="A1033" s="30">
        <v>1031</v>
      </c>
      <c r="B1033" s="41" t="s">
        <v>1581</v>
      </c>
      <c r="C1033" s="42">
        <v>52.42</v>
      </c>
      <c r="D1033" s="43" t="s">
        <v>544</v>
      </c>
      <c r="E1033" s="43" t="s">
        <v>77</v>
      </c>
      <c r="F1033" s="30"/>
    </row>
    <row r="1034" spans="1:6" ht="20.100000000000001" customHeight="1">
      <c r="A1034" s="30">
        <v>1032</v>
      </c>
      <c r="B1034" s="41" t="s">
        <v>1582</v>
      </c>
      <c r="C1034" s="42">
        <v>60.39</v>
      </c>
      <c r="D1034" s="43" t="s">
        <v>544</v>
      </c>
      <c r="E1034" s="43" t="s">
        <v>77</v>
      </c>
      <c r="F1034" s="30"/>
    </row>
    <row r="1035" spans="1:6" ht="20.100000000000001" customHeight="1">
      <c r="A1035" s="30">
        <v>1033</v>
      </c>
      <c r="B1035" s="41" t="s">
        <v>1583</v>
      </c>
      <c r="C1035" s="42">
        <v>60.39</v>
      </c>
      <c r="D1035" s="43" t="s">
        <v>544</v>
      </c>
      <c r="E1035" s="43" t="s">
        <v>75</v>
      </c>
      <c r="F1035" s="30"/>
    </row>
    <row r="1036" spans="1:6" ht="20.100000000000001" customHeight="1">
      <c r="A1036" s="30">
        <v>1034</v>
      </c>
      <c r="B1036" s="41" t="s">
        <v>1584</v>
      </c>
      <c r="C1036" s="42">
        <v>52.42</v>
      </c>
      <c r="D1036" s="43" t="s">
        <v>544</v>
      </c>
      <c r="E1036" s="43" t="s">
        <v>75</v>
      </c>
      <c r="F1036" s="30"/>
    </row>
    <row r="1037" spans="1:6" ht="20.100000000000001" customHeight="1">
      <c r="A1037" s="30">
        <v>1035</v>
      </c>
      <c r="B1037" s="41" t="s">
        <v>1585</v>
      </c>
      <c r="C1037" s="42">
        <v>52.54</v>
      </c>
      <c r="D1037" s="43" t="s">
        <v>544</v>
      </c>
      <c r="E1037" s="43" t="s">
        <v>75</v>
      </c>
      <c r="F1037" s="30"/>
    </row>
    <row r="1038" spans="1:6" ht="20.100000000000001" customHeight="1">
      <c r="A1038" s="30">
        <v>1036</v>
      </c>
      <c r="B1038" s="41" t="s">
        <v>1586</v>
      </c>
      <c r="C1038" s="42">
        <v>60.88</v>
      </c>
      <c r="D1038" s="43" t="s">
        <v>553</v>
      </c>
      <c r="E1038" s="43" t="s">
        <v>75</v>
      </c>
      <c r="F1038" s="30"/>
    </row>
    <row r="1039" spans="1:6" ht="20.100000000000001" customHeight="1">
      <c r="A1039" s="30">
        <v>1037</v>
      </c>
      <c r="B1039" s="41" t="s">
        <v>1587</v>
      </c>
      <c r="C1039" s="42">
        <v>60.88</v>
      </c>
      <c r="D1039" s="43" t="s">
        <v>553</v>
      </c>
      <c r="E1039" s="43" t="s">
        <v>75</v>
      </c>
      <c r="F1039" s="30"/>
    </row>
    <row r="1040" spans="1:6" ht="20.100000000000001" customHeight="1">
      <c r="A1040" s="30">
        <v>1038</v>
      </c>
      <c r="B1040" s="41" t="s">
        <v>1588</v>
      </c>
      <c r="C1040" s="42">
        <v>52.54</v>
      </c>
      <c r="D1040" s="43" t="s">
        <v>544</v>
      </c>
      <c r="E1040" s="43" t="s">
        <v>75</v>
      </c>
      <c r="F1040" s="30"/>
    </row>
    <row r="1041" spans="1:6" ht="20.100000000000001" customHeight="1">
      <c r="A1041" s="30">
        <v>1039</v>
      </c>
      <c r="B1041" s="41" t="s">
        <v>1589</v>
      </c>
      <c r="C1041" s="42">
        <v>51.26</v>
      </c>
      <c r="D1041" s="43" t="s">
        <v>544</v>
      </c>
      <c r="E1041" s="43" t="s">
        <v>75</v>
      </c>
      <c r="F1041" s="30"/>
    </row>
    <row r="1042" spans="1:6" ht="20.100000000000001" customHeight="1">
      <c r="A1042" s="30">
        <v>1040</v>
      </c>
      <c r="B1042" s="41" t="s">
        <v>1590</v>
      </c>
      <c r="C1042" s="42">
        <v>39.020000000000003</v>
      </c>
      <c r="D1042" s="43" t="s">
        <v>544</v>
      </c>
      <c r="E1042" s="43" t="s">
        <v>141</v>
      </c>
      <c r="F1042" s="30"/>
    </row>
    <row r="1043" spans="1:6" ht="20.100000000000001" customHeight="1">
      <c r="A1043" s="30">
        <v>1041</v>
      </c>
      <c r="B1043" s="41" t="s">
        <v>1591</v>
      </c>
      <c r="C1043" s="42">
        <v>44.83</v>
      </c>
      <c r="D1043" s="43" t="s">
        <v>544</v>
      </c>
      <c r="E1043" s="43" t="s">
        <v>141</v>
      </c>
      <c r="F1043" s="30"/>
    </row>
    <row r="1044" spans="1:6" ht="20.100000000000001" customHeight="1">
      <c r="A1044" s="30">
        <v>1042</v>
      </c>
      <c r="B1044" s="41" t="s">
        <v>1592</v>
      </c>
      <c r="C1044" s="42">
        <v>44.83</v>
      </c>
      <c r="D1044" s="43" t="s">
        <v>544</v>
      </c>
      <c r="E1044" s="43" t="s">
        <v>141</v>
      </c>
      <c r="F1044" s="30"/>
    </row>
    <row r="1045" spans="1:6" ht="20.100000000000001" customHeight="1">
      <c r="A1045" s="30">
        <v>1043</v>
      </c>
      <c r="B1045" s="41" t="s">
        <v>1593</v>
      </c>
      <c r="C1045" s="42">
        <v>44.83</v>
      </c>
      <c r="D1045" s="43" t="s">
        <v>544</v>
      </c>
      <c r="E1045" s="43" t="s">
        <v>141</v>
      </c>
      <c r="F1045" s="30"/>
    </row>
    <row r="1046" spans="1:6" ht="20.100000000000001" customHeight="1">
      <c r="A1046" s="30">
        <v>1044</v>
      </c>
      <c r="B1046" s="41" t="s">
        <v>1594</v>
      </c>
      <c r="C1046" s="42">
        <v>51.57</v>
      </c>
      <c r="D1046" s="43" t="s">
        <v>544</v>
      </c>
      <c r="E1046" s="43" t="s">
        <v>141</v>
      </c>
      <c r="F1046" s="30"/>
    </row>
    <row r="1047" spans="1:6" ht="20.100000000000001" customHeight="1">
      <c r="A1047" s="30">
        <v>1045</v>
      </c>
      <c r="B1047" s="41" t="s">
        <v>1595</v>
      </c>
      <c r="C1047" s="42">
        <v>51.57</v>
      </c>
      <c r="D1047" s="43" t="s">
        <v>544</v>
      </c>
      <c r="E1047" s="43" t="s">
        <v>77</v>
      </c>
      <c r="F1047" s="30"/>
    </row>
    <row r="1048" spans="1:6" ht="20.100000000000001" customHeight="1">
      <c r="A1048" s="30">
        <v>1046</v>
      </c>
      <c r="B1048" s="41" t="s">
        <v>1596</v>
      </c>
      <c r="C1048" s="42">
        <v>52.54</v>
      </c>
      <c r="D1048" s="43" t="s">
        <v>544</v>
      </c>
      <c r="E1048" s="43" t="s">
        <v>77</v>
      </c>
      <c r="F1048" s="30"/>
    </row>
    <row r="1049" spans="1:6" ht="20.100000000000001" customHeight="1">
      <c r="A1049" s="30">
        <v>1047</v>
      </c>
      <c r="B1049" s="41" t="s">
        <v>1597</v>
      </c>
      <c r="C1049" s="42">
        <v>60.88</v>
      </c>
      <c r="D1049" s="43" t="s">
        <v>553</v>
      </c>
      <c r="E1049" s="43" t="s">
        <v>77</v>
      </c>
      <c r="F1049" s="30"/>
    </row>
    <row r="1050" spans="1:6" ht="20.100000000000001" customHeight="1">
      <c r="A1050" s="30">
        <v>1048</v>
      </c>
      <c r="B1050" s="41" t="s">
        <v>1598</v>
      </c>
      <c r="C1050" s="42">
        <v>60.88</v>
      </c>
      <c r="D1050" s="43" t="s">
        <v>553</v>
      </c>
      <c r="E1050" s="43" t="s">
        <v>77</v>
      </c>
      <c r="F1050" s="30"/>
    </row>
    <row r="1051" spans="1:6" ht="20.100000000000001" customHeight="1">
      <c r="A1051" s="30">
        <v>1049</v>
      </c>
      <c r="B1051" s="41" t="s">
        <v>1599</v>
      </c>
      <c r="C1051" s="42">
        <v>52.54</v>
      </c>
      <c r="D1051" s="43" t="s">
        <v>544</v>
      </c>
      <c r="E1051" s="43" t="s">
        <v>77</v>
      </c>
      <c r="F1051" s="30"/>
    </row>
    <row r="1052" spans="1:6" ht="20.100000000000001" customHeight="1">
      <c r="A1052" s="30">
        <v>1050</v>
      </c>
      <c r="B1052" s="41" t="s">
        <v>1600</v>
      </c>
      <c r="C1052" s="42">
        <v>52.42</v>
      </c>
      <c r="D1052" s="43" t="s">
        <v>544</v>
      </c>
      <c r="E1052" s="43" t="s">
        <v>77</v>
      </c>
      <c r="F1052" s="30"/>
    </row>
    <row r="1053" spans="1:6" ht="20.100000000000001" customHeight="1">
      <c r="A1053" s="30">
        <v>1051</v>
      </c>
      <c r="B1053" s="41" t="s">
        <v>1601</v>
      </c>
      <c r="C1053" s="42">
        <v>60.39</v>
      </c>
      <c r="D1053" s="43" t="s">
        <v>544</v>
      </c>
      <c r="E1053" s="43" t="s">
        <v>77</v>
      </c>
      <c r="F1053" s="30"/>
    </row>
    <row r="1054" spans="1:6" ht="20.100000000000001" customHeight="1">
      <c r="A1054" s="30">
        <v>1052</v>
      </c>
      <c r="B1054" s="41" t="s">
        <v>1602</v>
      </c>
      <c r="C1054" s="42">
        <v>60.39</v>
      </c>
      <c r="D1054" s="43" t="s">
        <v>544</v>
      </c>
      <c r="E1054" s="43" t="s">
        <v>75</v>
      </c>
      <c r="F1054" s="30"/>
    </row>
    <row r="1055" spans="1:6" ht="20.100000000000001" customHeight="1">
      <c r="A1055" s="30">
        <v>1053</v>
      </c>
      <c r="B1055" s="41" t="s">
        <v>1603</v>
      </c>
      <c r="C1055" s="42">
        <v>52.42</v>
      </c>
      <c r="D1055" s="43" t="s">
        <v>544</v>
      </c>
      <c r="E1055" s="43" t="s">
        <v>75</v>
      </c>
      <c r="F1055" s="30"/>
    </row>
    <row r="1056" spans="1:6" ht="20.100000000000001" customHeight="1">
      <c r="A1056" s="30">
        <v>1054</v>
      </c>
      <c r="B1056" s="41" t="s">
        <v>1604</v>
      </c>
      <c r="C1056" s="42">
        <v>52.54</v>
      </c>
      <c r="D1056" s="43" t="s">
        <v>544</v>
      </c>
      <c r="E1056" s="43" t="s">
        <v>75</v>
      </c>
      <c r="F1056" s="30"/>
    </row>
    <row r="1057" spans="1:6" ht="20.100000000000001" customHeight="1">
      <c r="A1057" s="30">
        <v>1055</v>
      </c>
      <c r="B1057" s="41" t="s">
        <v>1605</v>
      </c>
      <c r="C1057" s="42">
        <v>60.88</v>
      </c>
      <c r="D1057" s="43" t="s">
        <v>553</v>
      </c>
      <c r="E1057" s="43" t="s">
        <v>75</v>
      </c>
      <c r="F1057" s="30"/>
    </row>
    <row r="1058" spans="1:6" ht="20.100000000000001" customHeight="1">
      <c r="A1058" s="30">
        <v>1056</v>
      </c>
      <c r="B1058" s="41" t="s">
        <v>1606</v>
      </c>
      <c r="C1058" s="42">
        <v>60.88</v>
      </c>
      <c r="D1058" s="43" t="s">
        <v>553</v>
      </c>
      <c r="E1058" s="43" t="s">
        <v>75</v>
      </c>
      <c r="F1058" s="30"/>
    </row>
    <row r="1059" spans="1:6" ht="20.100000000000001" customHeight="1">
      <c r="A1059" s="30">
        <v>1057</v>
      </c>
      <c r="B1059" s="41" t="s">
        <v>1607</v>
      </c>
      <c r="C1059" s="42">
        <v>52.54</v>
      </c>
      <c r="D1059" s="43" t="s">
        <v>544</v>
      </c>
      <c r="E1059" s="43" t="s">
        <v>75</v>
      </c>
      <c r="F1059" s="30"/>
    </row>
    <row r="1060" spans="1:6" ht="20.100000000000001" customHeight="1">
      <c r="A1060" s="30">
        <v>1058</v>
      </c>
      <c r="B1060" s="41" t="s">
        <v>1608</v>
      </c>
      <c r="C1060" s="42">
        <v>51.26</v>
      </c>
      <c r="D1060" s="43" t="s">
        <v>544</v>
      </c>
      <c r="E1060" s="43" t="s">
        <v>75</v>
      </c>
      <c r="F1060" s="30"/>
    </row>
    <row r="1061" spans="1:6" ht="20.100000000000001" customHeight="1">
      <c r="A1061" s="30">
        <v>1059</v>
      </c>
      <c r="B1061" s="41" t="s">
        <v>1609</v>
      </c>
      <c r="C1061" s="42">
        <v>39.020000000000003</v>
      </c>
      <c r="D1061" s="43" t="s">
        <v>544</v>
      </c>
      <c r="E1061" s="43" t="s">
        <v>141</v>
      </c>
      <c r="F1061" s="30"/>
    </row>
    <row r="1062" spans="1:6" ht="20.100000000000001" customHeight="1">
      <c r="A1062" s="30">
        <v>1060</v>
      </c>
      <c r="B1062" s="41" t="s">
        <v>1610</v>
      </c>
      <c r="C1062" s="42">
        <v>44.83</v>
      </c>
      <c r="D1062" s="43" t="s">
        <v>544</v>
      </c>
      <c r="E1062" s="43" t="s">
        <v>141</v>
      </c>
      <c r="F1062" s="30"/>
    </row>
    <row r="1063" spans="1:6" ht="20.100000000000001" customHeight="1">
      <c r="A1063" s="30">
        <v>1061</v>
      </c>
      <c r="B1063" s="41" t="s">
        <v>1611</v>
      </c>
      <c r="C1063" s="42">
        <v>44.83</v>
      </c>
      <c r="D1063" s="43" t="s">
        <v>544</v>
      </c>
      <c r="E1063" s="43" t="s">
        <v>141</v>
      </c>
      <c r="F1063" s="30"/>
    </row>
    <row r="1064" spans="1:6" ht="20.100000000000001" customHeight="1">
      <c r="A1064" s="30">
        <v>1062</v>
      </c>
      <c r="B1064" s="41" t="s">
        <v>1612</v>
      </c>
      <c r="C1064" s="42">
        <v>44.83</v>
      </c>
      <c r="D1064" s="43" t="s">
        <v>544</v>
      </c>
      <c r="E1064" s="43" t="s">
        <v>141</v>
      </c>
      <c r="F1064" s="30"/>
    </row>
    <row r="1065" spans="1:6" ht="20.100000000000001" customHeight="1">
      <c r="A1065" s="30">
        <v>1063</v>
      </c>
      <c r="B1065" s="41" t="s">
        <v>1613</v>
      </c>
      <c r="C1065" s="42">
        <v>51.57</v>
      </c>
      <c r="D1065" s="43" t="s">
        <v>544</v>
      </c>
      <c r="E1065" s="43" t="s">
        <v>141</v>
      </c>
      <c r="F1065" s="30"/>
    </row>
    <row r="1066" spans="1:6" ht="20.100000000000001" customHeight="1">
      <c r="A1066" s="30">
        <v>1064</v>
      </c>
      <c r="B1066" s="41" t="s">
        <v>1614</v>
      </c>
      <c r="C1066" s="42">
        <v>51.57</v>
      </c>
      <c r="D1066" s="43" t="s">
        <v>544</v>
      </c>
      <c r="E1066" s="43" t="s">
        <v>77</v>
      </c>
      <c r="F1066" s="30"/>
    </row>
    <row r="1067" spans="1:6" ht="20.100000000000001" customHeight="1">
      <c r="A1067" s="30">
        <v>1065</v>
      </c>
      <c r="B1067" s="41" t="s">
        <v>1615</v>
      </c>
      <c r="C1067" s="42">
        <v>52.54</v>
      </c>
      <c r="D1067" s="43" t="s">
        <v>544</v>
      </c>
      <c r="E1067" s="43" t="s">
        <v>77</v>
      </c>
      <c r="F1067" s="30"/>
    </row>
    <row r="1068" spans="1:6" ht="20.100000000000001" customHeight="1">
      <c r="A1068" s="30">
        <v>1066</v>
      </c>
      <c r="B1068" s="41" t="s">
        <v>1616</v>
      </c>
      <c r="C1068" s="42">
        <v>60.88</v>
      </c>
      <c r="D1068" s="43" t="s">
        <v>553</v>
      </c>
      <c r="E1068" s="43" t="s">
        <v>77</v>
      </c>
      <c r="F1068" s="30"/>
    </row>
    <row r="1069" spans="1:6" ht="20.100000000000001" customHeight="1">
      <c r="A1069" s="30">
        <v>1067</v>
      </c>
      <c r="B1069" s="41" t="s">
        <v>1617</v>
      </c>
      <c r="C1069" s="42">
        <v>60.88</v>
      </c>
      <c r="D1069" s="43" t="s">
        <v>553</v>
      </c>
      <c r="E1069" s="43" t="s">
        <v>77</v>
      </c>
      <c r="F1069" s="30"/>
    </row>
    <row r="1070" spans="1:6" ht="20.100000000000001" customHeight="1">
      <c r="A1070" s="30">
        <v>1068</v>
      </c>
      <c r="B1070" s="41" t="s">
        <v>1618</v>
      </c>
      <c r="C1070" s="42">
        <v>52.54</v>
      </c>
      <c r="D1070" s="43" t="s">
        <v>544</v>
      </c>
      <c r="E1070" s="43" t="s">
        <v>77</v>
      </c>
      <c r="F1070" s="30"/>
    </row>
    <row r="1071" spans="1:6" ht="20.100000000000001" customHeight="1">
      <c r="A1071" s="30">
        <v>1069</v>
      </c>
      <c r="B1071" s="41" t="s">
        <v>1619</v>
      </c>
      <c r="C1071" s="42">
        <v>52.42</v>
      </c>
      <c r="D1071" s="43" t="s">
        <v>544</v>
      </c>
      <c r="E1071" s="43" t="s">
        <v>77</v>
      </c>
      <c r="F1071" s="30"/>
    </row>
    <row r="1072" spans="1:6" ht="20.100000000000001" customHeight="1">
      <c r="A1072" s="30">
        <v>1070</v>
      </c>
      <c r="B1072" s="41" t="s">
        <v>1620</v>
      </c>
      <c r="C1072" s="42">
        <v>60.39</v>
      </c>
      <c r="D1072" s="43" t="s">
        <v>544</v>
      </c>
      <c r="E1072" s="43" t="s">
        <v>77</v>
      </c>
      <c r="F1072" s="30"/>
    </row>
    <row r="1073" spans="1:6" ht="20.100000000000001" customHeight="1">
      <c r="A1073" s="30">
        <v>1071</v>
      </c>
      <c r="B1073" s="41" t="s">
        <v>1621</v>
      </c>
      <c r="C1073" s="42">
        <v>60.39</v>
      </c>
      <c r="D1073" s="43" t="s">
        <v>544</v>
      </c>
      <c r="E1073" s="43" t="s">
        <v>75</v>
      </c>
      <c r="F1073" s="30"/>
    </row>
    <row r="1074" spans="1:6" ht="20.100000000000001" customHeight="1">
      <c r="A1074" s="30">
        <v>1072</v>
      </c>
      <c r="B1074" s="41" t="s">
        <v>1622</v>
      </c>
      <c r="C1074" s="42">
        <v>52.42</v>
      </c>
      <c r="D1074" s="43" t="s">
        <v>544</v>
      </c>
      <c r="E1074" s="43" t="s">
        <v>75</v>
      </c>
      <c r="F1074" s="30"/>
    </row>
    <row r="1075" spans="1:6" ht="20.100000000000001" customHeight="1">
      <c r="A1075" s="30">
        <v>1073</v>
      </c>
      <c r="B1075" s="41" t="s">
        <v>1623</v>
      </c>
      <c r="C1075" s="42">
        <v>52.54</v>
      </c>
      <c r="D1075" s="43" t="s">
        <v>544</v>
      </c>
      <c r="E1075" s="43" t="s">
        <v>75</v>
      </c>
      <c r="F1075" s="30"/>
    </row>
    <row r="1076" spans="1:6" ht="20.100000000000001" customHeight="1">
      <c r="A1076" s="30">
        <v>1074</v>
      </c>
      <c r="B1076" s="41" t="s">
        <v>1624</v>
      </c>
      <c r="C1076" s="42">
        <v>60.88</v>
      </c>
      <c r="D1076" s="43" t="s">
        <v>553</v>
      </c>
      <c r="E1076" s="43" t="s">
        <v>75</v>
      </c>
      <c r="F1076" s="30"/>
    </row>
    <row r="1077" spans="1:6" ht="20.100000000000001" customHeight="1">
      <c r="A1077" s="30">
        <v>1075</v>
      </c>
      <c r="B1077" s="41" t="s">
        <v>1625</v>
      </c>
      <c r="C1077" s="42">
        <v>60.88</v>
      </c>
      <c r="D1077" s="43" t="s">
        <v>553</v>
      </c>
      <c r="E1077" s="43" t="s">
        <v>75</v>
      </c>
      <c r="F1077" s="30"/>
    </row>
    <row r="1078" spans="1:6" ht="20.100000000000001" customHeight="1">
      <c r="A1078" s="30">
        <v>1076</v>
      </c>
      <c r="B1078" s="41" t="s">
        <v>1626</v>
      </c>
      <c r="C1078" s="42">
        <v>52.54</v>
      </c>
      <c r="D1078" s="43" t="s">
        <v>544</v>
      </c>
      <c r="E1078" s="43" t="s">
        <v>75</v>
      </c>
      <c r="F1078" s="30"/>
    </row>
    <row r="1079" spans="1:6" ht="20.100000000000001" customHeight="1">
      <c r="A1079" s="30">
        <v>1077</v>
      </c>
      <c r="B1079" s="41" t="s">
        <v>1627</v>
      </c>
      <c r="C1079" s="42">
        <v>51.26</v>
      </c>
      <c r="D1079" s="43" t="s">
        <v>544</v>
      </c>
      <c r="E1079" s="43" t="s">
        <v>75</v>
      </c>
      <c r="F1079" s="30"/>
    </row>
    <row r="1080" spans="1:6" ht="20.100000000000001" customHeight="1">
      <c r="A1080" s="30">
        <v>1078</v>
      </c>
      <c r="B1080" s="41" t="s">
        <v>1628</v>
      </c>
      <c r="C1080" s="42">
        <v>39.020000000000003</v>
      </c>
      <c r="D1080" s="43" t="s">
        <v>544</v>
      </c>
      <c r="E1080" s="43" t="s">
        <v>141</v>
      </c>
      <c r="F1080" s="30"/>
    </row>
    <row r="1081" spans="1:6" ht="20.100000000000001" customHeight="1">
      <c r="A1081" s="30">
        <v>1079</v>
      </c>
      <c r="B1081" s="41" t="s">
        <v>1629</v>
      </c>
      <c r="C1081" s="42">
        <v>44.83</v>
      </c>
      <c r="D1081" s="43" t="s">
        <v>544</v>
      </c>
      <c r="E1081" s="43" t="s">
        <v>141</v>
      </c>
      <c r="F1081" s="30"/>
    </row>
    <row r="1082" spans="1:6" ht="20.100000000000001" customHeight="1">
      <c r="A1082" s="30">
        <v>1080</v>
      </c>
      <c r="B1082" s="41" t="s">
        <v>1630</v>
      </c>
      <c r="C1082" s="42">
        <v>44.83</v>
      </c>
      <c r="D1082" s="43" t="s">
        <v>544</v>
      </c>
      <c r="E1082" s="43" t="s">
        <v>141</v>
      </c>
      <c r="F1082" s="30"/>
    </row>
    <row r="1083" spans="1:6" ht="20.100000000000001" customHeight="1">
      <c r="A1083" s="30">
        <v>1081</v>
      </c>
      <c r="B1083" s="41" t="s">
        <v>1631</v>
      </c>
      <c r="C1083" s="42">
        <v>44.83</v>
      </c>
      <c r="D1083" s="43" t="s">
        <v>544</v>
      </c>
      <c r="E1083" s="43" t="s">
        <v>141</v>
      </c>
      <c r="F1083" s="30"/>
    </row>
    <row r="1084" spans="1:6" ht="20.100000000000001" customHeight="1">
      <c r="A1084" s="30">
        <v>1082</v>
      </c>
      <c r="B1084" s="41" t="s">
        <v>1632</v>
      </c>
      <c r="C1084" s="42">
        <v>51.57</v>
      </c>
      <c r="D1084" s="43" t="s">
        <v>544</v>
      </c>
      <c r="E1084" s="43" t="s">
        <v>141</v>
      </c>
      <c r="F1084" s="30"/>
    </row>
    <row r="1085" spans="1:6" ht="20.100000000000001" customHeight="1">
      <c r="A1085" s="30">
        <v>1083</v>
      </c>
      <c r="B1085" s="41" t="s">
        <v>1633</v>
      </c>
      <c r="C1085" s="42">
        <v>51.57</v>
      </c>
      <c r="D1085" s="43" t="s">
        <v>544</v>
      </c>
      <c r="E1085" s="43" t="s">
        <v>77</v>
      </c>
      <c r="F1085" s="30"/>
    </row>
    <row r="1086" spans="1:6" ht="20.100000000000001" customHeight="1">
      <c r="A1086" s="30">
        <v>1084</v>
      </c>
      <c r="B1086" s="41" t="s">
        <v>1634</v>
      </c>
      <c r="C1086" s="42">
        <v>52.54</v>
      </c>
      <c r="D1086" s="43" t="s">
        <v>544</v>
      </c>
      <c r="E1086" s="43" t="s">
        <v>77</v>
      </c>
      <c r="F1086" s="30"/>
    </row>
    <row r="1087" spans="1:6" ht="20.100000000000001" customHeight="1">
      <c r="A1087" s="30">
        <v>1085</v>
      </c>
      <c r="B1087" s="41" t="s">
        <v>1635</v>
      </c>
      <c r="C1087" s="42">
        <v>60.88</v>
      </c>
      <c r="D1087" s="43" t="s">
        <v>553</v>
      </c>
      <c r="E1087" s="43" t="s">
        <v>77</v>
      </c>
      <c r="F1087" s="30"/>
    </row>
    <row r="1088" spans="1:6" ht="20.100000000000001" customHeight="1">
      <c r="A1088" s="30">
        <v>1086</v>
      </c>
      <c r="B1088" s="41" t="s">
        <v>1636</v>
      </c>
      <c r="C1088" s="42">
        <v>60.88</v>
      </c>
      <c r="D1088" s="43" t="s">
        <v>553</v>
      </c>
      <c r="E1088" s="43" t="s">
        <v>77</v>
      </c>
      <c r="F1088" s="30"/>
    </row>
    <row r="1089" spans="1:6" ht="20.100000000000001" customHeight="1">
      <c r="A1089" s="30">
        <v>1087</v>
      </c>
      <c r="B1089" s="41" t="s">
        <v>1637</v>
      </c>
      <c r="C1089" s="42">
        <v>52.54</v>
      </c>
      <c r="D1089" s="43" t="s">
        <v>544</v>
      </c>
      <c r="E1089" s="43" t="s">
        <v>77</v>
      </c>
      <c r="F1089" s="30"/>
    </row>
    <row r="1090" spans="1:6" ht="20.100000000000001" customHeight="1">
      <c r="A1090" s="30">
        <v>1088</v>
      </c>
      <c r="B1090" s="41" t="s">
        <v>1638</v>
      </c>
      <c r="C1090" s="42">
        <v>52.42</v>
      </c>
      <c r="D1090" s="43" t="s">
        <v>544</v>
      </c>
      <c r="E1090" s="43" t="s">
        <v>77</v>
      </c>
      <c r="F1090" s="30"/>
    </row>
    <row r="1091" spans="1:6" ht="20.100000000000001" customHeight="1">
      <c r="A1091" s="30">
        <v>1089</v>
      </c>
      <c r="B1091" s="41" t="s">
        <v>1639</v>
      </c>
      <c r="C1091" s="42">
        <v>60.39</v>
      </c>
      <c r="D1091" s="43" t="s">
        <v>544</v>
      </c>
      <c r="E1091" s="43" t="s">
        <v>77</v>
      </c>
      <c r="F1091" s="30"/>
    </row>
    <row r="1092" spans="1:6" ht="20.100000000000001" customHeight="1">
      <c r="A1092" s="30">
        <v>1090</v>
      </c>
      <c r="B1092" s="41" t="s">
        <v>1640</v>
      </c>
      <c r="C1092" s="42">
        <v>60.39</v>
      </c>
      <c r="D1092" s="43" t="s">
        <v>544</v>
      </c>
      <c r="E1092" s="43" t="s">
        <v>75</v>
      </c>
      <c r="F1092" s="30"/>
    </row>
    <row r="1093" spans="1:6" ht="20.100000000000001" customHeight="1">
      <c r="A1093" s="30">
        <v>1091</v>
      </c>
      <c r="B1093" s="41" t="s">
        <v>1641</v>
      </c>
      <c r="C1093" s="42">
        <v>52.42</v>
      </c>
      <c r="D1093" s="43" t="s">
        <v>544</v>
      </c>
      <c r="E1093" s="43" t="s">
        <v>75</v>
      </c>
      <c r="F1093" s="30"/>
    </row>
    <row r="1094" spans="1:6" ht="20.100000000000001" customHeight="1">
      <c r="A1094" s="30">
        <v>1092</v>
      </c>
      <c r="B1094" s="41" t="s">
        <v>1642</v>
      </c>
      <c r="C1094" s="42">
        <v>52.54</v>
      </c>
      <c r="D1094" s="43" t="s">
        <v>544</v>
      </c>
      <c r="E1094" s="43" t="s">
        <v>75</v>
      </c>
      <c r="F1094" s="30"/>
    </row>
    <row r="1095" spans="1:6" ht="20.100000000000001" customHeight="1">
      <c r="A1095" s="30">
        <v>1093</v>
      </c>
      <c r="B1095" s="41" t="s">
        <v>1643</v>
      </c>
      <c r="C1095" s="42">
        <v>60.88</v>
      </c>
      <c r="D1095" s="43" t="s">
        <v>553</v>
      </c>
      <c r="E1095" s="43" t="s">
        <v>75</v>
      </c>
      <c r="F1095" s="30"/>
    </row>
    <row r="1096" spans="1:6" ht="20.100000000000001" customHeight="1">
      <c r="A1096" s="30">
        <v>1094</v>
      </c>
      <c r="B1096" s="41" t="s">
        <v>1644</v>
      </c>
      <c r="C1096" s="42">
        <v>60.88</v>
      </c>
      <c r="D1096" s="43" t="s">
        <v>553</v>
      </c>
      <c r="E1096" s="43" t="s">
        <v>75</v>
      </c>
      <c r="F1096" s="30"/>
    </row>
    <row r="1097" spans="1:6" ht="20.100000000000001" customHeight="1">
      <c r="A1097" s="30">
        <v>1095</v>
      </c>
      <c r="B1097" s="41" t="s">
        <v>1645</v>
      </c>
      <c r="C1097" s="42">
        <v>52.54</v>
      </c>
      <c r="D1097" s="43" t="s">
        <v>544</v>
      </c>
      <c r="E1097" s="43" t="s">
        <v>75</v>
      </c>
      <c r="F1097" s="30"/>
    </row>
    <row r="1098" spans="1:6" ht="20.100000000000001" customHeight="1">
      <c r="A1098" s="30">
        <v>1096</v>
      </c>
      <c r="B1098" s="41" t="s">
        <v>1646</v>
      </c>
      <c r="C1098" s="42">
        <v>51.26</v>
      </c>
      <c r="D1098" s="43" t="s">
        <v>544</v>
      </c>
      <c r="E1098" s="43" t="s">
        <v>75</v>
      </c>
      <c r="F1098" s="30"/>
    </row>
    <row r="1099" spans="1:6" ht="20.100000000000001" customHeight="1">
      <c r="A1099" s="30">
        <v>1097</v>
      </c>
      <c r="B1099" s="41" t="s">
        <v>1647</v>
      </c>
      <c r="C1099" s="42">
        <v>39.020000000000003</v>
      </c>
      <c r="D1099" s="43" t="s">
        <v>544</v>
      </c>
      <c r="E1099" s="43" t="s">
        <v>141</v>
      </c>
      <c r="F1099" s="30"/>
    </row>
    <row r="1100" spans="1:6" ht="20.100000000000001" customHeight="1">
      <c r="A1100" s="30">
        <v>1098</v>
      </c>
      <c r="B1100" s="41" t="s">
        <v>1648</v>
      </c>
      <c r="C1100" s="42">
        <v>44.83</v>
      </c>
      <c r="D1100" s="43" t="s">
        <v>544</v>
      </c>
      <c r="E1100" s="43" t="s">
        <v>141</v>
      </c>
      <c r="F1100" s="30"/>
    </row>
    <row r="1101" spans="1:6" ht="20.100000000000001" customHeight="1">
      <c r="A1101" s="30">
        <v>1099</v>
      </c>
      <c r="B1101" s="41" t="s">
        <v>1649</v>
      </c>
      <c r="C1101" s="42">
        <v>44.83</v>
      </c>
      <c r="D1101" s="43" t="s">
        <v>544</v>
      </c>
      <c r="E1101" s="43" t="s">
        <v>141</v>
      </c>
      <c r="F1101" s="30"/>
    </row>
    <row r="1102" spans="1:6" ht="20.100000000000001" customHeight="1">
      <c r="A1102" s="30">
        <v>1100</v>
      </c>
      <c r="B1102" s="41" t="s">
        <v>1650</v>
      </c>
      <c r="C1102" s="42">
        <v>44.83</v>
      </c>
      <c r="D1102" s="43" t="s">
        <v>544</v>
      </c>
      <c r="E1102" s="43" t="s">
        <v>141</v>
      </c>
      <c r="F1102" s="30"/>
    </row>
    <row r="1103" spans="1:6" ht="20.100000000000001" customHeight="1">
      <c r="A1103" s="30">
        <v>1101</v>
      </c>
      <c r="B1103" s="41" t="s">
        <v>1651</v>
      </c>
      <c r="C1103" s="42">
        <v>51.57</v>
      </c>
      <c r="D1103" s="43" t="s">
        <v>544</v>
      </c>
      <c r="E1103" s="43" t="s">
        <v>141</v>
      </c>
      <c r="F1103" s="30"/>
    </row>
    <row r="1104" spans="1:6" ht="20.100000000000001" customHeight="1">
      <c r="A1104" s="30">
        <v>1102</v>
      </c>
      <c r="B1104" s="41" t="s">
        <v>1652</v>
      </c>
      <c r="C1104" s="42">
        <v>51.57</v>
      </c>
      <c r="D1104" s="43" t="s">
        <v>544</v>
      </c>
      <c r="E1104" s="43" t="s">
        <v>77</v>
      </c>
      <c r="F1104" s="30"/>
    </row>
    <row r="1105" spans="1:6" ht="20.100000000000001" customHeight="1">
      <c r="A1105" s="30">
        <v>1103</v>
      </c>
      <c r="B1105" s="41" t="s">
        <v>1653</v>
      </c>
      <c r="C1105" s="42">
        <v>52.54</v>
      </c>
      <c r="D1105" s="43" t="s">
        <v>544</v>
      </c>
      <c r="E1105" s="43" t="s">
        <v>77</v>
      </c>
      <c r="F1105" s="30"/>
    </row>
    <row r="1106" spans="1:6" ht="20.100000000000001" customHeight="1">
      <c r="A1106" s="30">
        <v>1104</v>
      </c>
      <c r="B1106" s="41" t="s">
        <v>1654</v>
      </c>
      <c r="C1106" s="42">
        <v>60.88</v>
      </c>
      <c r="D1106" s="43" t="s">
        <v>553</v>
      </c>
      <c r="E1106" s="43" t="s">
        <v>77</v>
      </c>
      <c r="F1106" s="30"/>
    </row>
    <row r="1107" spans="1:6" ht="20.100000000000001" customHeight="1">
      <c r="A1107" s="30">
        <v>1105</v>
      </c>
      <c r="B1107" s="41" t="s">
        <v>1655</v>
      </c>
      <c r="C1107" s="42">
        <v>60.88</v>
      </c>
      <c r="D1107" s="43" t="s">
        <v>553</v>
      </c>
      <c r="E1107" s="43" t="s">
        <v>77</v>
      </c>
      <c r="F1107" s="30"/>
    </row>
    <row r="1108" spans="1:6" ht="20.100000000000001" customHeight="1">
      <c r="A1108" s="30">
        <v>1106</v>
      </c>
      <c r="B1108" s="41" t="s">
        <v>1656</v>
      </c>
      <c r="C1108" s="42">
        <v>52.54</v>
      </c>
      <c r="D1108" s="43" t="s">
        <v>544</v>
      </c>
      <c r="E1108" s="43" t="s">
        <v>77</v>
      </c>
      <c r="F1108" s="30"/>
    </row>
    <row r="1109" spans="1:6" ht="20.100000000000001" customHeight="1">
      <c r="A1109" s="30">
        <v>1107</v>
      </c>
      <c r="B1109" s="41" t="s">
        <v>1657</v>
      </c>
      <c r="C1109" s="42">
        <v>52.42</v>
      </c>
      <c r="D1109" s="43" t="s">
        <v>544</v>
      </c>
      <c r="E1109" s="43" t="s">
        <v>77</v>
      </c>
      <c r="F1109" s="30"/>
    </row>
    <row r="1110" spans="1:6" ht="20.100000000000001" customHeight="1">
      <c r="A1110" s="30">
        <v>1108</v>
      </c>
      <c r="B1110" s="41" t="s">
        <v>1658</v>
      </c>
      <c r="C1110" s="42">
        <v>60.39</v>
      </c>
      <c r="D1110" s="43" t="s">
        <v>544</v>
      </c>
      <c r="E1110" s="43" t="s">
        <v>77</v>
      </c>
      <c r="F1110" s="30"/>
    </row>
    <row r="1111" spans="1:6" ht="20.100000000000001" customHeight="1">
      <c r="A1111" s="30">
        <v>1109</v>
      </c>
      <c r="B1111" s="41" t="s">
        <v>1659</v>
      </c>
      <c r="C1111" s="42">
        <v>60.39</v>
      </c>
      <c r="D1111" s="43" t="s">
        <v>544</v>
      </c>
      <c r="E1111" s="43" t="s">
        <v>75</v>
      </c>
      <c r="F1111" s="30"/>
    </row>
    <row r="1112" spans="1:6" ht="20.100000000000001" customHeight="1">
      <c r="A1112" s="30">
        <v>1110</v>
      </c>
      <c r="B1112" s="41" t="s">
        <v>1660</v>
      </c>
      <c r="C1112" s="42">
        <v>52.42</v>
      </c>
      <c r="D1112" s="43" t="s">
        <v>544</v>
      </c>
      <c r="E1112" s="43" t="s">
        <v>75</v>
      </c>
      <c r="F1112" s="30"/>
    </row>
    <row r="1113" spans="1:6" ht="20.100000000000001" customHeight="1">
      <c r="A1113" s="30">
        <v>1111</v>
      </c>
      <c r="B1113" s="41" t="s">
        <v>1661</v>
      </c>
      <c r="C1113" s="42">
        <v>52.54</v>
      </c>
      <c r="D1113" s="43" t="s">
        <v>544</v>
      </c>
      <c r="E1113" s="43" t="s">
        <v>75</v>
      </c>
      <c r="F1113" s="30"/>
    </row>
    <row r="1114" spans="1:6" ht="20.100000000000001" customHeight="1">
      <c r="A1114" s="30">
        <v>1112</v>
      </c>
      <c r="B1114" s="41" t="s">
        <v>1662</v>
      </c>
      <c r="C1114" s="42">
        <v>60.88</v>
      </c>
      <c r="D1114" s="43" t="s">
        <v>553</v>
      </c>
      <c r="E1114" s="43" t="s">
        <v>75</v>
      </c>
      <c r="F1114" s="30"/>
    </row>
    <row r="1115" spans="1:6" ht="20.100000000000001" customHeight="1">
      <c r="A1115" s="30">
        <v>1113</v>
      </c>
      <c r="B1115" s="41" t="s">
        <v>1663</v>
      </c>
      <c r="C1115" s="42">
        <v>60.88</v>
      </c>
      <c r="D1115" s="43" t="s">
        <v>553</v>
      </c>
      <c r="E1115" s="43" t="s">
        <v>75</v>
      </c>
      <c r="F1115" s="30"/>
    </row>
    <row r="1116" spans="1:6" ht="20.100000000000001" customHeight="1">
      <c r="A1116" s="30">
        <v>1114</v>
      </c>
      <c r="B1116" s="41" t="s">
        <v>1664</v>
      </c>
      <c r="C1116" s="42">
        <v>52.54</v>
      </c>
      <c r="D1116" s="43" t="s">
        <v>544</v>
      </c>
      <c r="E1116" s="43" t="s">
        <v>75</v>
      </c>
      <c r="F1116" s="30"/>
    </row>
    <row r="1117" spans="1:6" ht="20.100000000000001" customHeight="1">
      <c r="A1117" s="30">
        <v>1115</v>
      </c>
      <c r="B1117" s="41" t="s">
        <v>1665</v>
      </c>
      <c r="C1117" s="42">
        <v>51.26</v>
      </c>
      <c r="D1117" s="43" t="s">
        <v>544</v>
      </c>
      <c r="E1117" s="43" t="s">
        <v>75</v>
      </c>
      <c r="F1117" s="30"/>
    </row>
    <row r="1118" spans="1:6" ht="20.100000000000001" customHeight="1">
      <c r="A1118" s="30">
        <v>1116</v>
      </c>
      <c r="B1118" s="41" t="s">
        <v>1666</v>
      </c>
      <c r="C1118" s="42">
        <v>39.020000000000003</v>
      </c>
      <c r="D1118" s="43" t="s">
        <v>544</v>
      </c>
      <c r="E1118" s="43" t="s">
        <v>141</v>
      </c>
      <c r="F1118" s="30"/>
    </row>
    <row r="1119" spans="1:6" ht="20.100000000000001" customHeight="1">
      <c r="A1119" s="30">
        <v>1117</v>
      </c>
      <c r="B1119" s="41" t="s">
        <v>1667</v>
      </c>
      <c r="C1119" s="42">
        <v>44.83</v>
      </c>
      <c r="D1119" s="43" t="s">
        <v>544</v>
      </c>
      <c r="E1119" s="43" t="s">
        <v>141</v>
      </c>
      <c r="F1119" s="30"/>
    </row>
    <row r="1120" spans="1:6" ht="20.100000000000001" customHeight="1">
      <c r="A1120" s="30">
        <v>1118</v>
      </c>
      <c r="B1120" s="41" t="s">
        <v>1668</v>
      </c>
      <c r="C1120" s="42">
        <v>44.83</v>
      </c>
      <c r="D1120" s="43" t="s">
        <v>544</v>
      </c>
      <c r="E1120" s="43" t="s">
        <v>141</v>
      </c>
      <c r="F1120" s="30"/>
    </row>
    <row r="1121" spans="1:6" ht="20.100000000000001" customHeight="1">
      <c r="A1121" s="30">
        <v>1119</v>
      </c>
      <c r="B1121" s="41" t="s">
        <v>1669</v>
      </c>
      <c r="C1121" s="42">
        <v>44.83</v>
      </c>
      <c r="D1121" s="43" t="s">
        <v>544</v>
      </c>
      <c r="E1121" s="43" t="s">
        <v>141</v>
      </c>
      <c r="F1121" s="30"/>
    </row>
    <row r="1122" spans="1:6" ht="20.100000000000001" customHeight="1">
      <c r="A1122" s="30">
        <v>1120</v>
      </c>
      <c r="B1122" s="41" t="s">
        <v>1670</v>
      </c>
      <c r="C1122" s="42">
        <v>51.57</v>
      </c>
      <c r="D1122" s="43" t="s">
        <v>544</v>
      </c>
      <c r="E1122" s="43" t="s">
        <v>141</v>
      </c>
      <c r="F1122" s="30"/>
    </row>
    <row r="1123" spans="1:6" ht="20.100000000000001" customHeight="1">
      <c r="A1123" s="30">
        <v>1121</v>
      </c>
      <c r="B1123" s="41" t="s">
        <v>1671</v>
      </c>
      <c r="C1123" s="42">
        <v>51.57</v>
      </c>
      <c r="D1123" s="43" t="s">
        <v>544</v>
      </c>
      <c r="E1123" s="43" t="s">
        <v>77</v>
      </c>
      <c r="F1123" s="30"/>
    </row>
    <row r="1124" spans="1:6" ht="20.100000000000001" customHeight="1">
      <c r="A1124" s="30">
        <v>1122</v>
      </c>
      <c r="B1124" s="41" t="s">
        <v>1672</v>
      </c>
      <c r="C1124" s="42">
        <v>52.54</v>
      </c>
      <c r="D1124" s="43" t="s">
        <v>544</v>
      </c>
      <c r="E1124" s="43" t="s">
        <v>77</v>
      </c>
      <c r="F1124" s="30"/>
    </row>
    <row r="1125" spans="1:6" ht="20.100000000000001" customHeight="1">
      <c r="A1125" s="30">
        <v>1123</v>
      </c>
      <c r="B1125" s="41" t="s">
        <v>1673</v>
      </c>
      <c r="C1125" s="42">
        <v>60.88</v>
      </c>
      <c r="D1125" s="43" t="s">
        <v>553</v>
      </c>
      <c r="E1125" s="43" t="s">
        <v>77</v>
      </c>
      <c r="F1125" s="30"/>
    </row>
    <row r="1126" spans="1:6" ht="20.100000000000001" customHeight="1">
      <c r="A1126" s="30">
        <v>1124</v>
      </c>
      <c r="B1126" s="41" t="s">
        <v>1674</v>
      </c>
      <c r="C1126" s="42">
        <v>60.88</v>
      </c>
      <c r="D1126" s="43" t="s">
        <v>553</v>
      </c>
      <c r="E1126" s="43" t="s">
        <v>77</v>
      </c>
      <c r="F1126" s="30"/>
    </row>
    <row r="1127" spans="1:6" ht="20.100000000000001" customHeight="1">
      <c r="A1127" s="30">
        <v>1125</v>
      </c>
      <c r="B1127" s="41" t="s">
        <v>1675</v>
      </c>
      <c r="C1127" s="42">
        <v>52.54</v>
      </c>
      <c r="D1127" s="43" t="s">
        <v>544</v>
      </c>
      <c r="E1127" s="43" t="s">
        <v>77</v>
      </c>
      <c r="F1127" s="30"/>
    </row>
    <row r="1128" spans="1:6" ht="20.100000000000001" customHeight="1">
      <c r="A1128" s="30">
        <v>1126</v>
      </c>
      <c r="B1128" s="41" t="s">
        <v>1676</v>
      </c>
      <c r="C1128" s="42">
        <v>52.42</v>
      </c>
      <c r="D1128" s="43" t="s">
        <v>544</v>
      </c>
      <c r="E1128" s="43" t="s">
        <v>77</v>
      </c>
      <c r="F1128" s="30"/>
    </row>
    <row r="1129" spans="1:6" ht="20.100000000000001" customHeight="1">
      <c r="A1129" s="30">
        <v>1127</v>
      </c>
      <c r="B1129" s="41" t="s">
        <v>1677</v>
      </c>
      <c r="C1129" s="42">
        <v>60.39</v>
      </c>
      <c r="D1129" s="43" t="s">
        <v>544</v>
      </c>
      <c r="E1129" s="43" t="s">
        <v>77</v>
      </c>
      <c r="F1129" s="30"/>
    </row>
    <row r="1130" spans="1:6" ht="20.100000000000001" customHeight="1">
      <c r="A1130" s="30">
        <v>1128</v>
      </c>
      <c r="B1130" s="41" t="s">
        <v>1678</v>
      </c>
      <c r="C1130" s="42">
        <v>60.39</v>
      </c>
      <c r="D1130" s="43" t="s">
        <v>544</v>
      </c>
      <c r="E1130" s="43" t="s">
        <v>75</v>
      </c>
      <c r="F1130" s="30"/>
    </row>
    <row r="1131" spans="1:6" ht="20.100000000000001" customHeight="1">
      <c r="A1131" s="30">
        <v>1129</v>
      </c>
      <c r="B1131" s="41" t="s">
        <v>1679</v>
      </c>
      <c r="C1131" s="42">
        <v>52.42</v>
      </c>
      <c r="D1131" s="43" t="s">
        <v>544</v>
      </c>
      <c r="E1131" s="43" t="s">
        <v>75</v>
      </c>
      <c r="F1131" s="30"/>
    </row>
    <row r="1132" spans="1:6" ht="20.100000000000001" customHeight="1">
      <c r="A1132" s="30">
        <v>1130</v>
      </c>
      <c r="B1132" s="41" t="s">
        <v>1680</v>
      </c>
      <c r="C1132" s="42">
        <v>52.54</v>
      </c>
      <c r="D1132" s="43" t="s">
        <v>544</v>
      </c>
      <c r="E1132" s="43" t="s">
        <v>75</v>
      </c>
      <c r="F1132" s="30"/>
    </row>
    <row r="1133" spans="1:6" ht="20.100000000000001" customHeight="1">
      <c r="A1133" s="30">
        <v>1131</v>
      </c>
      <c r="B1133" s="41" t="s">
        <v>1681</v>
      </c>
      <c r="C1133" s="42">
        <v>60.88</v>
      </c>
      <c r="D1133" s="43" t="s">
        <v>553</v>
      </c>
      <c r="E1133" s="43" t="s">
        <v>75</v>
      </c>
      <c r="F1133" s="30"/>
    </row>
    <row r="1134" spans="1:6" ht="20.100000000000001" customHeight="1">
      <c r="A1134" s="30">
        <v>1132</v>
      </c>
      <c r="B1134" s="41" t="s">
        <v>1682</v>
      </c>
      <c r="C1134" s="42">
        <v>60.88</v>
      </c>
      <c r="D1134" s="43" t="s">
        <v>553</v>
      </c>
      <c r="E1134" s="43" t="s">
        <v>75</v>
      </c>
      <c r="F1134" s="30"/>
    </row>
    <row r="1135" spans="1:6" ht="20.100000000000001" customHeight="1">
      <c r="A1135" s="30">
        <v>1133</v>
      </c>
      <c r="B1135" s="41" t="s">
        <v>1683</v>
      </c>
      <c r="C1135" s="42">
        <v>52.54</v>
      </c>
      <c r="D1135" s="43" t="s">
        <v>544</v>
      </c>
      <c r="E1135" s="43" t="s">
        <v>75</v>
      </c>
      <c r="F1135" s="30"/>
    </row>
    <row r="1136" spans="1:6" ht="20.100000000000001" customHeight="1">
      <c r="A1136" s="30">
        <v>1134</v>
      </c>
      <c r="B1136" s="41" t="s">
        <v>1684</v>
      </c>
      <c r="C1136" s="42">
        <v>51.26</v>
      </c>
      <c r="D1136" s="43" t="s">
        <v>544</v>
      </c>
      <c r="E1136" s="43" t="s">
        <v>75</v>
      </c>
      <c r="F1136" s="30"/>
    </row>
    <row r="1137" spans="1:6" ht="20.100000000000001" customHeight="1">
      <c r="A1137" s="30">
        <v>1135</v>
      </c>
      <c r="B1137" s="41" t="s">
        <v>1685</v>
      </c>
      <c r="C1137" s="42">
        <v>39.020000000000003</v>
      </c>
      <c r="D1137" s="43" t="s">
        <v>544</v>
      </c>
      <c r="E1137" s="43" t="s">
        <v>141</v>
      </c>
      <c r="F1137" s="30"/>
    </row>
    <row r="1138" spans="1:6" ht="20.100000000000001" customHeight="1">
      <c r="A1138" s="30">
        <v>1136</v>
      </c>
      <c r="B1138" s="41" t="s">
        <v>1686</v>
      </c>
      <c r="C1138" s="42">
        <v>44.83</v>
      </c>
      <c r="D1138" s="43" t="s">
        <v>544</v>
      </c>
      <c r="E1138" s="43" t="s">
        <v>141</v>
      </c>
      <c r="F1138" s="30"/>
    </row>
    <row r="1139" spans="1:6" ht="20.100000000000001" customHeight="1">
      <c r="A1139" s="30">
        <v>1137</v>
      </c>
      <c r="B1139" s="41" t="s">
        <v>1687</v>
      </c>
      <c r="C1139" s="42">
        <v>44.83</v>
      </c>
      <c r="D1139" s="43" t="s">
        <v>544</v>
      </c>
      <c r="E1139" s="43" t="s">
        <v>141</v>
      </c>
      <c r="F1139" s="30"/>
    </row>
    <row r="1140" spans="1:6" ht="20.100000000000001" customHeight="1">
      <c r="A1140" s="30">
        <v>1138</v>
      </c>
      <c r="B1140" s="41" t="s">
        <v>1688</v>
      </c>
      <c r="C1140" s="42">
        <v>44.83</v>
      </c>
      <c r="D1140" s="43" t="s">
        <v>544</v>
      </c>
      <c r="E1140" s="43" t="s">
        <v>141</v>
      </c>
      <c r="F1140" s="30"/>
    </row>
    <row r="1141" spans="1:6" ht="20.100000000000001" customHeight="1">
      <c r="A1141" s="30">
        <v>1139</v>
      </c>
      <c r="B1141" s="41" t="s">
        <v>1689</v>
      </c>
      <c r="C1141" s="42">
        <v>51.57</v>
      </c>
      <c r="D1141" s="43" t="s">
        <v>544</v>
      </c>
      <c r="E1141" s="43" t="s">
        <v>141</v>
      </c>
      <c r="F1141" s="30"/>
    </row>
    <row r="1142" spans="1:6" ht="20.100000000000001" customHeight="1">
      <c r="A1142" s="30">
        <v>1140</v>
      </c>
      <c r="B1142" s="41" t="s">
        <v>1690</v>
      </c>
      <c r="C1142" s="42">
        <v>51.57</v>
      </c>
      <c r="D1142" s="43" t="s">
        <v>544</v>
      </c>
      <c r="E1142" s="43" t="s">
        <v>77</v>
      </c>
      <c r="F1142" s="30"/>
    </row>
    <row r="1143" spans="1:6" ht="20.100000000000001" customHeight="1">
      <c r="A1143" s="30">
        <v>1141</v>
      </c>
      <c r="B1143" s="41" t="s">
        <v>1691</v>
      </c>
      <c r="C1143" s="42">
        <v>52.54</v>
      </c>
      <c r="D1143" s="43" t="s">
        <v>544</v>
      </c>
      <c r="E1143" s="43" t="s">
        <v>77</v>
      </c>
      <c r="F1143" s="30"/>
    </row>
    <row r="1144" spans="1:6" ht="20.100000000000001" customHeight="1">
      <c r="A1144" s="30">
        <v>1142</v>
      </c>
      <c r="B1144" s="41" t="s">
        <v>1692</v>
      </c>
      <c r="C1144" s="42">
        <v>60.88</v>
      </c>
      <c r="D1144" s="43" t="s">
        <v>553</v>
      </c>
      <c r="E1144" s="43" t="s">
        <v>77</v>
      </c>
      <c r="F1144" s="30"/>
    </row>
    <row r="1145" spans="1:6" ht="20.100000000000001" customHeight="1">
      <c r="A1145" s="30">
        <v>1143</v>
      </c>
      <c r="B1145" s="41" t="s">
        <v>1693</v>
      </c>
      <c r="C1145" s="42">
        <v>60.88</v>
      </c>
      <c r="D1145" s="43" t="s">
        <v>553</v>
      </c>
      <c r="E1145" s="43" t="s">
        <v>77</v>
      </c>
      <c r="F1145" s="30"/>
    </row>
    <row r="1146" spans="1:6" ht="20.100000000000001" customHeight="1">
      <c r="A1146" s="30">
        <v>1144</v>
      </c>
      <c r="B1146" s="41" t="s">
        <v>1694</v>
      </c>
      <c r="C1146" s="42">
        <v>52.54</v>
      </c>
      <c r="D1146" s="43" t="s">
        <v>544</v>
      </c>
      <c r="E1146" s="43" t="s">
        <v>77</v>
      </c>
      <c r="F1146" s="30"/>
    </row>
    <row r="1147" spans="1:6" ht="20.100000000000001" customHeight="1">
      <c r="A1147" s="30">
        <v>1145</v>
      </c>
      <c r="B1147" s="41" t="s">
        <v>1695</v>
      </c>
      <c r="C1147" s="42">
        <v>52.42</v>
      </c>
      <c r="D1147" s="43" t="s">
        <v>544</v>
      </c>
      <c r="E1147" s="43" t="s">
        <v>77</v>
      </c>
      <c r="F1147" s="30"/>
    </row>
    <row r="1148" spans="1:6" ht="20.100000000000001" customHeight="1">
      <c r="A1148" s="30">
        <v>1146</v>
      </c>
      <c r="B1148" s="41" t="s">
        <v>1696</v>
      </c>
      <c r="C1148" s="42">
        <v>60.39</v>
      </c>
      <c r="D1148" s="43" t="s">
        <v>544</v>
      </c>
      <c r="E1148" s="43" t="s">
        <v>77</v>
      </c>
      <c r="F1148" s="30"/>
    </row>
    <row r="1149" spans="1:6" ht="20.100000000000001" customHeight="1">
      <c r="A1149" s="30">
        <v>1147</v>
      </c>
      <c r="B1149" s="41" t="s">
        <v>1697</v>
      </c>
      <c r="C1149" s="42">
        <v>60.39</v>
      </c>
      <c r="D1149" s="43" t="s">
        <v>544</v>
      </c>
      <c r="E1149" s="43" t="s">
        <v>75</v>
      </c>
      <c r="F1149" s="30"/>
    </row>
    <row r="1150" spans="1:6" ht="20.100000000000001" customHeight="1">
      <c r="A1150" s="30">
        <v>1148</v>
      </c>
      <c r="B1150" s="41" t="s">
        <v>1698</v>
      </c>
      <c r="C1150" s="42">
        <v>52.42</v>
      </c>
      <c r="D1150" s="43" t="s">
        <v>544</v>
      </c>
      <c r="E1150" s="43" t="s">
        <v>75</v>
      </c>
      <c r="F1150" s="30"/>
    </row>
    <row r="1151" spans="1:6" ht="20.100000000000001" customHeight="1">
      <c r="A1151" s="30">
        <v>1149</v>
      </c>
      <c r="B1151" s="41" t="s">
        <v>1699</v>
      </c>
      <c r="C1151" s="42">
        <v>52.54</v>
      </c>
      <c r="D1151" s="43" t="s">
        <v>544</v>
      </c>
      <c r="E1151" s="43" t="s">
        <v>75</v>
      </c>
      <c r="F1151" s="30"/>
    </row>
    <row r="1152" spans="1:6" ht="20.100000000000001" customHeight="1">
      <c r="A1152" s="30">
        <v>1150</v>
      </c>
      <c r="B1152" s="41" t="s">
        <v>1700</v>
      </c>
      <c r="C1152" s="42">
        <v>60.88</v>
      </c>
      <c r="D1152" s="43" t="s">
        <v>553</v>
      </c>
      <c r="E1152" s="43" t="s">
        <v>75</v>
      </c>
      <c r="F1152" s="30"/>
    </row>
    <row r="1153" spans="1:6" ht="20.100000000000001" customHeight="1">
      <c r="A1153" s="30">
        <v>1151</v>
      </c>
      <c r="B1153" s="41" t="s">
        <v>1701</v>
      </c>
      <c r="C1153" s="42">
        <v>60.88</v>
      </c>
      <c r="D1153" s="43" t="s">
        <v>553</v>
      </c>
      <c r="E1153" s="43" t="s">
        <v>75</v>
      </c>
      <c r="F1153" s="30"/>
    </row>
    <row r="1154" spans="1:6" ht="20.100000000000001" customHeight="1">
      <c r="A1154" s="30">
        <v>1152</v>
      </c>
      <c r="B1154" s="41" t="s">
        <v>1702</v>
      </c>
      <c r="C1154" s="42">
        <v>52.54</v>
      </c>
      <c r="D1154" s="43" t="s">
        <v>544</v>
      </c>
      <c r="E1154" s="43" t="s">
        <v>75</v>
      </c>
      <c r="F1154" s="30"/>
    </row>
    <row r="1155" spans="1:6" ht="20.100000000000001" customHeight="1">
      <c r="A1155" s="30">
        <v>1153</v>
      </c>
      <c r="B1155" s="41" t="s">
        <v>1703</v>
      </c>
      <c r="C1155" s="42">
        <v>51.26</v>
      </c>
      <c r="D1155" s="43" t="s">
        <v>544</v>
      </c>
      <c r="E1155" s="43" t="s">
        <v>75</v>
      </c>
      <c r="F1155" s="30"/>
    </row>
    <row r="1156" spans="1:6" ht="20.100000000000001" customHeight="1">
      <c r="A1156" s="30">
        <v>1154</v>
      </c>
      <c r="B1156" s="41" t="s">
        <v>1704</v>
      </c>
      <c r="C1156" s="42">
        <v>39.020000000000003</v>
      </c>
      <c r="D1156" s="43" t="s">
        <v>544</v>
      </c>
      <c r="E1156" s="43" t="s">
        <v>141</v>
      </c>
      <c r="F1156" s="30"/>
    </row>
    <row r="1157" spans="1:6" ht="20.100000000000001" customHeight="1">
      <c r="A1157" s="30">
        <v>1155</v>
      </c>
      <c r="B1157" s="41" t="s">
        <v>1705</v>
      </c>
      <c r="C1157" s="42">
        <v>44.83</v>
      </c>
      <c r="D1157" s="43" t="s">
        <v>544</v>
      </c>
      <c r="E1157" s="43" t="s">
        <v>141</v>
      </c>
      <c r="F1157" s="30"/>
    </row>
    <row r="1158" spans="1:6" ht="20.100000000000001" customHeight="1">
      <c r="A1158" s="30">
        <v>1156</v>
      </c>
      <c r="B1158" s="41" t="s">
        <v>1706</v>
      </c>
      <c r="C1158" s="42">
        <v>44.83</v>
      </c>
      <c r="D1158" s="43" t="s">
        <v>544</v>
      </c>
      <c r="E1158" s="43" t="s">
        <v>141</v>
      </c>
      <c r="F1158" s="30"/>
    </row>
    <row r="1159" spans="1:6" ht="20.100000000000001" customHeight="1">
      <c r="A1159" s="30">
        <v>1157</v>
      </c>
      <c r="B1159" s="41" t="s">
        <v>1707</v>
      </c>
      <c r="C1159" s="42">
        <v>44.83</v>
      </c>
      <c r="D1159" s="43" t="s">
        <v>544</v>
      </c>
      <c r="E1159" s="43" t="s">
        <v>141</v>
      </c>
      <c r="F1159" s="30"/>
    </row>
    <row r="1160" spans="1:6" ht="20.100000000000001" customHeight="1">
      <c r="A1160" s="30">
        <v>1158</v>
      </c>
      <c r="B1160" s="41" t="s">
        <v>1708</v>
      </c>
      <c r="C1160" s="42">
        <v>51.57</v>
      </c>
      <c r="D1160" s="43" t="s">
        <v>544</v>
      </c>
      <c r="E1160" s="43" t="s">
        <v>141</v>
      </c>
      <c r="F1160" s="30"/>
    </row>
    <row r="1161" spans="1:6" ht="20.100000000000001" customHeight="1">
      <c r="A1161" s="30">
        <v>1159</v>
      </c>
      <c r="B1161" s="41" t="s">
        <v>1709</v>
      </c>
      <c r="C1161" s="42">
        <v>51.57</v>
      </c>
      <c r="D1161" s="43" t="s">
        <v>544</v>
      </c>
      <c r="E1161" s="43" t="s">
        <v>77</v>
      </c>
      <c r="F1161" s="30"/>
    </row>
    <row r="1162" spans="1:6" ht="20.100000000000001" customHeight="1">
      <c r="A1162" s="30">
        <v>1160</v>
      </c>
      <c r="B1162" s="41" t="s">
        <v>1710</v>
      </c>
      <c r="C1162" s="42">
        <v>52.54</v>
      </c>
      <c r="D1162" s="43" t="s">
        <v>544</v>
      </c>
      <c r="E1162" s="43" t="s">
        <v>77</v>
      </c>
      <c r="F1162" s="30"/>
    </row>
    <row r="1163" spans="1:6" ht="20.100000000000001" customHeight="1">
      <c r="A1163" s="30">
        <v>1161</v>
      </c>
      <c r="B1163" s="41" t="s">
        <v>1711</v>
      </c>
      <c r="C1163" s="42">
        <v>60.88</v>
      </c>
      <c r="D1163" s="43" t="s">
        <v>553</v>
      </c>
      <c r="E1163" s="43" t="s">
        <v>77</v>
      </c>
      <c r="F1163" s="30"/>
    </row>
    <row r="1164" spans="1:6" ht="20.100000000000001" customHeight="1">
      <c r="A1164" s="30">
        <v>1162</v>
      </c>
      <c r="B1164" s="41" t="s">
        <v>1712</v>
      </c>
      <c r="C1164" s="42">
        <v>60.88</v>
      </c>
      <c r="D1164" s="43" t="s">
        <v>553</v>
      </c>
      <c r="E1164" s="43" t="s">
        <v>77</v>
      </c>
      <c r="F1164" s="30"/>
    </row>
    <row r="1165" spans="1:6" ht="20.100000000000001" customHeight="1">
      <c r="A1165" s="30">
        <v>1163</v>
      </c>
      <c r="B1165" s="41" t="s">
        <v>1713</v>
      </c>
      <c r="C1165" s="42">
        <v>52.54</v>
      </c>
      <c r="D1165" s="43" t="s">
        <v>544</v>
      </c>
      <c r="E1165" s="43" t="s">
        <v>77</v>
      </c>
      <c r="F1165" s="30"/>
    </row>
    <row r="1166" spans="1:6" ht="20.100000000000001" customHeight="1">
      <c r="A1166" s="30">
        <v>1164</v>
      </c>
      <c r="B1166" s="41" t="s">
        <v>1714</v>
      </c>
      <c r="C1166" s="42">
        <v>52.42</v>
      </c>
      <c r="D1166" s="43" t="s">
        <v>544</v>
      </c>
      <c r="E1166" s="43" t="s">
        <v>77</v>
      </c>
      <c r="F1166" s="30"/>
    </row>
    <row r="1167" spans="1:6" ht="20.100000000000001" customHeight="1">
      <c r="A1167" s="30">
        <v>1165</v>
      </c>
      <c r="B1167" s="41" t="s">
        <v>1715</v>
      </c>
      <c r="C1167" s="42">
        <v>60.39</v>
      </c>
      <c r="D1167" s="43" t="s">
        <v>544</v>
      </c>
      <c r="E1167" s="43" t="s">
        <v>77</v>
      </c>
      <c r="F1167" s="30"/>
    </row>
    <row r="1168" spans="1:6" ht="20.100000000000001" customHeight="1">
      <c r="A1168" s="30">
        <v>1166</v>
      </c>
      <c r="B1168" s="41" t="s">
        <v>1716</v>
      </c>
      <c r="C1168" s="42">
        <v>60.39</v>
      </c>
      <c r="D1168" s="43" t="s">
        <v>544</v>
      </c>
      <c r="E1168" s="43" t="s">
        <v>75</v>
      </c>
      <c r="F1168" s="30"/>
    </row>
    <row r="1169" spans="1:6" ht="20.100000000000001" customHeight="1">
      <c r="A1169" s="30">
        <v>1167</v>
      </c>
      <c r="B1169" s="41" t="s">
        <v>1717</v>
      </c>
      <c r="C1169" s="42">
        <v>52.42</v>
      </c>
      <c r="D1169" s="43" t="s">
        <v>544</v>
      </c>
      <c r="E1169" s="43" t="s">
        <v>75</v>
      </c>
      <c r="F1169" s="30"/>
    </row>
    <row r="1170" spans="1:6" ht="20.100000000000001" customHeight="1">
      <c r="A1170" s="30">
        <v>1168</v>
      </c>
      <c r="B1170" s="41" t="s">
        <v>1718</v>
      </c>
      <c r="C1170" s="42">
        <v>52.54</v>
      </c>
      <c r="D1170" s="43" t="s">
        <v>544</v>
      </c>
      <c r="E1170" s="43" t="s">
        <v>75</v>
      </c>
      <c r="F1170" s="30"/>
    </row>
    <row r="1171" spans="1:6" ht="20.100000000000001" customHeight="1">
      <c r="A1171" s="30">
        <v>1169</v>
      </c>
      <c r="B1171" s="41" t="s">
        <v>1719</v>
      </c>
      <c r="C1171" s="42">
        <v>60.88</v>
      </c>
      <c r="D1171" s="43" t="s">
        <v>553</v>
      </c>
      <c r="E1171" s="43" t="s">
        <v>75</v>
      </c>
      <c r="F1171" s="30"/>
    </row>
    <row r="1172" spans="1:6" ht="20.100000000000001" customHeight="1">
      <c r="A1172" s="30">
        <v>1170</v>
      </c>
      <c r="B1172" s="41" t="s">
        <v>1720</v>
      </c>
      <c r="C1172" s="42">
        <v>60.88</v>
      </c>
      <c r="D1172" s="43" t="s">
        <v>553</v>
      </c>
      <c r="E1172" s="43" t="s">
        <v>75</v>
      </c>
      <c r="F1172" s="30"/>
    </row>
    <row r="1173" spans="1:6" ht="20.100000000000001" customHeight="1">
      <c r="A1173" s="30">
        <v>1171</v>
      </c>
      <c r="B1173" s="41" t="s">
        <v>1721</v>
      </c>
      <c r="C1173" s="42">
        <v>52.54</v>
      </c>
      <c r="D1173" s="43" t="s">
        <v>544</v>
      </c>
      <c r="E1173" s="43" t="s">
        <v>75</v>
      </c>
      <c r="F1173" s="30"/>
    </row>
    <row r="1174" spans="1:6" ht="20.100000000000001" customHeight="1">
      <c r="A1174" s="30">
        <v>1172</v>
      </c>
      <c r="B1174" s="41" t="s">
        <v>1722</v>
      </c>
      <c r="C1174" s="42">
        <v>51.26</v>
      </c>
      <c r="D1174" s="43" t="s">
        <v>544</v>
      </c>
      <c r="E1174" s="43" t="s">
        <v>75</v>
      </c>
      <c r="F1174" s="30"/>
    </row>
    <row r="1175" spans="1:6" ht="20.100000000000001" customHeight="1">
      <c r="A1175" s="30">
        <v>1173</v>
      </c>
      <c r="B1175" s="41" t="s">
        <v>1723</v>
      </c>
      <c r="C1175" s="42">
        <v>39.020000000000003</v>
      </c>
      <c r="D1175" s="43" t="s">
        <v>544</v>
      </c>
      <c r="E1175" s="43" t="s">
        <v>141</v>
      </c>
      <c r="F1175" s="30"/>
    </row>
    <row r="1176" spans="1:6" ht="20.100000000000001" customHeight="1">
      <c r="A1176" s="30">
        <v>1174</v>
      </c>
      <c r="B1176" s="41" t="s">
        <v>1724</v>
      </c>
      <c r="C1176" s="42">
        <v>44.83</v>
      </c>
      <c r="D1176" s="43" t="s">
        <v>544</v>
      </c>
      <c r="E1176" s="43" t="s">
        <v>141</v>
      </c>
      <c r="F1176" s="30"/>
    </row>
    <row r="1177" spans="1:6" ht="20.100000000000001" customHeight="1">
      <c r="A1177" s="30">
        <v>1175</v>
      </c>
      <c r="B1177" s="41" t="s">
        <v>1725</v>
      </c>
      <c r="C1177" s="42">
        <v>44.83</v>
      </c>
      <c r="D1177" s="43" t="s">
        <v>544</v>
      </c>
      <c r="E1177" s="43" t="s">
        <v>141</v>
      </c>
      <c r="F1177" s="30"/>
    </row>
    <row r="1178" spans="1:6" ht="20.100000000000001" customHeight="1">
      <c r="A1178" s="30">
        <v>1176</v>
      </c>
      <c r="B1178" s="41" t="s">
        <v>1726</v>
      </c>
      <c r="C1178" s="42">
        <v>44.83</v>
      </c>
      <c r="D1178" s="43" t="s">
        <v>544</v>
      </c>
      <c r="E1178" s="43" t="s">
        <v>141</v>
      </c>
      <c r="F1178" s="30"/>
    </row>
    <row r="1179" spans="1:6" ht="20.100000000000001" customHeight="1">
      <c r="A1179" s="30">
        <v>1177</v>
      </c>
      <c r="B1179" s="41" t="s">
        <v>1727</v>
      </c>
      <c r="C1179" s="42">
        <v>51.57</v>
      </c>
      <c r="D1179" s="43" t="s">
        <v>544</v>
      </c>
      <c r="E1179" s="43" t="s">
        <v>141</v>
      </c>
      <c r="F1179" s="30"/>
    </row>
    <row r="1180" spans="1:6" ht="20.100000000000001" customHeight="1">
      <c r="A1180" s="30">
        <v>1178</v>
      </c>
      <c r="B1180" s="41" t="s">
        <v>1728</v>
      </c>
      <c r="C1180" s="42">
        <v>51.57</v>
      </c>
      <c r="D1180" s="43" t="s">
        <v>544</v>
      </c>
      <c r="E1180" s="43" t="s">
        <v>77</v>
      </c>
      <c r="F1180" s="30"/>
    </row>
    <row r="1181" spans="1:6" ht="20.100000000000001" customHeight="1">
      <c r="A1181" s="30">
        <v>1179</v>
      </c>
      <c r="B1181" s="41" t="s">
        <v>1729</v>
      </c>
      <c r="C1181" s="42">
        <v>52.54</v>
      </c>
      <c r="D1181" s="43" t="s">
        <v>544</v>
      </c>
      <c r="E1181" s="43" t="s">
        <v>77</v>
      </c>
      <c r="F1181" s="30"/>
    </row>
    <row r="1182" spans="1:6" ht="20.100000000000001" customHeight="1">
      <c r="A1182" s="30">
        <v>1180</v>
      </c>
      <c r="B1182" s="41" t="s">
        <v>1730</v>
      </c>
      <c r="C1182" s="42">
        <v>60.88</v>
      </c>
      <c r="D1182" s="43" t="s">
        <v>553</v>
      </c>
      <c r="E1182" s="43" t="s">
        <v>77</v>
      </c>
      <c r="F1182" s="30"/>
    </row>
    <row r="1183" spans="1:6" ht="20.100000000000001" customHeight="1">
      <c r="A1183" s="30">
        <v>1181</v>
      </c>
      <c r="B1183" s="41" t="s">
        <v>1731</v>
      </c>
      <c r="C1183" s="42">
        <v>60.88</v>
      </c>
      <c r="D1183" s="43" t="s">
        <v>553</v>
      </c>
      <c r="E1183" s="43" t="s">
        <v>77</v>
      </c>
      <c r="F1183" s="30"/>
    </row>
    <row r="1184" spans="1:6" ht="20.100000000000001" customHeight="1">
      <c r="A1184" s="30">
        <v>1182</v>
      </c>
      <c r="B1184" s="41" t="s">
        <v>1732</v>
      </c>
      <c r="C1184" s="42">
        <v>52.54</v>
      </c>
      <c r="D1184" s="43" t="s">
        <v>544</v>
      </c>
      <c r="E1184" s="43" t="s">
        <v>77</v>
      </c>
      <c r="F1184" s="30"/>
    </row>
    <row r="1185" spans="1:6" ht="20.100000000000001" customHeight="1">
      <c r="A1185" s="30">
        <v>1183</v>
      </c>
      <c r="B1185" s="41" t="s">
        <v>1733</v>
      </c>
      <c r="C1185" s="42">
        <v>52.42</v>
      </c>
      <c r="D1185" s="43" t="s">
        <v>544</v>
      </c>
      <c r="E1185" s="43" t="s">
        <v>77</v>
      </c>
      <c r="F1185" s="30"/>
    </row>
    <row r="1186" spans="1:6" ht="20.100000000000001" customHeight="1">
      <c r="A1186" s="30">
        <v>1184</v>
      </c>
      <c r="B1186" s="41" t="s">
        <v>1734</v>
      </c>
      <c r="C1186" s="42">
        <v>60.39</v>
      </c>
      <c r="D1186" s="43" t="s">
        <v>544</v>
      </c>
      <c r="E1186" s="43" t="s">
        <v>77</v>
      </c>
      <c r="F1186" s="30"/>
    </row>
    <row r="1187" spans="1:6" ht="20.100000000000001" customHeight="1">
      <c r="A1187" s="30">
        <v>1185</v>
      </c>
      <c r="B1187" s="41" t="s">
        <v>1735</v>
      </c>
      <c r="C1187" s="42">
        <v>59.18</v>
      </c>
      <c r="D1187" s="43" t="s">
        <v>544</v>
      </c>
      <c r="E1187" s="43" t="s">
        <v>75</v>
      </c>
      <c r="F1187" s="30"/>
    </row>
    <row r="1188" spans="1:6" ht="20.100000000000001" customHeight="1">
      <c r="A1188" s="30">
        <v>1186</v>
      </c>
      <c r="B1188" s="41" t="s">
        <v>1736</v>
      </c>
      <c r="C1188" s="42">
        <v>59.25</v>
      </c>
      <c r="D1188" s="43" t="s">
        <v>544</v>
      </c>
      <c r="E1188" s="43" t="s">
        <v>75</v>
      </c>
      <c r="F1188" s="30"/>
    </row>
    <row r="1189" spans="1:6" ht="20.100000000000001" customHeight="1">
      <c r="A1189" s="30">
        <v>1187</v>
      </c>
      <c r="B1189" s="41" t="s">
        <v>1737</v>
      </c>
      <c r="C1189" s="42">
        <v>59.25</v>
      </c>
      <c r="D1189" s="43" t="s">
        <v>544</v>
      </c>
      <c r="E1189" s="43" t="s">
        <v>75</v>
      </c>
      <c r="F1189" s="30"/>
    </row>
    <row r="1190" spans="1:6" ht="20.100000000000001" customHeight="1">
      <c r="A1190" s="30">
        <v>1188</v>
      </c>
      <c r="B1190" s="41" t="s">
        <v>1738</v>
      </c>
      <c r="C1190" s="42">
        <v>59.25</v>
      </c>
      <c r="D1190" s="43" t="s">
        <v>544</v>
      </c>
      <c r="E1190" s="43" t="s">
        <v>75</v>
      </c>
      <c r="F1190" s="30"/>
    </row>
    <row r="1191" spans="1:6" ht="20.100000000000001" customHeight="1">
      <c r="A1191" s="30">
        <v>1189</v>
      </c>
      <c r="B1191" s="41" t="s">
        <v>1739</v>
      </c>
      <c r="C1191" s="42">
        <v>59.25</v>
      </c>
      <c r="D1191" s="43" t="s">
        <v>544</v>
      </c>
      <c r="E1191" s="43" t="s">
        <v>75</v>
      </c>
      <c r="F1191" s="30"/>
    </row>
    <row r="1192" spans="1:6" ht="20.100000000000001" customHeight="1">
      <c r="A1192" s="30">
        <v>1190</v>
      </c>
      <c r="B1192" s="41" t="s">
        <v>1740</v>
      </c>
      <c r="C1192" s="42">
        <v>59.34</v>
      </c>
      <c r="D1192" s="43" t="s">
        <v>544</v>
      </c>
      <c r="E1192" s="43" t="s">
        <v>75</v>
      </c>
      <c r="F1192" s="30"/>
    </row>
    <row r="1193" spans="1:6" ht="20.100000000000001" customHeight="1">
      <c r="A1193" s="30">
        <v>1191</v>
      </c>
      <c r="B1193" s="41" t="s">
        <v>1741</v>
      </c>
      <c r="C1193" s="42">
        <v>35.1</v>
      </c>
      <c r="D1193" s="43" t="s">
        <v>116</v>
      </c>
      <c r="E1193" s="43" t="s">
        <v>141</v>
      </c>
      <c r="F1193" s="30"/>
    </row>
    <row r="1194" spans="1:6" ht="20.100000000000001" customHeight="1">
      <c r="A1194" s="30">
        <v>1192</v>
      </c>
      <c r="B1194" s="41" t="s">
        <v>1742</v>
      </c>
      <c r="C1194" s="42">
        <v>50.65</v>
      </c>
      <c r="D1194" s="43" t="s">
        <v>544</v>
      </c>
      <c r="E1194" s="43" t="s">
        <v>141</v>
      </c>
      <c r="F1194" s="30"/>
    </row>
    <row r="1195" spans="1:6" ht="20.100000000000001" customHeight="1">
      <c r="A1195" s="30">
        <v>1193</v>
      </c>
      <c r="B1195" s="41" t="s">
        <v>1743</v>
      </c>
      <c r="C1195" s="42">
        <v>50.65</v>
      </c>
      <c r="D1195" s="43" t="s">
        <v>544</v>
      </c>
      <c r="E1195" s="43" t="s">
        <v>141</v>
      </c>
      <c r="F1195" s="30"/>
    </row>
    <row r="1196" spans="1:6" ht="20.100000000000001" customHeight="1">
      <c r="A1196" s="30">
        <v>1194</v>
      </c>
      <c r="B1196" s="41" t="s">
        <v>1744</v>
      </c>
      <c r="C1196" s="42">
        <v>50.65</v>
      </c>
      <c r="D1196" s="43" t="s">
        <v>544</v>
      </c>
      <c r="E1196" s="43" t="s">
        <v>141</v>
      </c>
      <c r="F1196" s="30"/>
    </row>
    <row r="1197" spans="1:6" ht="20.100000000000001" customHeight="1">
      <c r="A1197" s="30">
        <v>1195</v>
      </c>
      <c r="B1197" s="41" t="s">
        <v>1745</v>
      </c>
      <c r="C1197" s="42">
        <v>50.76</v>
      </c>
      <c r="D1197" s="43" t="s">
        <v>544</v>
      </c>
      <c r="E1197" s="43" t="s">
        <v>141</v>
      </c>
      <c r="F1197" s="30"/>
    </row>
    <row r="1198" spans="1:6" ht="20.100000000000001" customHeight="1">
      <c r="A1198" s="30">
        <v>1196</v>
      </c>
      <c r="B1198" s="41" t="s">
        <v>1746</v>
      </c>
      <c r="C1198" s="42">
        <v>44.16</v>
      </c>
      <c r="D1198" s="43" t="s">
        <v>544</v>
      </c>
      <c r="E1198" s="43" t="s">
        <v>141</v>
      </c>
      <c r="F1198" s="30"/>
    </row>
    <row r="1199" spans="1:6" ht="20.100000000000001" customHeight="1">
      <c r="A1199" s="30">
        <v>1197</v>
      </c>
      <c r="B1199" s="41" t="s">
        <v>1747</v>
      </c>
      <c r="C1199" s="42">
        <v>59.25</v>
      </c>
      <c r="D1199" s="43" t="s">
        <v>544</v>
      </c>
      <c r="E1199" s="43" t="s">
        <v>77</v>
      </c>
      <c r="F1199" s="30"/>
    </row>
    <row r="1200" spans="1:6" ht="20.100000000000001" customHeight="1">
      <c r="A1200" s="30">
        <v>1198</v>
      </c>
      <c r="B1200" s="41" t="s">
        <v>1748</v>
      </c>
      <c r="C1200" s="42">
        <v>59.25</v>
      </c>
      <c r="D1200" s="43" t="s">
        <v>544</v>
      </c>
      <c r="E1200" s="43" t="s">
        <v>77</v>
      </c>
      <c r="F1200" s="30"/>
    </row>
    <row r="1201" spans="1:6" ht="20.100000000000001" customHeight="1">
      <c r="A1201" s="30">
        <v>1199</v>
      </c>
      <c r="B1201" s="41" t="s">
        <v>1749</v>
      </c>
      <c r="C1201" s="42">
        <v>59.25</v>
      </c>
      <c r="D1201" s="43" t="s">
        <v>544</v>
      </c>
      <c r="E1201" s="43" t="s">
        <v>77</v>
      </c>
      <c r="F1201" s="30"/>
    </row>
    <row r="1202" spans="1:6" ht="20.100000000000001" customHeight="1">
      <c r="A1202" s="30">
        <v>1200</v>
      </c>
      <c r="B1202" s="41" t="s">
        <v>1750</v>
      </c>
      <c r="C1202" s="42">
        <v>59.25</v>
      </c>
      <c r="D1202" s="43" t="s">
        <v>544</v>
      </c>
      <c r="E1202" s="43" t="s">
        <v>77</v>
      </c>
      <c r="F1202" s="30"/>
    </row>
    <row r="1203" spans="1:6" ht="20.100000000000001" customHeight="1">
      <c r="A1203" s="30">
        <v>1201</v>
      </c>
      <c r="B1203" s="41" t="s">
        <v>1751</v>
      </c>
      <c r="C1203" s="42">
        <v>59.25</v>
      </c>
      <c r="D1203" s="43" t="s">
        <v>544</v>
      </c>
      <c r="E1203" s="43" t="s">
        <v>77</v>
      </c>
      <c r="F1203" s="30"/>
    </row>
    <row r="1204" spans="1:6" ht="20.100000000000001" customHeight="1">
      <c r="A1204" s="30">
        <v>1202</v>
      </c>
      <c r="B1204" s="41" t="s">
        <v>1752</v>
      </c>
      <c r="C1204" s="42">
        <v>59.71</v>
      </c>
      <c r="D1204" s="43" t="s">
        <v>544</v>
      </c>
      <c r="E1204" s="43" t="s">
        <v>77</v>
      </c>
      <c r="F1204" s="30"/>
    </row>
    <row r="1205" spans="1:6" ht="20.100000000000001" customHeight="1">
      <c r="A1205" s="30">
        <v>1203</v>
      </c>
      <c r="B1205" s="41" t="s">
        <v>1753</v>
      </c>
      <c r="C1205" s="42">
        <v>59.18</v>
      </c>
      <c r="D1205" s="43" t="s">
        <v>544</v>
      </c>
      <c r="E1205" s="43" t="s">
        <v>75</v>
      </c>
      <c r="F1205" s="30"/>
    </row>
    <row r="1206" spans="1:6" ht="20.100000000000001" customHeight="1">
      <c r="A1206" s="30">
        <v>1204</v>
      </c>
      <c r="B1206" s="41" t="s">
        <v>1754</v>
      </c>
      <c r="C1206" s="42">
        <v>59.25</v>
      </c>
      <c r="D1206" s="43" t="s">
        <v>544</v>
      </c>
      <c r="E1206" s="43" t="s">
        <v>75</v>
      </c>
      <c r="F1206" s="30"/>
    </row>
    <row r="1207" spans="1:6" ht="20.100000000000001" customHeight="1">
      <c r="A1207" s="30">
        <v>1205</v>
      </c>
      <c r="B1207" s="41" t="s">
        <v>1755</v>
      </c>
      <c r="C1207" s="42">
        <v>59.25</v>
      </c>
      <c r="D1207" s="43" t="s">
        <v>544</v>
      </c>
      <c r="E1207" s="43" t="s">
        <v>75</v>
      </c>
      <c r="F1207" s="30"/>
    </row>
    <row r="1208" spans="1:6" ht="20.100000000000001" customHeight="1">
      <c r="A1208" s="30">
        <v>1206</v>
      </c>
      <c r="B1208" s="41" t="s">
        <v>1756</v>
      </c>
      <c r="C1208" s="42">
        <v>59.25</v>
      </c>
      <c r="D1208" s="43" t="s">
        <v>544</v>
      </c>
      <c r="E1208" s="43" t="s">
        <v>75</v>
      </c>
      <c r="F1208" s="30"/>
    </row>
    <row r="1209" spans="1:6" ht="20.100000000000001" customHeight="1">
      <c r="A1209" s="30">
        <v>1207</v>
      </c>
      <c r="B1209" s="41" t="s">
        <v>1757</v>
      </c>
      <c r="C1209" s="42">
        <v>59.25</v>
      </c>
      <c r="D1209" s="43" t="s">
        <v>544</v>
      </c>
      <c r="E1209" s="43" t="s">
        <v>75</v>
      </c>
      <c r="F1209" s="30"/>
    </row>
    <row r="1210" spans="1:6" ht="20.100000000000001" customHeight="1">
      <c r="A1210" s="30">
        <v>1208</v>
      </c>
      <c r="B1210" s="41" t="s">
        <v>1758</v>
      </c>
      <c r="C1210" s="42">
        <v>59.25</v>
      </c>
      <c r="D1210" s="43" t="s">
        <v>544</v>
      </c>
      <c r="E1210" s="43" t="s">
        <v>75</v>
      </c>
      <c r="F1210" s="30"/>
    </row>
    <row r="1211" spans="1:6" ht="20.100000000000001" customHeight="1">
      <c r="A1211" s="30">
        <v>1209</v>
      </c>
      <c r="B1211" s="41" t="s">
        <v>1759</v>
      </c>
      <c r="C1211" s="42">
        <v>59.25</v>
      </c>
      <c r="D1211" s="43" t="s">
        <v>544</v>
      </c>
      <c r="E1211" s="43" t="s">
        <v>75</v>
      </c>
      <c r="F1211" s="30"/>
    </row>
    <row r="1212" spans="1:6" ht="20.100000000000001" customHeight="1">
      <c r="A1212" s="30">
        <v>1210</v>
      </c>
      <c r="B1212" s="41" t="s">
        <v>1760</v>
      </c>
      <c r="C1212" s="42">
        <v>50.54</v>
      </c>
      <c r="D1212" s="43" t="s">
        <v>544</v>
      </c>
      <c r="E1212" s="43" t="s">
        <v>141</v>
      </c>
      <c r="F1212" s="30"/>
    </row>
    <row r="1213" spans="1:6" ht="20.100000000000001" customHeight="1">
      <c r="A1213" s="30">
        <v>1211</v>
      </c>
      <c r="B1213" s="41" t="s">
        <v>1761</v>
      </c>
      <c r="C1213" s="42">
        <v>50.65</v>
      </c>
      <c r="D1213" s="43" t="s">
        <v>544</v>
      </c>
      <c r="E1213" s="43" t="s">
        <v>141</v>
      </c>
      <c r="F1213" s="30"/>
    </row>
    <row r="1214" spans="1:6" ht="20.100000000000001" customHeight="1">
      <c r="A1214" s="30">
        <v>1212</v>
      </c>
      <c r="B1214" s="41" t="s">
        <v>1762</v>
      </c>
      <c r="C1214" s="42">
        <v>50.65</v>
      </c>
      <c r="D1214" s="43" t="s">
        <v>544</v>
      </c>
      <c r="E1214" s="43" t="s">
        <v>141</v>
      </c>
      <c r="F1214" s="30"/>
    </row>
    <row r="1215" spans="1:6" ht="20.100000000000001" customHeight="1">
      <c r="A1215" s="30">
        <v>1213</v>
      </c>
      <c r="B1215" s="41" t="s">
        <v>1763</v>
      </c>
      <c r="C1215" s="42">
        <v>50.65</v>
      </c>
      <c r="D1215" s="43" t="s">
        <v>544</v>
      </c>
      <c r="E1215" s="43" t="s">
        <v>141</v>
      </c>
      <c r="F1215" s="30"/>
    </row>
    <row r="1216" spans="1:6" ht="20.100000000000001" customHeight="1">
      <c r="A1216" s="30">
        <v>1214</v>
      </c>
      <c r="B1216" s="41" t="s">
        <v>1764</v>
      </c>
      <c r="C1216" s="42">
        <v>50.76</v>
      </c>
      <c r="D1216" s="43" t="s">
        <v>544</v>
      </c>
      <c r="E1216" s="43" t="s">
        <v>141</v>
      </c>
      <c r="F1216" s="30"/>
    </row>
    <row r="1217" spans="1:6" ht="20.100000000000001" customHeight="1">
      <c r="A1217" s="30">
        <v>1215</v>
      </c>
      <c r="B1217" s="41" t="s">
        <v>1765</v>
      </c>
      <c r="C1217" s="42">
        <v>44.16</v>
      </c>
      <c r="D1217" s="43" t="s">
        <v>544</v>
      </c>
      <c r="E1217" s="43" t="s">
        <v>141</v>
      </c>
      <c r="F1217" s="30"/>
    </row>
    <row r="1218" spans="1:6" ht="20.100000000000001" customHeight="1">
      <c r="A1218" s="30">
        <v>1216</v>
      </c>
      <c r="B1218" s="41" t="s">
        <v>1766</v>
      </c>
      <c r="C1218" s="42">
        <v>59.25</v>
      </c>
      <c r="D1218" s="43" t="s">
        <v>544</v>
      </c>
      <c r="E1218" s="43" t="s">
        <v>77</v>
      </c>
      <c r="F1218" s="30"/>
    </row>
    <row r="1219" spans="1:6" ht="20.100000000000001" customHeight="1">
      <c r="A1219" s="30">
        <v>1217</v>
      </c>
      <c r="B1219" s="41" t="s">
        <v>1767</v>
      </c>
      <c r="C1219" s="42">
        <v>59.25</v>
      </c>
      <c r="D1219" s="43" t="s">
        <v>544</v>
      </c>
      <c r="E1219" s="43" t="s">
        <v>77</v>
      </c>
      <c r="F1219" s="30"/>
    </row>
    <row r="1220" spans="1:6" ht="20.100000000000001" customHeight="1">
      <c r="A1220" s="30">
        <v>1218</v>
      </c>
      <c r="B1220" s="41" t="s">
        <v>1768</v>
      </c>
      <c r="C1220" s="42">
        <v>59.25</v>
      </c>
      <c r="D1220" s="43" t="s">
        <v>544</v>
      </c>
      <c r="E1220" s="43" t="s">
        <v>77</v>
      </c>
      <c r="F1220" s="30"/>
    </row>
    <row r="1221" spans="1:6" ht="20.100000000000001" customHeight="1">
      <c r="A1221" s="30">
        <v>1219</v>
      </c>
      <c r="B1221" s="41" t="s">
        <v>1769</v>
      </c>
      <c r="C1221" s="42">
        <v>59.25</v>
      </c>
      <c r="D1221" s="43" t="s">
        <v>544</v>
      </c>
      <c r="E1221" s="43" t="s">
        <v>77</v>
      </c>
      <c r="F1221" s="30"/>
    </row>
    <row r="1222" spans="1:6" ht="20.100000000000001" customHeight="1">
      <c r="A1222" s="30">
        <v>1220</v>
      </c>
      <c r="B1222" s="41" t="s">
        <v>1770</v>
      </c>
      <c r="C1222" s="42">
        <v>59.25</v>
      </c>
      <c r="D1222" s="43" t="s">
        <v>544</v>
      </c>
      <c r="E1222" s="43" t="s">
        <v>77</v>
      </c>
      <c r="F1222" s="30"/>
    </row>
    <row r="1223" spans="1:6" ht="20.100000000000001" customHeight="1">
      <c r="A1223" s="30">
        <v>1221</v>
      </c>
      <c r="B1223" s="41" t="s">
        <v>1771</v>
      </c>
      <c r="C1223" s="42">
        <v>59.71</v>
      </c>
      <c r="D1223" s="43" t="s">
        <v>544</v>
      </c>
      <c r="E1223" s="43" t="s">
        <v>77</v>
      </c>
      <c r="F1223" s="30"/>
    </row>
    <row r="1224" spans="1:6" ht="20.100000000000001" customHeight="1">
      <c r="A1224" s="30">
        <v>1222</v>
      </c>
      <c r="B1224" s="41" t="s">
        <v>1772</v>
      </c>
      <c r="C1224" s="42">
        <v>59.18</v>
      </c>
      <c r="D1224" s="43" t="s">
        <v>544</v>
      </c>
      <c r="E1224" s="43" t="s">
        <v>75</v>
      </c>
      <c r="F1224" s="30"/>
    </row>
    <row r="1225" spans="1:6" ht="20.100000000000001" customHeight="1">
      <c r="A1225" s="30">
        <v>1223</v>
      </c>
      <c r="B1225" s="41" t="s">
        <v>1773</v>
      </c>
      <c r="C1225" s="42">
        <v>59.25</v>
      </c>
      <c r="D1225" s="43" t="s">
        <v>544</v>
      </c>
      <c r="E1225" s="43" t="s">
        <v>75</v>
      </c>
      <c r="F1225" s="30"/>
    </row>
    <row r="1226" spans="1:6" ht="20.100000000000001" customHeight="1">
      <c r="A1226" s="30">
        <v>1224</v>
      </c>
      <c r="B1226" s="41" t="s">
        <v>1774</v>
      </c>
      <c r="C1226" s="42">
        <v>59.25</v>
      </c>
      <c r="D1226" s="43" t="s">
        <v>544</v>
      </c>
      <c r="E1226" s="43" t="s">
        <v>75</v>
      </c>
      <c r="F1226" s="30"/>
    </row>
    <row r="1227" spans="1:6" ht="20.100000000000001" customHeight="1">
      <c r="A1227" s="30">
        <v>1225</v>
      </c>
      <c r="B1227" s="41" t="s">
        <v>1775</v>
      </c>
      <c r="C1227" s="42">
        <v>59.25</v>
      </c>
      <c r="D1227" s="43" t="s">
        <v>544</v>
      </c>
      <c r="E1227" s="43" t="s">
        <v>75</v>
      </c>
      <c r="F1227" s="30"/>
    </row>
    <row r="1228" spans="1:6" ht="20.100000000000001" customHeight="1">
      <c r="A1228" s="30">
        <v>1226</v>
      </c>
      <c r="B1228" s="41" t="s">
        <v>1776</v>
      </c>
      <c r="C1228" s="42">
        <v>59.25</v>
      </c>
      <c r="D1228" s="43" t="s">
        <v>544</v>
      </c>
      <c r="E1228" s="43" t="s">
        <v>75</v>
      </c>
      <c r="F1228" s="30"/>
    </row>
    <row r="1229" spans="1:6" ht="20.100000000000001" customHeight="1">
      <c r="A1229" s="30">
        <v>1227</v>
      </c>
      <c r="B1229" s="41" t="s">
        <v>1777</v>
      </c>
      <c r="C1229" s="42">
        <v>59.25</v>
      </c>
      <c r="D1229" s="43" t="s">
        <v>544</v>
      </c>
      <c r="E1229" s="43" t="s">
        <v>75</v>
      </c>
      <c r="F1229" s="30"/>
    </row>
    <row r="1230" spans="1:6" ht="20.100000000000001" customHeight="1">
      <c r="A1230" s="30">
        <v>1228</v>
      </c>
      <c r="B1230" s="41" t="s">
        <v>1778</v>
      </c>
      <c r="C1230" s="42">
        <v>59.25</v>
      </c>
      <c r="D1230" s="43" t="s">
        <v>544</v>
      </c>
      <c r="E1230" s="43" t="s">
        <v>75</v>
      </c>
      <c r="F1230" s="30"/>
    </row>
    <row r="1231" spans="1:6" ht="20.100000000000001" customHeight="1">
      <c r="A1231" s="30">
        <v>1229</v>
      </c>
      <c r="B1231" s="41" t="s">
        <v>1779</v>
      </c>
      <c r="C1231" s="42">
        <v>50.54</v>
      </c>
      <c r="D1231" s="43" t="s">
        <v>544</v>
      </c>
      <c r="E1231" s="43" t="s">
        <v>141</v>
      </c>
      <c r="F1231" s="30"/>
    </row>
    <row r="1232" spans="1:6" ht="20.100000000000001" customHeight="1">
      <c r="A1232" s="30">
        <v>1230</v>
      </c>
      <c r="B1232" s="41" t="s">
        <v>1780</v>
      </c>
      <c r="C1232" s="42">
        <v>50.65</v>
      </c>
      <c r="D1232" s="43" t="s">
        <v>544</v>
      </c>
      <c r="E1232" s="43" t="s">
        <v>141</v>
      </c>
      <c r="F1232" s="30"/>
    </row>
    <row r="1233" spans="1:6" ht="20.100000000000001" customHeight="1">
      <c r="A1233" s="30">
        <v>1231</v>
      </c>
      <c r="B1233" s="41" t="s">
        <v>1781</v>
      </c>
      <c r="C1233" s="42">
        <v>50.65</v>
      </c>
      <c r="D1233" s="43" t="s">
        <v>544</v>
      </c>
      <c r="E1233" s="43" t="s">
        <v>141</v>
      </c>
      <c r="F1233" s="30"/>
    </row>
    <row r="1234" spans="1:6" ht="20.100000000000001" customHeight="1">
      <c r="A1234" s="30">
        <v>1232</v>
      </c>
      <c r="B1234" s="41" t="s">
        <v>1782</v>
      </c>
      <c r="C1234" s="42">
        <v>50.65</v>
      </c>
      <c r="D1234" s="43" t="s">
        <v>544</v>
      </c>
      <c r="E1234" s="43" t="s">
        <v>141</v>
      </c>
      <c r="F1234" s="30"/>
    </row>
    <row r="1235" spans="1:6" ht="20.100000000000001" customHeight="1">
      <c r="A1235" s="30">
        <v>1233</v>
      </c>
      <c r="B1235" s="41" t="s">
        <v>1783</v>
      </c>
      <c r="C1235" s="42">
        <v>50.76</v>
      </c>
      <c r="D1235" s="43" t="s">
        <v>544</v>
      </c>
      <c r="E1235" s="43" t="s">
        <v>141</v>
      </c>
      <c r="F1235" s="30"/>
    </row>
    <row r="1236" spans="1:6" ht="20.100000000000001" customHeight="1">
      <c r="A1236" s="30">
        <v>1234</v>
      </c>
      <c r="B1236" s="41" t="s">
        <v>1784</v>
      </c>
      <c r="C1236" s="42">
        <v>44.16</v>
      </c>
      <c r="D1236" s="43" t="s">
        <v>544</v>
      </c>
      <c r="E1236" s="43" t="s">
        <v>141</v>
      </c>
      <c r="F1236" s="30"/>
    </row>
    <row r="1237" spans="1:6" ht="20.100000000000001" customHeight="1">
      <c r="A1237" s="30">
        <v>1235</v>
      </c>
      <c r="B1237" s="41" t="s">
        <v>1785</v>
      </c>
      <c r="C1237" s="42">
        <v>59.25</v>
      </c>
      <c r="D1237" s="43" t="s">
        <v>544</v>
      </c>
      <c r="E1237" s="43" t="s">
        <v>77</v>
      </c>
      <c r="F1237" s="30"/>
    </row>
    <row r="1238" spans="1:6" ht="20.100000000000001" customHeight="1">
      <c r="A1238" s="30">
        <v>1236</v>
      </c>
      <c r="B1238" s="41" t="s">
        <v>1786</v>
      </c>
      <c r="C1238" s="42">
        <v>59.25</v>
      </c>
      <c r="D1238" s="43" t="s">
        <v>544</v>
      </c>
      <c r="E1238" s="43" t="s">
        <v>77</v>
      </c>
      <c r="F1238" s="30"/>
    </row>
    <row r="1239" spans="1:6" ht="20.100000000000001" customHeight="1">
      <c r="A1239" s="30">
        <v>1237</v>
      </c>
      <c r="B1239" s="41" t="s">
        <v>1787</v>
      </c>
      <c r="C1239" s="42">
        <v>59.25</v>
      </c>
      <c r="D1239" s="43" t="s">
        <v>544</v>
      </c>
      <c r="E1239" s="43" t="s">
        <v>77</v>
      </c>
      <c r="F1239" s="30"/>
    </row>
    <row r="1240" spans="1:6" ht="20.100000000000001" customHeight="1">
      <c r="A1240" s="30">
        <v>1238</v>
      </c>
      <c r="B1240" s="41" t="s">
        <v>1788</v>
      </c>
      <c r="C1240" s="42">
        <v>59.25</v>
      </c>
      <c r="D1240" s="43" t="s">
        <v>544</v>
      </c>
      <c r="E1240" s="43" t="s">
        <v>77</v>
      </c>
      <c r="F1240" s="30"/>
    </row>
    <row r="1241" spans="1:6" ht="20.100000000000001" customHeight="1">
      <c r="A1241" s="30">
        <v>1239</v>
      </c>
      <c r="B1241" s="41" t="s">
        <v>1789</v>
      </c>
      <c r="C1241" s="42">
        <v>59.25</v>
      </c>
      <c r="D1241" s="43" t="s">
        <v>544</v>
      </c>
      <c r="E1241" s="43" t="s">
        <v>77</v>
      </c>
      <c r="F1241" s="30"/>
    </row>
    <row r="1242" spans="1:6" ht="20.100000000000001" customHeight="1">
      <c r="A1242" s="30">
        <v>1240</v>
      </c>
      <c r="B1242" s="41" t="s">
        <v>1790</v>
      </c>
      <c r="C1242" s="42">
        <v>59.71</v>
      </c>
      <c r="D1242" s="43" t="s">
        <v>544</v>
      </c>
      <c r="E1242" s="43" t="s">
        <v>77</v>
      </c>
      <c r="F1242" s="30"/>
    </row>
    <row r="1243" spans="1:6" ht="20.100000000000001" customHeight="1">
      <c r="A1243" s="30">
        <v>1241</v>
      </c>
      <c r="B1243" s="41" t="s">
        <v>1791</v>
      </c>
      <c r="C1243" s="42">
        <v>60.12</v>
      </c>
      <c r="D1243" s="43" t="s">
        <v>544</v>
      </c>
      <c r="E1243" s="43" t="s">
        <v>75</v>
      </c>
      <c r="F1243" s="30"/>
    </row>
    <row r="1244" spans="1:6" ht="20.100000000000001" customHeight="1">
      <c r="A1244" s="30">
        <v>1242</v>
      </c>
      <c r="B1244" s="41" t="s">
        <v>1792</v>
      </c>
      <c r="C1244" s="42">
        <v>59.63</v>
      </c>
      <c r="D1244" s="43" t="s">
        <v>544</v>
      </c>
      <c r="E1244" s="43" t="s">
        <v>75</v>
      </c>
      <c r="F1244" s="30"/>
    </row>
    <row r="1245" spans="1:6" ht="20.100000000000001" customHeight="1">
      <c r="A1245" s="30">
        <v>1243</v>
      </c>
      <c r="B1245" s="41" t="s">
        <v>1793</v>
      </c>
      <c r="C1245" s="42">
        <v>59.63</v>
      </c>
      <c r="D1245" s="43" t="s">
        <v>544</v>
      </c>
      <c r="E1245" s="43" t="s">
        <v>75</v>
      </c>
      <c r="F1245" s="30"/>
    </row>
    <row r="1246" spans="1:6" ht="20.100000000000001" customHeight="1">
      <c r="A1246" s="30">
        <v>1244</v>
      </c>
      <c r="B1246" s="41" t="s">
        <v>1794</v>
      </c>
      <c r="C1246" s="42">
        <v>59.63</v>
      </c>
      <c r="D1246" s="43" t="s">
        <v>544</v>
      </c>
      <c r="E1246" s="43" t="s">
        <v>75</v>
      </c>
      <c r="F1246" s="30"/>
    </row>
    <row r="1247" spans="1:6" ht="20.100000000000001" customHeight="1">
      <c r="A1247" s="30">
        <v>1245</v>
      </c>
      <c r="B1247" s="41" t="s">
        <v>1795</v>
      </c>
      <c r="C1247" s="42">
        <v>59.63</v>
      </c>
      <c r="D1247" s="43" t="s">
        <v>544</v>
      </c>
      <c r="E1247" s="43" t="s">
        <v>75</v>
      </c>
      <c r="F1247" s="30"/>
    </row>
    <row r="1248" spans="1:6" ht="20.100000000000001" customHeight="1">
      <c r="A1248" s="30">
        <v>1246</v>
      </c>
      <c r="B1248" s="41" t="s">
        <v>1796</v>
      </c>
      <c r="C1248" s="42">
        <v>59.63</v>
      </c>
      <c r="D1248" s="43" t="s">
        <v>544</v>
      </c>
      <c r="E1248" s="43" t="s">
        <v>75</v>
      </c>
      <c r="F1248" s="30"/>
    </row>
    <row r="1249" spans="1:6" ht="20.100000000000001" customHeight="1">
      <c r="A1249" s="30">
        <v>1247</v>
      </c>
      <c r="B1249" s="41" t="s">
        <v>1797</v>
      </c>
      <c r="C1249" s="42">
        <v>59.63</v>
      </c>
      <c r="D1249" s="43" t="s">
        <v>544</v>
      </c>
      <c r="E1249" s="43" t="s">
        <v>75</v>
      </c>
      <c r="F1249" s="30"/>
    </row>
    <row r="1250" spans="1:6" ht="20.100000000000001" customHeight="1">
      <c r="A1250" s="30">
        <v>1248</v>
      </c>
      <c r="B1250" s="41" t="s">
        <v>1798</v>
      </c>
      <c r="C1250" s="42">
        <v>51.16</v>
      </c>
      <c r="D1250" s="43" t="s">
        <v>544</v>
      </c>
      <c r="E1250" s="43" t="s">
        <v>141</v>
      </c>
      <c r="F1250" s="30"/>
    </row>
    <row r="1251" spans="1:6" ht="20.100000000000001" customHeight="1">
      <c r="A1251" s="30">
        <v>1249</v>
      </c>
      <c r="B1251" s="41" t="s">
        <v>1799</v>
      </c>
      <c r="C1251" s="42">
        <v>50.86</v>
      </c>
      <c r="D1251" s="43" t="s">
        <v>544</v>
      </c>
      <c r="E1251" s="43" t="s">
        <v>141</v>
      </c>
      <c r="F1251" s="30"/>
    </row>
    <row r="1252" spans="1:6" ht="20.100000000000001" customHeight="1">
      <c r="A1252" s="30">
        <v>1250</v>
      </c>
      <c r="B1252" s="41" t="s">
        <v>1800</v>
      </c>
      <c r="C1252" s="42">
        <v>50.86</v>
      </c>
      <c r="D1252" s="43" t="s">
        <v>544</v>
      </c>
      <c r="E1252" s="43" t="s">
        <v>141</v>
      </c>
      <c r="F1252" s="30"/>
    </row>
    <row r="1253" spans="1:6" ht="20.100000000000001" customHeight="1">
      <c r="A1253" s="30">
        <v>1251</v>
      </c>
      <c r="B1253" s="41" t="s">
        <v>1801</v>
      </c>
      <c r="C1253" s="42">
        <v>50.86</v>
      </c>
      <c r="D1253" s="43" t="s">
        <v>544</v>
      </c>
      <c r="E1253" s="43" t="s">
        <v>141</v>
      </c>
      <c r="F1253" s="30"/>
    </row>
    <row r="1254" spans="1:6" ht="20.100000000000001" customHeight="1">
      <c r="A1254" s="30">
        <v>1252</v>
      </c>
      <c r="B1254" s="41" t="s">
        <v>1802</v>
      </c>
      <c r="C1254" s="42">
        <v>51.08</v>
      </c>
      <c r="D1254" s="43" t="s">
        <v>544</v>
      </c>
      <c r="E1254" s="43" t="s">
        <v>141</v>
      </c>
      <c r="F1254" s="30"/>
    </row>
    <row r="1255" spans="1:6" ht="20.100000000000001" customHeight="1">
      <c r="A1255" s="30">
        <v>1253</v>
      </c>
      <c r="B1255" s="41" t="s">
        <v>1803</v>
      </c>
      <c r="C1255" s="42">
        <v>44.75</v>
      </c>
      <c r="D1255" s="43" t="s">
        <v>544</v>
      </c>
      <c r="E1255" s="43" t="s">
        <v>141</v>
      </c>
      <c r="F1255" s="30"/>
    </row>
    <row r="1256" spans="1:6" ht="20.100000000000001" customHeight="1">
      <c r="A1256" s="30">
        <v>1254</v>
      </c>
      <c r="B1256" s="41" t="s">
        <v>1804</v>
      </c>
      <c r="C1256" s="42">
        <v>59.86</v>
      </c>
      <c r="D1256" s="43" t="s">
        <v>544</v>
      </c>
      <c r="E1256" s="43" t="s">
        <v>77</v>
      </c>
      <c r="F1256" s="30"/>
    </row>
    <row r="1257" spans="1:6" ht="20.100000000000001" customHeight="1">
      <c r="A1257" s="30">
        <v>1255</v>
      </c>
      <c r="B1257" s="41" t="s">
        <v>1805</v>
      </c>
      <c r="C1257" s="42">
        <v>59.64</v>
      </c>
      <c r="D1257" s="43" t="s">
        <v>544</v>
      </c>
      <c r="E1257" s="43" t="s">
        <v>77</v>
      </c>
      <c r="F1257" s="30"/>
    </row>
    <row r="1258" spans="1:6" ht="20.100000000000001" customHeight="1">
      <c r="A1258" s="30">
        <v>1256</v>
      </c>
      <c r="B1258" s="41" t="s">
        <v>1806</v>
      </c>
      <c r="C1258" s="42">
        <v>59.64</v>
      </c>
      <c r="D1258" s="43" t="s">
        <v>544</v>
      </c>
      <c r="E1258" s="43" t="s">
        <v>77</v>
      </c>
      <c r="F1258" s="30"/>
    </row>
    <row r="1259" spans="1:6" ht="20.100000000000001" customHeight="1">
      <c r="A1259" s="30">
        <v>1257</v>
      </c>
      <c r="B1259" s="41" t="s">
        <v>1807</v>
      </c>
      <c r="C1259" s="42">
        <v>59.64</v>
      </c>
      <c r="D1259" s="43" t="s">
        <v>544</v>
      </c>
      <c r="E1259" s="43" t="s">
        <v>77</v>
      </c>
      <c r="F1259" s="30"/>
    </row>
    <row r="1260" spans="1:6" ht="20.100000000000001" customHeight="1">
      <c r="A1260" s="30">
        <v>1258</v>
      </c>
      <c r="B1260" s="41" t="s">
        <v>1808</v>
      </c>
      <c r="C1260" s="42">
        <v>59.64</v>
      </c>
      <c r="D1260" s="43" t="s">
        <v>544</v>
      </c>
      <c r="E1260" s="43" t="s">
        <v>77</v>
      </c>
      <c r="F1260" s="30"/>
    </row>
    <row r="1261" spans="1:6" ht="20.100000000000001" customHeight="1">
      <c r="A1261" s="30">
        <v>1259</v>
      </c>
      <c r="B1261" s="41" t="s">
        <v>1809</v>
      </c>
      <c r="C1261" s="42">
        <v>60.62</v>
      </c>
      <c r="D1261" s="43" t="s">
        <v>544</v>
      </c>
      <c r="E1261" s="43" t="s">
        <v>77</v>
      </c>
      <c r="F1261" s="30"/>
    </row>
    <row r="1262" spans="1:6" ht="20.100000000000001" customHeight="1">
      <c r="A1262" s="30">
        <v>1260</v>
      </c>
      <c r="B1262" s="41" t="s">
        <v>1810</v>
      </c>
      <c r="C1262" s="42">
        <v>60.12</v>
      </c>
      <c r="D1262" s="43" t="s">
        <v>544</v>
      </c>
      <c r="E1262" s="43" t="s">
        <v>75</v>
      </c>
      <c r="F1262" s="30"/>
    </row>
    <row r="1263" spans="1:6" ht="20.100000000000001" customHeight="1">
      <c r="A1263" s="30">
        <v>1261</v>
      </c>
      <c r="B1263" s="41" t="s">
        <v>1811</v>
      </c>
      <c r="C1263" s="42">
        <v>59.63</v>
      </c>
      <c r="D1263" s="43" t="s">
        <v>544</v>
      </c>
      <c r="E1263" s="43" t="s">
        <v>75</v>
      </c>
      <c r="F1263" s="30"/>
    </row>
    <row r="1264" spans="1:6" ht="20.100000000000001" customHeight="1">
      <c r="A1264" s="30">
        <v>1262</v>
      </c>
      <c r="B1264" s="41" t="s">
        <v>1812</v>
      </c>
      <c r="C1264" s="42">
        <v>59.63</v>
      </c>
      <c r="D1264" s="43" t="s">
        <v>544</v>
      </c>
      <c r="E1264" s="43" t="s">
        <v>75</v>
      </c>
      <c r="F1264" s="30"/>
    </row>
    <row r="1265" spans="1:6" ht="20.100000000000001" customHeight="1">
      <c r="A1265" s="30">
        <v>1263</v>
      </c>
      <c r="B1265" s="41" t="s">
        <v>1813</v>
      </c>
      <c r="C1265" s="42">
        <v>59.63</v>
      </c>
      <c r="D1265" s="43" t="s">
        <v>544</v>
      </c>
      <c r="E1265" s="43" t="s">
        <v>75</v>
      </c>
      <c r="F1265" s="30"/>
    </row>
    <row r="1266" spans="1:6" ht="20.100000000000001" customHeight="1">
      <c r="A1266" s="30">
        <v>1264</v>
      </c>
      <c r="B1266" s="41" t="s">
        <v>1814</v>
      </c>
      <c r="C1266" s="42">
        <v>59.63</v>
      </c>
      <c r="D1266" s="43" t="s">
        <v>544</v>
      </c>
      <c r="E1266" s="43" t="s">
        <v>75</v>
      </c>
      <c r="F1266" s="30"/>
    </row>
    <row r="1267" spans="1:6" ht="20.100000000000001" customHeight="1">
      <c r="A1267" s="30">
        <v>1265</v>
      </c>
      <c r="B1267" s="41" t="s">
        <v>1815</v>
      </c>
      <c r="C1267" s="42">
        <v>59.63</v>
      </c>
      <c r="D1267" s="43" t="s">
        <v>544</v>
      </c>
      <c r="E1267" s="43" t="s">
        <v>75</v>
      </c>
      <c r="F1267" s="30"/>
    </row>
    <row r="1268" spans="1:6" ht="20.100000000000001" customHeight="1">
      <c r="A1268" s="30">
        <v>1266</v>
      </c>
      <c r="B1268" s="41" t="s">
        <v>1816</v>
      </c>
      <c r="C1268" s="42">
        <v>59.63</v>
      </c>
      <c r="D1268" s="43" t="s">
        <v>544</v>
      </c>
      <c r="E1268" s="43" t="s">
        <v>75</v>
      </c>
      <c r="F1268" s="30"/>
    </row>
    <row r="1269" spans="1:6" ht="20.100000000000001" customHeight="1">
      <c r="A1269" s="30">
        <v>1267</v>
      </c>
      <c r="B1269" s="41" t="s">
        <v>1817</v>
      </c>
      <c r="C1269" s="42">
        <v>51.16</v>
      </c>
      <c r="D1269" s="43" t="s">
        <v>544</v>
      </c>
      <c r="E1269" s="43" t="s">
        <v>141</v>
      </c>
      <c r="F1269" s="30"/>
    </row>
    <row r="1270" spans="1:6" ht="20.100000000000001" customHeight="1">
      <c r="A1270" s="30">
        <v>1268</v>
      </c>
      <c r="B1270" s="41" t="s">
        <v>1818</v>
      </c>
      <c r="C1270" s="42">
        <v>50.86</v>
      </c>
      <c r="D1270" s="43" t="s">
        <v>544</v>
      </c>
      <c r="E1270" s="43" t="s">
        <v>141</v>
      </c>
      <c r="F1270" s="30"/>
    </row>
    <row r="1271" spans="1:6" ht="20.100000000000001" customHeight="1">
      <c r="A1271" s="30">
        <v>1269</v>
      </c>
      <c r="B1271" s="41" t="s">
        <v>1819</v>
      </c>
      <c r="C1271" s="42">
        <v>50.86</v>
      </c>
      <c r="D1271" s="43" t="s">
        <v>544</v>
      </c>
      <c r="E1271" s="43" t="s">
        <v>141</v>
      </c>
      <c r="F1271" s="30"/>
    </row>
    <row r="1272" spans="1:6" ht="20.100000000000001" customHeight="1">
      <c r="A1272" s="30">
        <v>1270</v>
      </c>
      <c r="B1272" s="41" t="s">
        <v>1820</v>
      </c>
      <c r="C1272" s="42">
        <v>50.86</v>
      </c>
      <c r="D1272" s="43" t="s">
        <v>544</v>
      </c>
      <c r="E1272" s="43" t="s">
        <v>141</v>
      </c>
      <c r="F1272" s="30"/>
    </row>
    <row r="1273" spans="1:6" ht="20.100000000000001" customHeight="1">
      <c r="A1273" s="30">
        <v>1271</v>
      </c>
      <c r="B1273" s="41" t="s">
        <v>1821</v>
      </c>
      <c r="C1273" s="42">
        <v>51.08</v>
      </c>
      <c r="D1273" s="43" t="s">
        <v>544</v>
      </c>
      <c r="E1273" s="43" t="s">
        <v>141</v>
      </c>
      <c r="F1273" s="30"/>
    </row>
    <row r="1274" spans="1:6" ht="20.100000000000001" customHeight="1">
      <c r="A1274" s="30">
        <v>1272</v>
      </c>
      <c r="B1274" s="41" t="s">
        <v>1822</v>
      </c>
      <c r="C1274" s="42">
        <v>44.75</v>
      </c>
      <c r="D1274" s="43" t="s">
        <v>544</v>
      </c>
      <c r="E1274" s="43" t="s">
        <v>141</v>
      </c>
      <c r="F1274" s="30"/>
    </row>
    <row r="1275" spans="1:6" ht="20.100000000000001" customHeight="1">
      <c r="A1275" s="30">
        <v>1273</v>
      </c>
      <c r="B1275" s="41" t="s">
        <v>1823</v>
      </c>
      <c r="C1275" s="42">
        <v>59.86</v>
      </c>
      <c r="D1275" s="43" t="s">
        <v>544</v>
      </c>
      <c r="E1275" s="43" t="s">
        <v>77</v>
      </c>
      <c r="F1275" s="30"/>
    </row>
    <row r="1276" spans="1:6" ht="20.100000000000001" customHeight="1">
      <c r="A1276" s="30">
        <v>1274</v>
      </c>
      <c r="B1276" s="41" t="s">
        <v>1824</v>
      </c>
      <c r="C1276" s="42">
        <v>59.64</v>
      </c>
      <c r="D1276" s="43" t="s">
        <v>544</v>
      </c>
      <c r="E1276" s="43" t="s">
        <v>77</v>
      </c>
      <c r="F1276" s="30"/>
    </row>
    <row r="1277" spans="1:6" ht="20.100000000000001" customHeight="1">
      <c r="A1277" s="30">
        <v>1275</v>
      </c>
      <c r="B1277" s="41" t="s">
        <v>1825</v>
      </c>
      <c r="C1277" s="42">
        <v>59.64</v>
      </c>
      <c r="D1277" s="43" t="s">
        <v>544</v>
      </c>
      <c r="E1277" s="43" t="s">
        <v>77</v>
      </c>
      <c r="F1277" s="30"/>
    </row>
    <row r="1278" spans="1:6" ht="20.100000000000001" customHeight="1">
      <c r="A1278" s="30">
        <v>1276</v>
      </c>
      <c r="B1278" s="41" t="s">
        <v>1826</v>
      </c>
      <c r="C1278" s="42">
        <v>59.64</v>
      </c>
      <c r="D1278" s="43" t="s">
        <v>544</v>
      </c>
      <c r="E1278" s="43" t="s">
        <v>77</v>
      </c>
      <c r="F1278" s="30"/>
    </row>
    <row r="1279" spans="1:6" ht="20.100000000000001" customHeight="1">
      <c r="A1279" s="30">
        <v>1277</v>
      </c>
      <c r="B1279" s="41" t="s">
        <v>1827</v>
      </c>
      <c r="C1279" s="42">
        <v>59.64</v>
      </c>
      <c r="D1279" s="43" t="s">
        <v>544</v>
      </c>
      <c r="E1279" s="43" t="s">
        <v>77</v>
      </c>
      <c r="F1279" s="30"/>
    </row>
    <row r="1280" spans="1:6" ht="20.100000000000001" customHeight="1">
      <c r="A1280" s="30">
        <v>1278</v>
      </c>
      <c r="B1280" s="41" t="s">
        <v>1828</v>
      </c>
      <c r="C1280" s="42">
        <v>60.62</v>
      </c>
      <c r="D1280" s="43" t="s">
        <v>544</v>
      </c>
      <c r="E1280" s="43" t="s">
        <v>77</v>
      </c>
      <c r="F1280" s="30"/>
    </row>
    <row r="1281" spans="1:6" ht="20.100000000000001" customHeight="1">
      <c r="A1281" s="30">
        <v>1279</v>
      </c>
      <c r="B1281" s="41" t="s">
        <v>1829</v>
      </c>
      <c r="C1281" s="42">
        <v>60.12</v>
      </c>
      <c r="D1281" s="43" t="s">
        <v>544</v>
      </c>
      <c r="E1281" s="43" t="s">
        <v>75</v>
      </c>
      <c r="F1281" s="30"/>
    </row>
    <row r="1282" spans="1:6" ht="20.100000000000001" customHeight="1">
      <c r="A1282" s="30">
        <v>1280</v>
      </c>
      <c r="B1282" s="41" t="s">
        <v>1830</v>
      </c>
      <c r="C1282" s="42">
        <v>59.63</v>
      </c>
      <c r="D1282" s="43" t="s">
        <v>544</v>
      </c>
      <c r="E1282" s="43" t="s">
        <v>75</v>
      </c>
      <c r="F1282" s="30"/>
    </row>
    <row r="1283" spans="1:6" ht="20.100000000000001" customHeight="1">
      <c r="A1283" s="30">
        <v>1281</v>
      </c>
      <c r="B1283" s="41" t="s">
        <v>1831</v>
      </c>
      <c r="C1283" s="42">
        <v>59.63</v>
      </c>
      <c r="D1283" s="43" t="s">
        <v>544</v>
      </c>
      <c r="E1283" s="43" t="s">
        <v>75</v>
      </c>
      <c r="F1283" s="30"/>
    </row>
    <row r="1284" spans="1:6" ht="20.100000000000001" customHeight="1">
      <c r="A1284" s="30">
        <v>1282</v>
      </c>
      <c r="B1284" s="41" t="s">
        <v>1832</v>
      </c>
      <c r="C1284" s="42">
        <v>59.63</v>
      </c>
      <c r="D1284" s="43" t="s">
        <v>544</v>
      </c>
      <c r="E1284" s="43" t="s">
        <v>75</v>
      </c>
      <c r="F1284" s="30"/>
    </row>
    <row r="1285" spans="1:6" ht="20.100000000000001" customHeight="1">
      <c r="A1285" s="30">
        <v>1283</v>
      </c>
      <c r="B1285" s="41" t="s">
        <v>1833</v>
      </c>
      <c r="C1285" s="42">
        <v>59.63</v>
      </c>
      <c r="D1285" s="43" t="s">
        <v>544</v>
      </c>
      <c r="E1285" s="43" t="s">
        <v>75</v>
      </c>
      <c r="F1285" s="30"/>
    </row>
    <row r="1286" spans="1:6" ht="20.100000000000001" customHeight="1">
      <c r="A1286" s="30">
        <v>1284</v>
      </c>
      <c r="B1286" s="41" t="s">
        <v>1834</v>
      </c>
      <c r="C1286" s="42">
        <v>59.63</v>
      </c>
      <c r="D1286" s="43" t="s">
        <v>544</v>
      </c>
      <c r="E1286" s="43" t="s">
        <v>75</v>
      </c>
      <c r="F1286" s="30"/>
    </row>
    <row r="1287" spans="1:6" ht="20.100000000000001" customHeight="1">
      <c r="A1287" s="30">
        <v>1285</v>
      </c>
      <c r="B1287" s="41" t="s">
        <v>1835</v>
      </c>
      <c r="C1287" s="42">
        <v>59.63</v>
      </c>
      <c r="D1287" s="43" t="s">
        <v>544</v>
      </c>
      <c r="E1287" s="43" t="s">
        <v>75</v>
      </c>
      <c r="F1287" s="30"/>
    </row>
    <row r="1288" spans="1:6" ht="20.100000000000001" customHeight="1">
      <c r="A1288" s="30">
        <v>1286</v>
      </c>
      <c r="B1288" s="41" t="s">
        <v>1836</v>
      </c>
      <c r="C1288" s="42">
        <v>51.16</v>
      </c>
      <c r="D1288" s="43" t="s">
        <v>544</v>
      </c>
      <c r="E1288" s="43" t="s">
        <v>141</v>
      </c>
      <c r="F1288" s="30"/>
    </row>
    <row r="1289" spans="1:6" ht="20.100000000000001" customHeight="1">
      <c r="A1289" s="30">
        <v>1287</v>
      </c>
      <c r="B1289" s="41" t="s">
        <v>1837</v>
      </c>
      <c r="C1289" s="42">
        <v>50.86</v>
      </c>
      <c r="D1289" s="43" t="s">
        <v>544</v>
      </c>
      <c r="E1289" s="43" t="s">
        <v>141</v>
      </c>
      <c r="F1289" s="30"/>
    </row>
    <row r="1290" spans="1:6" ht="20.100000000000001" customHeight="1">
      <c r="A1290" s="30">
        <v>1288</v>
      </c>
      <c r="B1290" s="41" t="s">
        <v>1838</v>
      </c>
      <c r="C1290" s="42">
        <v>50.86</v>
      </c>
      <c r="D1290" s="43" t="s">
        <v>544</v>
      </c>
      <c r="E1290" s="43" t="s">
        <v>141</v>
      </c>
      <c r="F1290" s="30"/>
    </row>
    <row r="1291" spans="1:6" ht="20.100000000000001" customHeight="1">
      <c r="A1291" s="30">
        <v>1289</v>
      </c>
      <c r="B1291" s="41" t="s">
        <v>1839</v>
      </c>
      <c r="C1291" s="42">
        <v>50.86</v>
      </c>
      <c r="D1291" s="43" t="s">
        <v>544</v>
      </c>
      <c r="E1291" s="43" t="s">
        <v>141</v>
      </c>
      <c r="F1291" s="30"/>
    </row>
    <row r="1292" spans="1:6" ht="20.100000000000001" customHeight="1">
      <c r="A1292" s="30">
        <v>1290</v>
      </c>
      <c r="B1292" s="41" t="s">
        <v>1840</v>
      </c>
      <c r="C1292" s="42">
        <v>51.08</v>
      </c>
      <c r="D1292" s="43" t="s">
        <v>544</v>
      </c>
      <c r="E1292" s="43" t="s">
        <v>141</v>
      </c>
      <c r="F1292" s="30"/>
    </row>
    <row r="1293" spans="1:6" ht="20.100000000000001" customHeight="1">
      <c r="A1293" s="30">
        <v>1291</v>
      </c>
      <c r="B1293" s="41" t="s">
        <v>1841</v>
      </c>
      <c r="C1293" s="42">
        <v>44.75</v>
      </c>
      <c r="D1293" s="43" t="s">
        <v>544</v>
      </c>
      <c r="E1293" s="43" t="s">
        <v>141</v>
      </c>
      <c r="F1293" s="30"/>
    </row>
    <row r="1294" spans="1:6" ht="20.100000000000001" customHeight="1">
      <c r="A1294" s="30">
        <v>1292</v>
      </c>
      <c r="B1294" s="41" t="s">
        <v>1842</v>
      </c>
      <c r="C1294" s="42">
        <v>59.86</v>
      </c>
      <c r="D1294" s="43" t="s">
        <v>544</v>
      </c>
      <c r="E1294" s="43" t="s">
        <v>77</v>
      </c>
      <c r="F1294" s="30"/>
    </row>
    <row r="1295" spans="1:6" ht="20.100000000000001" customHeight="1">
      <c r="A1295" s="30">
        <v>1293</v>
      </c>
      <c r="B1295" s="41" t="s">
        <v>1843</v>
      </c>
      <c r="C1295" s="42">
        <v>59.64</v>
      </c>
      <c r="D1295" s="43" t="s">
        <v>544</v>
      </c>
      <c r="E1295" s="43" t="s">
        <v>77</v>
      </c>
      <c r="F1295" s="30"/>
    </row>
    <row r="1296" spans="1:6" ht="20.100000000000001" customHeight="1">
      <c r="A1296" s="30">
        <v>1294</v>
      </c>
      <c r="B1296" s="41" t="s">
        <v>1844</v>
      </c>
      <c r="C1296" s="42">
        <v>59.64</v>
      </c>
      <c r="D1296" s="43" t="s">
        <v>544</v>
      </c>
      <c r="E1296" s="43" t="s">
        <v>77</v>
      </c>
      <c r="F1296" s="30"/>
    </row>
    <row r="1297" spans="1:6" ht="20.100000000000001" customHeight="1">
      <c r="A1297" s="30">
        <v>1295</v>
      </c>
      <c r="B1297" s="41" t="s">
        <v>1845</v>
      </c>
      <c r="C1297" s="42">
        <v>59.64</v>
      </c>
      <c r="D1297" s="43" t="s">
        <v>544</v>
      </c>
      <c r="E1297" s="43" t="s">
        <v>77</v>
      </c>
      <c r="F1297" s="30"/>
    </row>
    <row r="1298" spans="1:6" ht="20.100000000000001" customHeight="1">
      <c r="A1298" s="30">
        <v>1296</v>
      </c>
      <c r="B1298" s="41" t="s">
        <v>1846</v>
      </c>
      <c r="C1298" s="42">
        <v>59.64</v>
      </c>
      <c r="D1298" s="43" t="s">
        <v>544</v>
      </c>
      <c r="E1298" s="43" t="s">
        <v>77</v>
      </c>
      <c r="F1298" s="30"/>
    </row>
    <row r="1299" spans="1:6" ht="20.100000000000001" customHeight="1">
      <c r="A1299" s="30">
        <v>1297</v>
      </c>
      <c r="B1299" s="41" t="s">
        <v>1847</v>
      </c>
      <c r="C1299" s="42">
        <v>60.62</v>
      </c>
      <c r="D1299" s="43" t="s">
        <v>544</v>
      </c>
      <c r="E1299" s="43" t="s">
        <v>77</v>
      </c>
      <c r="F1299" s="30"/>
    </row>
    <row r="1300" spans="1:6" ht="20.100000000000001" customHeight="1">
      <c r="A1300" s="30">
        <v>1298</v>
      </c>
      <c r="B1300" s="41" t="s">
        <v>1848</v>
      </c>
      <c r="C1300" s="42">
        <v>60.12</v>
      </c>
      <c r="D1300" s="43" t="s">
        <v>544</v>
      </c>
      <c r="E1300" s="43" t="s">
        <v>75</v>
      </c>
      <c r="F1300" s="30"/>
    </row>
    <row r="1301" spans="1:6" ht="20.100000000000001" customHeight="1">
      <c r="A1301" s="30">
        <v>1299</v>
      </c>
      <c r="B1301" s="41" t="s">
        <v>1849</v>
      </c>
      <c r="C1301" s="42">
        <v>59.63</v>
      </c>
      <c r="D1301" s="43" t="s">
        <v>544</v>
      </c>
      <c r="E1301" s="43" t="s">
        <v>75</v>
      </c>
      <c r="F1301" s="30"/>
    </row>
    <row r="1302" spans="1:6" ht="20.100000000000001" customHeight="1">
      <c r="A1302" s="30">
        <v>1300</v>
      </c>
      <c r="B1302" s="41" t="s">
        <v>1850</v>
      </c>
      <c r="C1302" s="42">
        <v>59.63</v>
      </c>
      <c r="D1302" s="43" t="s">
        <v>544</v>
      </c>
      <c r="E1302" s="43" t="s">
        <v>75</v>
      </c>
      <c r="F1302" s="30"/>
    </row>
    <row r="1303" spans="1:6" ht="20.100000000000001" customHeight="1">
      <c r="A1303" s="30">
        <v>1301</v>
      </c>
      <c r="B1303" s="41" t="s">
        <v>1851</v>
      </c>
      <c r="C1303" s="42">
        <v>59.63</v>
      </c>
      <c r="D1303" s="43" t="s">
        <v>544</v>
      </c>
      <c r="E1303" s="43" t="s">
        <v>75</v>
      </c>
      <c r="F1303" s="30"/>
    </row>
    <row r="1304" spans="1:6" ht="20.100000000000001" customHeight="1">
      <c r="A1304" s="30">
        <v>1302</v>
      </c>
      <c r="B1304" s="41" t="s">
        <v>1852</v>
      </c>
      <c r="C1304" s="42">
        <v>59.63</v>
      </c>
      <c r="D1304" s="43" t="s">
        <v>544</v>
      </c>
      <c r="E1304" s="43" t="s">
        <v>75</v>
      </c>
      <c r="F1304" s="30"/>
    </row>
    <row r="1305" spans="1:6" ht="20.100000000000001" customHeight="1">
      <c r="A1305" s="30">
        <v>1303</v>
      </c>
      <c r="B1305" s="41" t="s">
        <v>1853</v>
      </c>
      <c r="C1305" s="42">
        <v>59.63</v>
      </c>
      <c r="D1305" s="43" t="s">
        <v>544</v>
      </c>
      <c r="E1305" s="43" t="s">
        <v>75</v>
      </c>
      <c r="F1305" s="30"/>
    </row>
    <row r="1306" spans="1:6" ht="20.100000000000001" customHeight="1">
      <c r="A1306" s="30">
        <v>1304</v>
      </c>
      <c r="B1306" s="41" t="s">
        <v>1854</v>
      </c>
      <c r="C1306" s="42">
        <v>59.63</v>
      </c>
      <c r="D1306" s="43" t="s">
        <v>544</v>
      </c>
      <c r="E1306" s="43" t="s">
        <v>75</v>
      </c>
      <c r="F1306" s="30"/>
    </row>
    <row r="1307" spans="1:6" ht="20.100000000000001" customHeight="1">
      <c r="A1307" s="30">
        <v>1305</v>
      </c>
      <c r="B1307" s="41" t="s">
        <v>1855</v>
      </c>
      <c r="C1307" s="42">
        <v>51.16</v>
      </c>
      <c r="D1307" s="43" t="s">
        <v>544</v>
      </c>
      <c r="E1307" s="43" t="s">
        <v>141</v>
      </c>
      <c r="F1307" s="30"/>
    </row>
    <row r="1308" spans="1:6" ht="20.100000000000001" customHeight="1">
      <c r="A1308" s="30">
        <v>1306</v>
      </c>
      <c r="B1308" s="41" t="s">
        <v>1856</v>
      </c>
      <c r="C1308" s="42">
        <v>50.86</v>
      </c>
      <c r="D1308" s="43" t="s">
        <v>544</v>
      </c>
      <c r="E1308" s="43" t="s">
        <v>141</v>
      </c>
      <c r="F1308" s="30"/>
    </row>
    <row r="1309" spans="1:6" ht="20.100000000000001" customHeight="1">
      <c r="A1309" s="30">
        <v>1307</v>
      </c>
      <c r="B1309" s="41" t="s">
        <v>1857</v>
      </c>
      <c r="C1309" s="42">
        <v>50.86</v>
      </c>
      <c r="D1309" s="43" t="s">
        <v>544</v>
      </c>
      <c r="E1309" s="43" t="s">
        <v>141</v>
      </c>
      <c r="F1309" s="30"/>
    </row>
    <row r="1310" spans="1:6" ht="20.100000000000001" customHeight="1">
      <c r="A1310" s="30">
        <v>1308</v>
      </c>
      <c r="B1310" s="41" t="s">
        <v>1858</v>
      </c>
      <c r="C1310" s="42">
        <v>50.86</v>
      </c>
      <c r="D1310" s="43" t="s">
        <v>544</v>
      </c>
      <c r="E1310" s="43" t="s">
        <v>141</v>
      </c>
      <c r="F1310" s="30"/>
    </row>
    <row r="1311" spans="1:6" ht="20.100000000000001" customHeight="1">
      <c r="A1311" s="30">
        <v>1309</v>
      </c>
      <c r="B1311" s="41" t="s">
        <v>1859</v>
      </c>
      <c r="C1311" s="42">
        <v>51.08</v>
      </c>
      <c r="D1311" s="43" t="s">
        <v>544</v>
      </c>
      <c r="E1311" s="43" t="s">
        <v>141</v>
      </c>
      <c r="F1311" s="30"/>
    </row>
    <row r="1312" spans="1:6" ht="20.100000000000001" customHeight="1">
      <c r="A1312" s="30">
        <v>1310</v>
      </c>
      <c r="B1312" s="41" t="s">
        <v>1860</v>
      </c>
      <c r="C1312" s="42">
        <v>44.75</v>
      </c>
      <c r="D1312" s="43" t="s">
        <v>544</v>
      </c>
      <c r="E1312" s="43" t="s">
        <v>141</v>
      </c>
      <c r="F1312" s="30"/>
    </row>
    <row r="1313" spans="1:6" ht="20.100000000000001" customHeight="1">
      <c r="A1313" s="30">
        <v>1311</v>
      </c>
      <c r="B1313" s="41" t="s">
        <v>1861</v>
      </c>
      <c r="C1313" s="42">
        <v>59.86</v>
      </c>
      <c r="D1313" s="43" t="s">
        <v>544</v>
      </c>
      <c r="E1313" s="43" t="s">
        <v>77</v>
      </c>
      <c r="F1313" s="30"/>
    </row>
    <row r="1314" spans="1:6" ht="20.100000000000001" customHeight="1">
      <c r="A1314" s="30">
        <v>1312</v>
      </c>
      <c r="B1314" s="41" t="s">
        <v>1862</v>
      </c>
      <c r="C1314" s="42">
        <v>59.64</v>
      </c>
      <c r="D1314" s="43" t="s">
        <v>544</v>
      </c>
      <c r="E1314" s="43" t="s">
        <v>77</v>
      </c>
      <c r="F1314" s="30"/>
    </row>
    <row r="1315" spans="1:6" ht="20.100000000000001" customHeight="1">
      <c r="A1315" s="30">
        <v>1313</v>
      </c>
      <c r="B1315" s="41" t="s">
        <v>1863</v>
      </c>
      <c r="C1315" s="42">
        <v>59.64</v>
      </c>
      <c r="D1315" s="43" t="s">
        <v>544</v>
      </c>
      <c r="E1315" s="43" t="s">
        <v>77</v>
      </c>
      <c r="F1315" s="30"/>
    </row>
    <row r="1316" spans="1:6" ht="20.100000000000001" customHeight="1">
      <c r="A1316" s="30">
        <v>1314</v>
      </c>
      <c r="B1316" s="41" t="s">
        <v>1864</v>
      </c>
      <c r="C1316" s="42">
        <v>59.64</v>
      </c>
      <c r="D1316" s="43" t="s">
        <v>544</v>
      </c>
      <c r="E1316" s="43" t="s">
        <v>77</v>
      </c>
      <c r="F1316" s="30"/>
    </row>
    <row r="1317" spans="1:6" ht="20.100000000000001" customHeight="1">
      <c r="A1317" s="30">
        <v>1315</v>
      </c>
      <c r="B1317" s="41" t="s">
        <v>1865</v>
      </c>
      <c r="C1317" s="42">
        <v>59.64</v>
      </c>
      <c r="D1317" s="43" t="s">
        <v>544</v>
      </c>
      <c r="E1317" s="43" t="s">
        <v>77</v>
      </c>
      <c r="F1317" s="30"/>
    </row>
    <row r="1318" spans="1:6" ht="20.100000000000001" customHeight="1">
      <c r="A1318" s="30">
        <v>1316</v>
      </c>
      <c r="B1318" s="41" t="s">
        <v>1866</v>
      </c>
      <c r="C1318" s="42">
        <v>60.62</v>
      </c>
      <c r="D1318" s="43" t="s">
        <v>544</v>
      </c>
      <c r="E1318" s="43" t="s">
        <v>77</v>
      </c>
      <c r="F1318" s="30"/>
    </row>
    <row r="1319" spans="1:6" ht="20.100000000000001" customHeight="1">
      <c r="A1319" s="30">
        <v>1317</v>
      </c>
      <c r="B1319" s="41" t="s">
        <v>1867</v>
      </c>
      <c r="C1319" s="42">
        <v>60.12</v>
      </c>
      <c r="D1319" s="43" t="s">
        <v>544</v>
      </c>
      <c r="E1319" s="43" t="s">
        <v>75</v>
      </c>
      <c r="F1319" s="30"/>
    </row>
    <row r="1320" spans="1:6" ht="20.100000000000001" customHeight="1">
      <c r="A1320" s="30">
        <v>1318</v>
      </c>
      <c r="B1320" s="41" t="s">
        <v>1868</v>
      </c>
      <c r="C1320" s="42">
        <v>59.63</v>
      </c>
      <c r="D1320" s="43" t="s">
        <v>544</v>
      </c>
      <c r="E1320" s="43" t="s">
        <v>75</v>
      </c>
      <c r="F1320" s="30"/>
    </row>
    <row r="1321" spans="1:6" ht="20.100000000000001" customHeight="1">
      <c r="A1321" s="30">
        <v>1319</v>
      </c>
      <c r="B1321" s="41" t="s">
        <v>1869</v>
      </c>
      <c r="C1321" s="42">
        <v>59.63</v>
      </c>
      <c r="D1321" s="43" t="s">
        <v>544</v>
      </c>
      <c r="E1321" s="43" t="s">
        <v>75</v>
      </c>
      <c r="F1321" s="30"/>
    </row>
    <row r="1322" spans="1:6" ht="20.100000000000001" customHeight="1">
      <c r="A1322" s="30">
        <v>1320</v>
      </c>
      <c r="B1322" s="41" t="s">
        <v>1870</v>
      </c>
      <c r="C1322" s="42">
        <v>59.63</v>
      </c>
      <c r="D1322" s="43" t="s">
        <v>544</v>
      </c>
      <c r="E1322" s="43" t="s">
        <v>75</v>
      </c>
      <c r="F1322" s="30"/>
    </row>
    <row r="1323" spans="1:6" ht="20.100000000000001" customHeight="1">
      <c r="A1323" s="30">
        <v>1321</v>
      </c>
      <c r="B1323" s="41" t="s">
        <v>1871</v>
      </c>
      <c r="C1323" s="42">
        <v>59.63</v>
      </c>
      <c r="D1323" s="43" t="s">
        <v>544</v>
      </c>
      <c r="E1323" s="43" t="s">
        <v>75</v>
      </c>
      <c r="F1323" s="30"/>
    </row>
    <row r="1324" spans="1:6" ht="20.100000000000001" customHeight="1">
      <c r="A1324" s="30">
        <v>1322</v>
      </c>
      <c r="B1324" s="41" t="s">
        <v>1872</v>
      </c>
      <c r="C1324" s="42">
        <v>59.63</v>
      </c>
      <c r="D1324" s="43" t="s">
        <v>544</v>
      </c>
      <c r="E1324" s="43" t="s">
        <v>75</v>
      </c>
      <c r="F1324" s="30"/>
    </row>
    <row r="1325" spans="1:6" ht="20.100000000000001" customHeight="1">
      <c r="A1325" s="30">
        <v>1323</v>
      </c>
      <c r="B1325" s="41" t="s">
        <v>1873</v>
      </c>
      <c r="C1325" s="42">
        <v>59.63</v>
      </c>
      <c r="D1325" s="43" t="s">
        <v>544</v>
      </c>
      <c r="E1325" s="43" t="s">
        <v>75</v>
      </c>
      <c r="F1325" s="30"/>
    </row>
    <row r="1326" spans="1:6" ht="20.100000000000001" customHeight="1">
      <c r="A1326" s="30">
        <v>1324</v>
      </c>
      <c r="B1326" s="41" t="s">
        <v>1874</v>
      </c>
      <c r="C1326" s="42">
        <v>51.16</v>
      </c>
      <c r="D1326" s="43" t="s">
        <v>544</v>
      </c>
      <c r="E1326" s="43" t="s">
        <v>141</v>
      </c>
      <c r="F1326" s="30"/>
    </row>
    <row r="1327" spans="1:6" ht="20.100000000000001" customHeight="1">
      <c r="A1327" s="30">
        <v>1325</v>
      </c>
      <c r="B1327" s="41" t="s">
        <v>1875</v>
      </c>
      <c r="C1327" s="42">
        <v>50.86</v>
      </c>
      <c r="D1327" s="43" t="s">
        <v>544</v>
      </c>
      <c r="E1327" s="43" t="s">
        <v>141</v>
      </c>
      <c r="F1327" s="30"/>
    </row>
    <row r="1328" spans="1:6" ht="20.100000000000001" customHeight="1">
      <c r="A1328" s="30">
        <v>1326</v>
      </c>
      <c r="B1328" s="41" t="s">
        <v>1876</v>
      </c>
      <c r="C1328" s="42">
        <v>50.86</v>
      </c>
      <c r="D1328" s="43" t="s">
        <v>544</v>
      </c>
      <c r="E1328" s="43" t="s">
        <v>141</v>
      </c>
      <c r="F1328" s="30"/>
    </row>
    <row r="1329" spans="1:6" ht="20.100000000000001" customHeight="1">
      <c r="A1329" s="30">
        <v>1327</v>
      </c>
      <c r="B1329" s="41" t="s">
        <v>1877</v>
      </c>
      <c r="C1329" s="42">
        <v>50.86</v>
      </c>
      <c r="D1329" s="43" t="s">
        <v>544</v>
      </c>
      <c r="E1329" s="43" t="s">
        <v>141</v>
      </c>
      <c r="F1329" s="30"/>
    </row>
    <row r="1330" spans="1:6" ht="20.100000000000001" customHeight="1">
      <c r="A1330" s="30">
        <v>1328</v>
      </c>
      <c r="B1330" s="41" t="s">
        <v>1878</v>
      </c>
      <c r="C1330" s="42">
        <v>51.08</v>
      </c>
      <c r="D1330" s="43" t="s">
        <v>544</v>
      </c>
      <c r="E1330" s="43" t="s">
        <v>141</v>
      </c>
      <c r="F1330" s="30"/>
    </row>
    <row r="1331" spans="1:6" ht="20.100000000000001" customHeight="1">
      <c r="A1331" s="30">
        <v>1329</v>
      </c>
      <c r="B1331" s="41" t="s">
        <v>1879</v>
      </c>
      <c r="C1331" s="42">
        <v>44.75</v>
      </c>
      <c r="D1331" s="43" t="s">
        <v>544</v>
      </c>
      <c r="E1331" s="43" t="s">
        <v>141</v>
      </c>
      <c r="F1331" s="30"/>
    </row>
    <row r="1332" spans="1:6" ht="20.100000000000001" customHeight="1">
      <c r="A1332" s="30">
        <v>1330</v>
      </c>
      <c r="B1332" s="41" t="s">
        <v>1880</v>
      </c>
      <c r="C1332" s="42">
        <v>59.86</v>
      </c>
      <c r="D1332" s="43" t="s">
        <v>544</v>
      </c>
      <c r="E1332" s="43" t="s">
        <v>77</v>
      </c>
      <c r="F1332" s="30"/>
    </row>
    <row r="1333" spans="1:6" ht="20.100000000000001" customHeight="1">
      <c r="A1333" s="30">
        <v>1331</v>
      </c>
      <c r="B1333" s="41" t="s">
        <v>1881</v>
      </c>
      <c r="C1333" s="42">
        <v>59.64</v>
      </c>
      <c r="D1333" s="43" t="s">
        <v>544</v>
      </c>
      <c r="E1333" s="43" t="s">
        <v>77</v>
      </c>
      <c r="F1333" s="30"/>
    </row>
    <row r="1334" spans="1:6" ht="20.100000000000001" customHeight="1">
      <c r="A1334" s="30">
        <v>1332</v>
      </c>
      <c r="B1334" s="41" t="s">
        <v>1882</v>
      </c>
      <c r="C1334" s="42">
        <v>59.64</v>
      </c>
      <c r="D1334" s="43" t="s">
        <v>544</v>
      </c>
      <c r="E1334" s="43" t="s">
        <v>77</v>
      </c>
      <c r="F1334" s="30"/>
    </row>
    <row r="1335" spans="1:6" ht="20.100000000000001" customHeight="1">
      <c r="A1335" s="30">
        <v>1333</v>
      </c>
      <c r="B1335" s="41" t="s">
        <v>1883</v>
      </c>
      <c r="C1335" s="42">
        <v>59.64</v>
      </c>
      <c r="D1335" s="43" t="s">
        <v>544</v>
      </c>
      <c r="E1335" s="43" t="s">
        <v>77</v>
      </c>
      <c r="F1335" s="30"/>
    </row>
    <row r="1336" spans="1:6" ht="20.100000000000001" customHeight="1">
      <c r="A1336" s="30">
        <v>1334</v>
      </c>
      <c r="B1336" s="41" t="s">
        <v>1884</v>
      </c>
      <c r="C1336" s="42">
        <v>59.64</v>
      </c>
      <c r="D1336" s="43" t="s">
        <v>544</v>
      </c>
      <c r="E1336" s="43" t="s">
        <v>77</v>
      </c>
      <c r="F1336" s="30"/>
    </row>
    <row r="1337" spans="1:6" ht="20.100000000000001" customHeight="1">
      <c r="A1337" s="30">
        <v>1335</v>
      </c>
      <c r="B1337" s="41" t="s">
        <v>1885</v>
      </c>
      <c r="C1337" s="42">
        <v>60.62</v>
      </c>
      <c r="D1337" s="43" t="s">
        <v>544</v>
      </c>
      <c r="E1337" s="43" t="s">
        <v>77</v>
      </c>
      <c r="F1337" s="30"/>
    </row>
    <row r="1338" spans="1:6" ht="20.100000000000001" customHeight="1">
      <c r="A1338" s="30">
        <v>1336</v>
      </c>
      <c r="B1338" s="41" t="s">
        <v>1886</v>
      </c>
      <c r="C1338" s="42">
        <v>60.12</v>
      </c>
      <c r="D1338" s="43" t="s">
        <v>544</v>
      </c>
      <c r="E1338" s="43" t="s">
        <v>75</v>
      </c>
      <c r="F1338" s="30"/>
    </row>
    <row r="1339" spans="1:6" ht="20.100000000000001" customHeight="1">
      <c r="A1339" s="30">
        <v>1337</v>
      </c>
      <c r="B1339" s="41" t="s">
        <v>1887</v>
      </c>
      <c r="C1339" s="42">
        <v>59.63</v>
      </c>
      <c r="D1339" s="43" t="s">
        <v>544</v>
      </c>
      <c r="E1339" s="43" t="s">
        <v>75</v>
      </c>
      <c r="F1339" s="30"/>
    </row>
    <row r="1340" spans="1:6" ht="20.100000000000001" customHeight="1">
      <c r="A1340" s="30">
        <v>1338</v>
      </c>
      <c r="B1340" s="41" t="s">
        <v>1888</v>
      </c>
      <c r="C1340" s="42">
        <v>59.63</v>
      </c>
      <c r="D1340" s="43" t="s">
        <v>544</v>
      </c>
      <c r="E1340" s="43" t="s">
        <v>75</v>
      </c>
      <c r="F1340" s="30"/>
    </row>
    <row r="1341" spans="1:6" ht="20.100000000000001" customHeight="1">
      <c r="A1341" s="30">
        <v>1339</v>
      </c>
      <c r="B1341" s="41" t="s">
        <v>1889</v>
      </c>
      <c r="C1341" s="42">
        <v>59.63</v>
      </c>
      <c r="D1341" s="43" t="s">
        <v>544</v>
      </c>
      <c r="E1341" s="43" t="s">
        <v>75</v>
      </c>
      <c r="F1341" s="30"/>
    </row>
    <row r="1342" spans="1:6" ht="20.100000000000001" customHeight="1">
      <c r="A1342" s="30">
        <v>1340</v>
      </c>
      <c r="B1342" s="41" t="s">
        <v>1890</v>
      </c>
      <c r="C1342" s="42">
        <v>59.63</v>
      </c>
      <c r="D1342" s="43" t="s">
        <v>544</v>
      </c>
      <c r="E1342" s="43" t="s">
        <v>75</v>
      </c>
      <c r="F1342" s="30"/>
    </row>
    <row r="1343" spans="1:6" ht="20.100000000000001" customHeight="1">
      <c r="A1343" s="30">
        <v>1341</v>
      </c>
      <c r="B1343" s="41" t="s">
        <v>1891</v>
      </c>
      <c r="C1343" s="42">
        <v>59.63</v>
      </c>
      <c r="D1343" s="43" t="s">
        <v>544</v>
      </c>
      <c r="E1343" s="43" t="s">
        <v>75</v>
      </c>
      <c r="F1343" s="30"/>
    </row>
    <row r="1344" spans="1:6" ht="20.100000000000001" customHeight="1">
      <c r="A1344" s="30">
        <v>1342</v>
      </c>
      <c r="B1344" s="41" t="s">
        <v>1892</v>
      </c>
      <c r="C1344" s="42">
        <v>59.63</v>
      </c>
      <c r="D1344" s="43" t="s">
        <v>544</v>
      </c>
      <c r="E1344" s="43" t="s">
        <v>75</v>
      </c>
      <c r="F1344" s="30"/>
    </row>
    <row r="1345" spans="1:6" ht="20.100000000000001" customHeight="1">
      <c r="A1345" s="30">
        <v>1343</v>
      </c>
      <c r="B1345" s="41" t="s">
        <v>1893</v>
      </c>
      <c r="C1345" s="42">
        <v>51.16</v>
      </c>
      <c r="D1345" s="43" t="s">
        <v>544</v>
      </c>
      <c r="E1345" s="43" t="s">
        <v>141</v>
      </c>
      <c r="F1345" s="30"/>
    </row>
    <row r="1346" spans="1:6" ht="20.100000000000001" customHeight="1">
      <c r="A1346" s="30">
        <v>1344</v>
      </c>
      <c r="B1346" s="41" t="s">
        <v>1894</v>
      </c>
      <c r="C1346" s="42">
        <v>50.86</v>
      </c>
      <c r="D1346" s="43" t="s">
        <v>544</v>
      </c>
      <c r="E1346" s="43" t="s">
        <v>141</v>
      </c>
      <c r="F1346" s="30"/>
    </row>
    <row r="1347" spans="1:6" ht="20.100000000000001" customHeight="1">
      <c r="A1347" s="30">
        <v>1345</v>
      </c>
      <c r="B1347" s="41" t="s">
        <v>1895</v>
      </c>
      <c r="C1347" s="42">
        <v>50.86</v>
      </c>
      <c r="D1347" s="43" t="s">
        <v>544</v>
      </c>
      <c r="E1347" s="43" t="s">
        <v>141</v>
      </c>
      <c r="F1347" s="30"/>
    </row>
    <row r="1348" spans="1:6" ht="20.100000000000001" customHeight="1">
      <c r="A1348" s="30">
        <v>1346</v>
      </c>
      <c r="B1348" s="41" t="s">
        <v>1896</v>
      </c>
      <c r="C1348" s="42">
        <v>50.86</v>
      </c>
      <c r="D1348" s="43" t="s">
        <v>544</v>
      </c>
      <c r="E1348" s="43" t="s">
        <v>141</v>
      </c>
      <c r="F1348" s="30"/>
    </row>
    <row r="1349" spans="1:6" ht="20.100000000000001" customHeight="1">
      <c r="A1349" s="30">
        <v>1347</v>
      </c>
      <c r="B1349" s="41" t="s">
        <v>1897</v>
      </c>
      <c r="C1349" s="42">
        <v>51.08</v>
      </c>
      <c r="D1349" s="43" t="s">
        <v>544</v>
      </c>
      <c r="E1349" s="43" t="s">
        <v>141</v>
      </c>
      <c r="F1349" s="30"/>
    </row>
    <row r="1350" spans="1:6" ht="20.100000000000001" customHeight="1">
      <c r="A1350" s="30">
        <v>1348</v>
      </c>
      <c r="B1350" s="41" t="s">
        <v>1898</v>
      </c>
      <c r="C1350" s="42">
        <v>44.75</v>
      </c>
      <c r="D1350" s="43" t="s">
        <v>544</v>
      </c>
      <c r="E1350" s="43" t="s">
        <v>141</v>
      </c>
      <c r="F1350" s="30"/>
    </row>
    <row r="1351" spans="1:6" ht="20.100000000000001" customHeight="1">
      <c r="A1351" s="30">
        <v>1349</v>
      </c>
      <c r="B1351" s="41" t="s">
        <v>1899</v>
      </c>
      <c r="C1351" s="42">
        <v>59.86</v>
      </c>
      <c r="D1351" s="43" t="s">
        <v>544</v>
      </c>
      <c r="E1351" s="43" t="s">
        <v>77</v>
      </c>
      <c r="F1351" s="30"/>
    </row>
    <row r="1352" spans="1:6" ht="20.100000000000001" customHeight="1">
      <c r="A1352" s="30">
        <v>1350</v>
      </c>
      <c r="B1352" s="41" t="s">
        <v>1900</v>
      </c>
      <c r="C1352" s="42">
        <v>59.64</v>
      </c>
      <c r="D1352" s="43" t="s">
        <v>544</v>
      </c>
      <c r="E1352" s="43" t="s">
        <v>77</v>
      </c>
      <c r="F1352" s="30"/>
    </row>
    <row r="1353" spans="1:6" ht="20.100000000000001" customHeight="1">
      <c r="A1353" s="30">
        <v>1351</v>
      </c>
      <c r="B1353" s="41" t="s">
        <v>1901</v>
      </c>
      <c r="C1353" s="42">
        <v>59.64</v>
      </c>
      <c r="D1353" s="43" t="s">
        <v>544</v>
      </c>
      <c r="E1353" s="43" t="s">
        <v>77</v>
      </c>
      <c r="F1353" s="30"/>
    </row>
    <row r="1354" spans="1:6" ht="20.100000000000001" customHeight="1">
      <c r="A1354" s="30">
        <v>1352</v>
      </c>
      <c r="B1354" s="41" t="s">
        <v>1902</v>
      </c>
      <c r="C1354" s="42">
        <v>59.64</v>
      </c>
      <c r="D1354" s="43" t="s">
        <v>544</v>
      </c>
      <c r="E1354" s="43" t="s">
        <v>77</v>
      </c>
      <c r="F1354" s="30"/>
    </row>
    <row r="1355" spans="1:6" ht="20.100000000000001" customHeight="1">
      <c r="A1355" s="30">
        <v>1353</v>
      </c>
      <c r="B1355" s="41" t="s">
        <v>1903</v>
      </c>
      <c r="C1355" s="42">
        <v>59.64</v>
      </c>
      <c r="D1355" s="43" t="s">
        <v>544</v>
      </c>
      <c r="E1355" s="43" t="s">
        <v>77</v>
      </c>
      <c r="F1355" s="30"/>
    </row>
    <row r="1356" spans="1:6" ht="20.100000000000001" customHeight="1">
      <c r="A1356" s="30">
        <v>1354</v>
      </c>
      <c r="B1356" s="41" t="s">
        <v>1904</v>
      </c>
      <c r="C1356" s="42">
        <v>60.62</v>
      </c>
      <c r="D1356" s="43" t="s">
        <v>544</v>
      </c>
      <c r="E1356" s="43" t="s">
        <v>77</v>
      </c>
      <c r="F1356" s="30"/>
    </row>
    <row r="1357" spans="1:6" ht="20.100000000000001" customHeight="1">
      <c r="A1357" s="30">
        <v>1355</v>
      </c>
      <c r="B1357" s="41" t="s">
        <v>1905</v>
      </c>
      <c r="C1357" s="42">
        <v>60.12</v>
      </c>
      <c r="D1357" s="43" t="s">
        <v>544</v>
      </c>
      <c r="E1357" s="43" t="s">
        <v>75</v>
      </c>
      <c r="F1357" s="30"/>
    </row>
    <row r="1358" spans="1:6" ht="20.100000000000001" customHeight="1">
      <c r="A1358" s="30">
        <v>1356</v>
      </c>
      <c r="B1358" s="41" t="s">
        <v>1906</v>
      </c>
      <c r="C1358" s="42">
        <v>59.63</v>
      </c>
      <c r="D1358" s="43" t="s">
        <v>544</v>
      </c>
      <c r="E1358" s="43" t="s">
        <v>75</v>
      </c>
      <c r="F1358" s="30"/>
    </row>
    <row r="1359" spans="1:6" ht="20.100000000000001" customHeight="1">
      <c r="A1359" s="30">
        <v>1357</v>
      </c>
      <c r="B1359" s="41" t="s">
        <v>1907</v>
      </c>
      <c r="C1359" s="42">
        <v>59.63</v>
      </c>
      <c r="D1359" s="43" t="s">
        <v>544</v>
      </c>
      <c r="E1359" s="43" t="s">
        <v>75</v>
      </c>
      <c r="F1359" s="30"/>
    </row>
    <row r="1360" spans="1:6" ht="20.100000000000001" customHeight="1">
      <c r="A1360" s="30">
        <v>1358</v>
      </c>
      <c r="B1360" s="41" t="s">
        <v>1908</v>
      </c>
      <c r="C1360" s="42">
        <v>59.63</v>
      </c>
      <c r="D1360" s="43" t="s">
        <v>544</v>
      </c>
      <c r="E1360" s="43" t="s">
        <v>75</v>
      </c>
      <c r="F1360" s="30"/>
    </row>
    <row r="1361" spans="1:6" ht="20.100000000000001" customHeight="1">
      <c r="A1361" s="30">
        <v>1359</v>
      </c>
      <c r="B1361" s="41" t="s">
        <v>1909</v>
      </c>
      <c r="C1361" s="42">
        <v>59.63</v>
      </c>
      <c r="D1361" s="43" t="s">
        <v>544</v>
      </c>
      <c r="E1361" s="43" t="s">
        <v>75</v>
      </c>
      <c r="F1361" s="30"/>
    </row>
    <row r="1362" spans="1:6" ht="20.100000000000001" customHeight="1">
      <c r="A1362" s="30">
        <v>1360</v>
      </c>
      <c r="B1362" s="41" t="s">
        <v>1910</v>
      </c>
      <c r="C1362" s="42">
        <v>59.63</v>
      </c>
      <c r="D1362" s="43" t="s">
        <v>544</v>
      </c>
      <c r="E1362" s="43" t="s">
        <v>75</v>
      </c>
      <c r="F1362" s="30"/>
    </row>
    <row r="1363" spans="1:6" ht="20.100000000000001" customHeight="1">
      <c r="A1363" s="30">
        <v>1361</v>
      </c>
      <c r="B1363" s="41" t="s">
        <v>1911</v>
      </c>
      <c r="C1363" s="42">
        <v>59.63</v>
      </c>
      <c r="D1363" s="43" t="s">
        <v>544</v>
      </c>
      <c r="E1363" s="43" t="s">
        <v>75</v>
      </c>
      <c r="F1363" s="30"/>
    </row>
    <row r="1364" spans="1:6" ht="20.100000000000001" customHeight="1">
      <c r="A1364" s="30">
        <v>1362</v>
      </c>
      <c r="B1364" s="41" t="s">
        <v>1912</v>
      </c>
      <c r="C1364" s="42">
        <v>51.16</v>
      </c>
      <c r="D1364" s="43" t="s">
        <v>544</v>
      </c>
      <c r="E1364" s="43" t="s">
        <v>141</v>
      </c>
      <c r="F1364" s="30"/>
    </row>
    <row r="1365" spans="1:6" ht="20.100000000000001" customHeight="1">
      <c r="A1365" s="30">
        <v>1363</v>
      </c>
      <c r="B1365" s="41" t="s">
        <v>1913</v>
      </c>
      <c r="C1365" s="42">
        <v>50.86</v>
      </c>
      <c r="D1365" s="43" t="s">
        <v>544</v>
      </c>
      <c r="E1365" s="43" t="s">
        <v>141</v>
      </c>
      <c r="F1365" s="30"/>
    </row>
    <row r="1366" spans="1:6" ht="20.100000000000001" customHeight="1">
      <c r="A1366" s="30">
        <v>1364</v>
      </c>
      <c r="B1366" s="41" t="s">
        <v>1914</v>
      </c>
      <c r="C1366" s="42">
        <v>50.86</v>
      </c>
      <c r="D1366" s="43" t="s">
        <v>544</v>
      </c>
      <c r="E1366" s="43" t="s">
        <v>141</v>
      </c>
      <c r="F1366" s="30"/>
    </row>
    <row r="1367" spans="1:6" ht="20.100000000000001" customHeight="1">
      <c r="A1367" s="30">
        <v>1365</v>
      </c>
      <c r="B1367" s="41" t="s">
        <v>1915</v>
      </c>
      <c r="C1367" s="42">
        <v>50.86</v>
      </c>
      <c r="D1367" s="43" t="s">
        <v>544</v>
      </c>
      <c r="E1367" s="43" t="s">
        <v>141</v>
      </c>
      <c r="F1367" s="30"/>
    </row>
    <row r="1368" spans="1:6" ht="20.100000000000001" customHeight="1">
      <c r="A1368" s="30">
        <v>1366</v>
      </c>
      <c r="B1368" s="41" t="s">
        <v>1916</v>
      </c>
      <c r="C1368" s="42">
        <v>51.08</v>
      </c>
      <c r="D1368" s="43" t="s">
        <v>544</v>
      </c>
      <c r="E1368" s="43" t="s">
        <v>141</v>
      </c>
      <c r="F1368" s="30"/>
    </row>
    <row r="1369" spans="1:6" ht="20.100000000000001" customHeight="1">
      <c r="A1369" s="30">
        <v>1367</v>
      </c>
      <c r="B1369" s="41" t="s">
        <v>1917</v>
      </c>
      <c r="C1369" s="42">
        <v>44.75</v>
      </c>
      <c r="D1369" s="43" t="s">
        <v>544</v>
      </c>
      <c r="E1369" s="43" t="s">
        <v>141</v>
      </c>
      <c r="F1369" s="30"/>
    </row>
    <row r="1370" spans="1:6" ht="20.100000000000001" customHeight="1">
      <c r="A1370" s="30">
        <v>1368</v>
      </c>
      <c r="B1370" s="41" t="s">
        <v>1918</v>
      </c>
      <c r="C1370" s="42">
        <v>59.86</v>
      </c>
      <c r="D1370" s="43" t="s">
        <v>544</v>
      </c>
      <c r="E1370" s="43" t="s">
        <v>77</v>
      </c>
      <c r="F1370" s="30"/>
    </row>
    <row r="1371" spans="1:6" ht="20.100000000000001" customHeight="1">
      <c r="A1371" s="30">
        <v>1369</v>
      </c>
      <c r="B1371" s="41" t="s">
        <v>1919</v>
      </c>
      <c r="C1371" s="42">
        <v>59.64</v>
      </c>
      <c r="D1371" s="43" t="s">
        <v>544</v>
      </c>
      <c r="E1371" s="43" t="s">
        <v>77</v>
      </c>
      <c r="F1371" s="30"/>
    </row>
    <row r="1372" spans="1:6" ht="20.100000000000001" customHeight="1">
      <c r="A1372" s="30">
        <v>1370</v>
      </c>
      <c r="B1372" s="41" t="s">
        <v>1920</v>
      </c>
      <c r="C1372" s="42">
        <v>59.64</v>
      </c>
      <c r="D1372" s="43" t="s">
        <v>544</v>
      </c>
      <c r="E1372" s="43" t="s">
        <v>77</v>
      </c>
      <c r="F1372" s="30"/>
    </row>
    <row r="1373" spans="1:6" ht="20.100000000000001" customHeight="1">
      <c r="A1373" s="30">
        <v>1371</v>
      </c>
      <c r="B1373" s="41" t="s">
        <v>1921</v>
      </c>
      <c r="C1373" s="42">
        <v>59.64</v>
      </c>
      <c r="D1373" s="43" t="s">
        <v>544</v>
      </c>
      <c r="E1373" s="43" t="s">
        <v>77</v>
      </c>
      <c r="F1373" s="30"/>
    </row>
    <row r="1374" spans="1:6" ht="20.100000000000001" customHeight="1">
      <c r="A1374" s="30">
        <v>1372</v>
      </c>
      <c r="B1374" s="41" t="s">
        <v>1922</v>
      </c>
      <c r="C1374" s="42">
        <v>59.64</v>
      </c>
      <c r="D1374" s="43" t="s">
        <v>544</v>
      </c>
      <c r="E1374" s="43" t="s">
        <v>77</v>
      </c>
      <c r="F1374" s="30"/>
    </row>
    <row r="1375" spans="1:6" ht="20.100000000000001" customHeight="1">
      <c r="A1375" s="30">
        <v>1373</v>
      </c>
      <c r="B1375" s="41" t="s">
        <v>1923</v>
      </c>
      <c r="C1375" s="42">
        <v>60.62</v>
      </c>
      <c r="D1375" s="43" t="s">
        <v>544</v>
      </c>
      <c r="E1375" s="43" t="s">
        <v>77</v>
      </c>
      <c r="F1375" s="30"/>
    </row>
    <row r="1376" spans="1:6" ht="20.100000000000001" customHeight="1">
      <c r="A1376" s="30">
        <v>1374</v>
      </c>
      <c r="B1376" s="41" t="s">
        <v>1924</v>
      </c>
      <c r="C1376" s="42">
        <v>60.12</v>
      </c>
      <c r="D1376" s="43" t="s">
        <v>544</v>
      </c>
      <c r="E1376" s="43" t="s">
        <v>75</v>
      </c>
      <c r="F1376" s="30"/>
    </row>
    <row r="1377" spans="1:6" ht="20.100000000000001" customHeight="1">
      <c r="A1377" s="30">
        <v>1375</v>
      </c>
      <c r="B1377" s="41" t="s">
        <v>1925</v>
      </c>
      <c r="C1377" s="42">
        <v>59.63</v>
      </c>
      <c r="D1377" s="43" t="s">
        <v>544</v>
      </c>
      <c r="E1377" s="43" t="s">
        <v>75</v>
      </c>
      <c r="F1377" s="30"/>
    </row>
    <row r="1378" spans="1:6" ht="20.100000000000001" customHeight="1">
      <c r="A1378" s="30">
        <v>1376</v>
      </c>
      <c r="B1378" s="41" t="s">
        <v>1926</v>
      </c>
      <c r="C1378" s="42">
        <v>59.63</v>
      </c>
      <c r="D1378" s="43" t="s">
        <v>544</v>
      </c>
      <c r="E1378" s="43" t="s">
        <v>75</v>
      </c>
      <c r="F1378" s="30"/>
    </row>
    <row r="1379" spans="1:6" ht="20.100000000000001" customHeight="1">
      <c r="A1379" s="30">
        <v>1377</v>
      </c>
      <c r="B1379" s="41" t="s">
        <v>1927</v>
      </c>
      <c r="C1379" s="42">
        <v>59.63</v>
      </c>
      <c r="D1379" s="43" t="s">
        <v>544</v>
      </c>
      <c r="E1379" s="43" t="s">
        <v>75</v>
      </c>
      <c r="F1379" s="30"/>
    </row>
    <row r="1380" spans="1:6" ht="20.100000000000001" customHeight="1">
      <c r="A1380" s="30">
        <v>1378</v>
      </c>
      <c r="B1380" s="41" t="s">
        <v>1928</v>
      </c>
      <c r="C1380" s="42">
        <v>59.63</v>
      </c>
      <c r="D1380" s="43" t="s">
        <v>544</v>
      </c>
      <c r="E1380" s="43" t="s">
        <v>75</v>
      </c>
      <c r="F1380" s="30"/>
    </row>
    <row r="1381" spans="1:6" ht="20.100000000000001" customHeight="1">
      <c r="A1381" s="30">
        <v>1379</v>
      </c>
      <c r="B1381" s="41" t="s">
        <v>1929</v>
      </c>
      <c r="C1381" s="42">
        <v>59.63</v>
      </c>
      <c r="D1381" s="43" t="s">
        <v>544</v>
      </c>
      <c r="E1381" s="43" t="s">
        <v>75</v>
      </c>
      <c r="F1381" s="30"/>
    </row>
    <row r="1382" spans="1:6" ht="20.100000000000001" customHeight="1">
      <c r="A1382" s="30">
        <v>1380</v>
      </c>
      <c r="B1382" s="41" t="s">
        <v>1930</v>
      </c>
      <c r="C1382" s="42">
        <v>59.63</v>
      </c>
      <c r="D1382" s="43" t="s">
        <v>544</v>
      </c>
      <c r="E1382" s="43" t="s">
        <v>75</v>
      </c>
      <c r="F1382" s="30"/>
    </row>
    <row r="1383" spans="1:6" ht="20.100000000000001" customHeight="1">
      <c r="A1383" s="30">
        <v>1381</v>
      </c>
      <c r="B1383" s="41" t="s">
        <v>1931</v>
      </c>
      <c r="C1383" s="42">
        <v>51.16</v>
      </c>
      <c r="D1383" s="43" t="s">
        <v>544</v>
      </c>
      <c r="E1383" s="43" t="s">
        <v>141</v>
      </c>
      <c r="F1383" s="30"/>
    </row>
    <row r="1384" spans="1:6" ht="20.100000000000001" customHeight="1">
      <c r="A1384" s="30">
        <v>1382</v>
      </c>
      <c r="B1384" s="41" t="s">
        <v>1932</v>
      </c>
      <c r="C1384" s="42">
        <v>50.86</v>
      </c>
      <c r="D1384" s="43" t="s">
        <v>544</v>
      </c>
      <c r="E1384" s="43" t="s">
        <v>141</v>
      </c>
      <c r="F1384" s="30"/>
    </row>
    <row r="1385" spans="1:6" ht="20.100000000000001" customHeight="1">
      <c r="A1385" s="30">
        <v>1383</v>
      </c>
      <c r="B1385" s="41" t="s">
        <v>1933</v>
      </c>
      <c r="C1385" s="42">
        <v>50.86</v>
      </c>
      <c r="D1385" s="43" t="s">
        <v>544</v>
      </c>
      <c r="E1385" s="43" t="s">
        <v>141</v>
      </c>
      <c r="F1385" s="30"/>
    </row>
    <row r="1386" spans="1:6" ht="20.100000000000001" customHeight="1">
      <c r="A1386" s="30">
        <v>1384</v>
      </c>
      <c r="B1386" s="41" t="s">
        <v>1934</v>
      </c>
      <c r="C1386" s="42">
        <v>50.86</v>
      </c>
      <c r="D1386" s="43" t="s">
        <v>544</v>
      </c>
      <c r="E1386" s="43" t="s">
        <v>141</v>
      </c>
      <c r="F1386" s="30"/>
    </row>
    <row r="1387" spans="1:6" ht="20.100000000000001" customHeight="1">
      <c r="A1387" s="30">
        <v>1385</v>
      </c>
      <c r="B1387" s="41" t="s">
        <v>1935</v>
      </c>
      <c r="C1387" s="42">
        <v>51.08</v>
      </c>
      <c r="D1387" s="43" t="s">
        <v>544</v>
      </c>
      <c r="E1387" s="43" t="s">
        <v>141</v>
      </c>
      <c r="F1387" s="30"/>
    </row>
    <row r="1388" spans="1:6" ht="20.100000000000001" customHeight="1">
      <c r="A1388" s="30">
        <v>1386</v>
      </c>
      <c r="B1388" s="41" t="s">
        <v>1936</v>
      </c>
      <c r="C1388" s="42">
        <v>44.75</v>
      </c>
      <c r="D1388" s="43" t="s">
        <v>544</v>
      </c>
      <c r="E1388" s="43" t="s">
        <v>141</v>
      </c>
      <c r="F1388" s="30"/>
    </row>
    <row r="1389" spans="1:6" ht="20.100000000000001" customHeight="1">
      <c r="A1389" s="30">
        <v>1387</v>
      </c>
      <c r="B1389" s="41" t="s">
        <v>1937</v>
      </c>
      <c r="C1389" s="42">
        <v>59.86</v>
      </c>
      <c r="D1389" s="43" t="s">
        <v>544</v>
      </c>
      <c r="E1389" s="43" t="s">
        <v>77</v>
      </c>
      <c r="F1389" s="30"/>
    </row>
    <row r="1390" spans="1:6" ht="20.100000000000001" customHeight="1">
      <c r="A1390" s="30">
        <v>1388</v>
      </c>
      <c r="B1390" s="41" t="s">
        <v>1938</v>
      </c>
      <c r="C1390" s="42">
        <v>59.64</v>
      </c>
      <c r="D1390" s="43" t="s">
        <v>544</v>
      </c>
      <c r="E1390" s="43" t="s">
        <v>77</v>
      </c>
      <c r="F1390" s="30"/>
    </row>
    <row r="1391" spans="1:6" ht="20.100000000000001" customHeight="1">
      <c r="A1391" s="30">
        <v>1389</v>
      </c>
      <c r="B1391" s="41" t="s">
        <v>1939</v>
      </c>
      <c r="C1391" s="42">
        <v>59.64</v>
      </c>
      <c r="D1391" s="43" t="s">
        <v>544</v>
      </c>
      <c r="E1391" s="43" t="s">
        <v>77</v>
      </c>
      <c r="F1391" s="30"/>
    </row>
    <row r="1392" spans="1:6" ht="20.100000000000001" customHeight="1">
      <c r="A1392" s="30">
        <v>1390</v>
      </c>
      <c r="B1392" s="41" t="s">
        <v>1940</v>
      </c>
      <c r="C1392" s="42">
        <v>59.64</v>
      </c>
      <c r="D1392" s="43" t="s">
        <v>544</v>
      </c>
      <c r="E1392" s="43" t="s">
        <v>77</v>
      </c>
      <c r="F1392" s="30"/>
    </row>
    <row r="1393" spans="1:6" ht="20.100000000000001" customHeight="1">
      <c r="A1393" s="30">
        <v>1391</v>
      </c>
      <c r="B1393" s="41" t="s">
        <v>1941</v>
      </c>
      <c r="C1393" s="42">
        <v>59.64</v>
      </c>
      <c r="D1393" s="43" t="s">
        <v>544</v>
      </c>
      <c r="E1393" s="43" t="s">
        <v>77</v>
      </c>
      <c r="F1393" s="30"/>
    </row>
    <row r="1394" spans="1:6" ht="20.100000000000001" customHeight="1">
      <c r="A1394" s="30">
        <v>1392</v>
      </c>
      <c r="B1394" s="41" t="s">
        <v>1942</v>
      </c>
      <c r="C1394" s="42">
        <v>60.62</v>
      </c>
      <c r="D1394" s="43" t="s">
        <v>544</v>
      </c>
      <c r="E1394" s="43" t="s">
        <v>77</v>
      </c>
      <c r="F1394" s="30"/>
    </row>
    <row r="1395" spans="1:6" ht="20.100000000000001" customHeight="1">
      <c r="A1395" s="30">
        <v>1393</v>
      </c>
      <c r="B1395" s="41" t="s">
        <v>1943</v>
      </c>
      <c r="C1395" s="42">
        <v>60.12</v>
      </c>
      <c r="D1395" s="43" t="s">
        <v>544</v>
      </c>
      <c r="E1395" s="43" t="s">
        <v>75</v>
      </c>
      <c r="F1395" s="30"/>
    </row>
    <row r="1396" spans="1:6" ht="20.100000000000001" customHeight="1">
      <c r="A1396" s="30">
        <v>1394</v>
      </c>
      <c r="B1396" s="41" t="s">
        <v>1944</v>
      </c>
      <c r="C1396" s="42">
        <v>59.63</v>
      </c>
      <c r="D1396" s="43" t="s">
        <v>544</v>
      </c>
      <c r="E1396" s="43" t="s">
        <v>75</v>
      </c>
      <c r="F1396" s="30"/>
    </row>
    <row r="1397" spans="1:6" ht="20.100000000000001" customHeight="1">
      <c r="A1397" s="30">
        <v>1395</v>
      </c>
      <c r="B1397" s="41" t="s">
        <v>1945</v>
      </c>
      <c r="C1397" s="42">
        <v>59.63</v>
      </c>
      <c r="D1397" s="43" t="s">
        <v>544</v>
      </c>
      <c r="E1397" s="43" t="s">
        <v>75</v>
      </c>
      <c r="F1397" s="30"/>
    </row>
    <row r="1398" spans="1:6" ht="20.100000000000001" customHeight="1">
      <c r="A1398" s="30">
        <v>1396</v>
      </c>
      <c r="B1398" s="41" t="s">
        <v>1946</v>
      </c>
      <c r="C1398" s="42">
        <v>59.63</v>
      </c>
      <c r="D1398" s="43" t="s">
        <v>544</v>
      </c>
      <c r="E1398" s="43" t="s">
        <v>75</v>
      </c>
      <c r="F1398" s="30"/>
    </row>
    <row r="1399" spans="1:6" ht="20.100000000000001" customHeight="1">
      <c r="A1399" s="30">
        <v>1397</v>
      </c>
      <c r="B1399" s="41" t="s">
        <v>1947</v>
      </c>
      <c r="C1399" s="42">
        <v>59.63</v>
      </c>
      <c r="D1399" s="43" t="s">
        <v>544</v>
      </c>
      <c r="E1399" s="43" t="s">
        <v>75</v>
      </c>
      <c r="F1399" s="30"/>
    </row>
    <row r="1400" spans="1:6" ht="20.100000000000001" customHeight="1">
      <c r="A1400" s="30">
        <v>1398</v>
      </c>
      <c r="B1400" s="41" t="s">
        <v>1948</v>
      </c>
      <c r="C1400" s="42">
        <v>59.63</v>
      </c>
      <c r="D1400" s="43" t="s">
        <v>544</v>
      </c>
      <c r="E1400" s="43" t="s">
        <v>75</v>
      </c>
      <c r="F1400" s="30"/>
    </row>
    <row r="1401" spans="1:6" ht="20.100000000000001" customHeight="1">
      <c r="A1401" s="30">
        <v>1399</v>
      </c>
      <c r="B1401" s="41" t="s">
        <v>1949</v>
      </c>
      <c r="C1401" s="42">
        <v>59.63</v>
      </c>
      <c r="D1401" s="43" t="s">
        <v>544</v>
      </c>
      <c r="E1401" s="43" t="s">
        <v>75</v>
      </c>
      <c r="F1401" s="30"/>
    </row>
    <row r="1402" spans="1:6" ht="20.100000000000001" customHeight="1">
      <c r="A1402" s="30">
        <v>1400</v>
      </c>
      <c r="B1402" s="41" t="s">
        <v>1950</v>
      </c>
      <c r="C1402" s="42">
        <v>51.16</v>
      </c>
      <c r="D1402" s="43" t="s">
        <v>544</v>
      </c>
      <c r="E1402" s="43" t="s">
        <v>141</v>
      </c>
      <c r="F1402" s="30"/>
    </row>
    <row r="1403" spans="1:6" ht="20.100000000000001" customHeight="1">
      <c r="A1403" s="30">
        <v>1401</v>
      </c>
      <c r="B1403" s="41" t="s">
        <v>1951</v>
      </c>
      <c r="C1403" s="42">
        <v>50.86</v>
      </c>
      <c r="D1403" s="43" t="s">
        <v>544</v>
      </c>
      <c r="E1403" s="43" t="s">
        <v>141</v>
      </c>
      <c r="F1403" s="30"/>
    </row>
    <row r="1404" spans="1:6" ht="20.100000000000001" customHeight="1">
      <c r="A1404" s="30">
        <v>1402</v>
      </c>
      <c r="B1404" s="41" t="s">
        <v>1952</v>
      </c>
      <c r="C1404" s="42">
        <v>50.86</v>
      </c>
      <c r="D1404" s="43" t="s">
        <v>544</v>
      </c>
      <c r="E1404" s="43" t="s">
        <v>141</v>
      </c>
      <c r="F1404" s="30"/>
    </row>
    <row r="1405" spans="1:6" ht="20.100000000000001" customHeight="1">
      <c r="A1405" s="30">
        <v>1403</v>
      </c>
      <c r="B1405" s="41" t="s">
        <v>1953</v>
      </c>
      <c r="C1405" s="42">
        <v>50.86</v>
      </c>
      <c r="D1405" s="43" t="s">
        <v>544</v>
      </c>
      <c r="E1405" s="43" t="s">
        <v>141</v>
      </c>
      <c r="F1405" s="30"/>
    </row>
    <row r="1406" spans="1:6" ht="20.100000000000001" customHeight="1">
      <c r="A1406" s="30">
        <v>1404</v>
      </c>
      <c r="B1406" s="41" t="s">
        <v>1954</v>
      </c>
      <c r="C1406" s="42">
        <v>51.08</v>
      </c>
      <c r="D1406" s="43" t="s">
        <v>544</v>
      </c>
      <c r="E1406" s="43" t="s">
        <v>141</v>
      </c>
      <c r="F1406" s="30"/>
    </row>
    <row r="1407" spans="1:6" ht="20.100000000000001" customHeight="1">
      <c r="A1407" s="30">
        <v>1405</v>
      </c>
      <c r="B1407" s="41" t="s">
        <v>1955</v>
      </c>
      <c r="C1407" s="42">
        <v>44.75</v>
      </c>
      <c r="D1407" s="43" t="s">
        <v>544</v>
      </c>
      <c r="E1407" s="43" t="s">
        <v>141</v>
      </c>
      <c r="F1407" s="30"/>
    </row>
    <row r="1408" spans="1:6" ht="20.100000000000001" customHeight="1">
      <c r="A1408" s="30">
        <v>1406</v>
      </c>
      <c r="B1408" s="41" t="s">
        <v>1956</v>
      </c>
      <c r="C1408" s="42">
        <v>59.86</v>
      </c>
      <c r="D1408" s="43" t="s">
        <v>544</v>
      </c>
      <c r="E1408" s="43" t="s">
        <v>77</v>
      </c>
      <c r="F1408" s="30"/>
    </row>
    <row r="1409" spans="1:6" ht="20.100000000000001" customHeight="1">
      <c r="A1409" s="30">
        <v>1407</v>
      </c>
      <c r="B1409" s="41" t="s">
        <v>1957</v>
      </c>
      <c r="C1409" s="42">
        <v>59.64</v>
      </c>
      <c r="D1409" s="43" t="s">
        <v>544</v>
      </c>
      <c r="E1409" s="43" t="s">
        <v>77</v>
      </c>
      <c r="F1409" s="30"/>
    </row>
    <row r="1410" spans="1:6" ht="20.100000000000001" customHeight="1">
      <c r="A1410" s="30">
        <v>1408</v>
      </c>
      <c r="B1410" s="41" t="s">
        <v>1958</v>
      </c>
      <c r="C1410" s="42">
        <v>59.64</v>
      </c>
      <c r="D1410" s="43" t="s">
        <v>544</v>
      </c>
      <c r="E1410" s="43" t="s">
        <v>77</v>
      </c>
      <c r="F1410" s="30"/>
    </row>
    <row r="1411" spans="1:6" ht="20.100000000000001" customHeight="1">
      <c r="A1411" s="30">
        <v>1409</v>
      </c>
      <c r="B1411" s="41" t="s">
        <v>1959</v>
      </c>
      <c r="C1411" s="42">
        <v>59.64</v>
      </c>
      <c r="D1411" s="43" t="s">
        <v>544</v>
      </c>
      <c r="E1411" s="43" t="s">
        <v>77</v>
      </c>
      <c r="F1411" s="30"/>
    </row>
    <row r="1412" spans="1:6" ht="20.100000000000001" customHeight="1">
      <c r="A1412" s="30">
        <v>1410</v>
      </c>
      <c r="B1412" s="41" t="s">
        <v>1960</v>
      </c>
      <c r="C1412" s="42">
        <v>59.64</v>
      </c>
      <c r="D1412" s="43" t="s">
        <v>544</v>
      </c>
      <c r="E1412" s="43" t="s">
        <v>77</v>
      </c>
      <c r="F1412" s="30"/>
    </row>
    <row r="1413" spans="1:6" ht="20.100000000000001" customHeight="1">
      <c r="A1413" s="30">
        <v>1411</v>
      </c>
      <c r="B1413" s="41" t="s">
        <v>1961</v>
      </c>
      <c r="C1413" s="42">
        <v>60.62</v>
      </c>
      <c r="D1413" s="43" t="s">
        <v>544</v>
      </c>
      <c r="E1413" s="43" t="s">
        <v>77</v>
      </c>
      <c r="F1413" s="30"/>
    </row>
    <row r="1414" spans="1:6" ht="20.100000000000001" customHeight="1">
      <c r="A1414" s="30">
        <v>1412</v>
      </c>
      <c r="B1414" s="41" t="s">
        <v>1962</v>
      </c>
      <c r="C1414" s="42">
        <v>60.12</v>
      </c>
      <c r="D1414" s="43" t="s">
        <v>544</v>
      </c>
      <c r="E1414" s="43" t="s">
        <v>75</v>
      </c>
      <c r="F1414" s="30"/>
    </row>
    <row r="1415" spans="1:6" ht="20.100000000000001" customHeight="1">
      <c r="A1415" s="30">
        <v>1413</v>
      </c>
      <c r="B1415" s="41" t="s">
        <v>1963</v>
      </c>
      <c r="C1415" s="42">
        <v>59.63</v>
      </c>
      <c r="D1415" s="43" t="s">
        <v>544</v>
      </c>
      <c r="E1415" s="43" t="s">
        <v>75</v>
      </c>
      <c r="F1415" s="30"/>
    </row>
    <row r="1416" spans="1:6" ht="20.100000000000001" customHeight="1">
      <c r="A1416" s="30">
        <v>1414</v>
      </c>
      <c r="B1416" s="41" t="s">
        <v>1964</v>
      </c>
      <c r="C1416" s="42">
        <v>59.63</v>
      </c>
      <c r="D1416" s="43" t="s">
        <v>544</v>
      </c>
      <c r="E1416" s="43" t="s">
        <v>75</v>
      </c>
      <c r="F1416" s="30"/>
    </row>
    <row r="1417" spans="1:6" ht="20.100000000000001" customHeight="1">
      <c r="A1417" s="30">
        <v>1415</v>
      </c>
      <c r="B1417" s="41" t="s">
        <v>1965</v>
      </c>
      <c r="C1417" s="42">
        <v>59.63</v>
      </c>
      <c r="D1417" s="43" t="s">
        <v>544</v>
      </c>
      <c r="E1417" s="43" t="s">
        <v>75</v>
      </c>
      <c r="F1417" s="30"/>
    </row>
    <row r="1418" spans="1:6" ht="20.100000000000001" customHeight="1">
      <c r="A1418" s="30">
        <v>1416</v>
      </c>
      <c r="B1418" s="41" t="s">
        <v>1966</v>
      </c>
      <c r="C1418" s="42">
        <v>59.63</v>
      </c>
      <c r="D1418" s="43" t="s">
        <v>544</v>
      </c>
      <c r="E1418" s="43" t="s">
        <v>75</v>
      </c>
      <c r="F1418" s="30"/>
    </row>
    <row r="1419" spans="1:6" ht="20.100000000000001" customHeight="1">
      <c r="A1419" s="30">
        <v>1417</v>
      </c>
      <c r="B1419" s="41" t="s">
        <v>1967</v>
      </c>
      <c r="C1419" s="42">
        <v>59.63</v>
      </c>
      <c r="D1419" s="43" t="s">
        <v>544</v>
      </c>
      <c r="E1419" s="43" t="s">
        <v>75</v>
      </c>
      <c r="F1419" s="30"/>
    </row>
    <row r="1420" spans="1:6" ht="20.100000000000001" customHeight="1">
      <c r="A1420" s="30">
        <v>1418</v>
      </c>
      <c r="B1420" s="41" t="s">
        <v>1968</v>
      </c>
      <c r="C1420" s="42">
        <v>59.63</v>
      </c>
      <c r="D1420" s="43" t="s">
        <v>544</v>
      </c>
      <c r="E1420" s="43" t="s">
        <v>75</v>
      </c>
      <c r="F1420" s="30"/>
    </row>
    <row r="1421" spans="1:6" ht="20.100000000000001" customHeight="1">
      <c r="A1421" s="30">
        <v>1419</v>
      </c>
      <c r="B1421" s="41" t="s">
        <v>1969</v>
      </c>
      <c r="C1421" s="42">
        <v>51.16</v>
      </c>
      <c r="D1421" s="43" t="s">
        <v>544</v>
      </c>
      <c r="E1421" s="43" t="s">
        <v>141</v>
      </c>
      <c r="F1421" s="30"/>
    </row>
    <row r="1422" spans="1:6" ht="20.100000000000001" customHeight="1">
      <c r="A1422" s="30">
        <v>1420</v>
      </c>
      <c r="B1422" s="41" t="s">
        <v>1970</v>
      </c>
      <c r="C1422" s="42">
        <v>50.86</v>
      </c>
      <c r="D1422" s="43" t="s">
        <v>544</v>
      </c>
      <c r="E1422" s="43" t="s">
        <v>141</v>
      </c>
      <c r="F1422" s="30"/>
    </row>
    <row r="1423" spans="1:6" ht="20.100000000000001" customHeight="1">
      <c r="A1423" s="30">
        <v>1421</v>
      </c>
      <c r="B1423" s="41" t="s">
        <v>1971</v>
      </c>
      <c r="C1423" s="42">
        <v>50.86</v>
      </c>
      <c r="D1423" s="43" t="s">
        <v>544</v>
      </c>
      <c r="E1423" s="43" t="s">
        <v>141</v>
      </c>
      <c r="F1423" s="30"/>
    </row>
    <row r="1424" spans="1:6" ht="20.100000000000001" customHeight="1">
      <c r="A1424" s="30">
        <v>1422</v>
      </c>
      <c r="B1424" s="41" t="s">
        <v>1972</v>
      </c>
      <c r="C1424" s="42">
        <v>50.86</v>
      </c>
      <c r="D1424" s="43" t="s">
        <v>544</v>
      </c>
      <c r="E1424" s="43" t="s">
        <v>141</v>
      </c>
      <c r="F1424" s="30"/>
    </row>
    <row r="1425" spans="1:6" ht="20.100000000000001" customHeight="1">
      <c r="A1425" s="30">
        <v>1423</v>
      </c>
      <c r="B1425" s="41" t="s">
        <v>1973</v>
      </c>
      <c r="C1425" s="42">
        <v>51.08</v>
      </c>
      <c r="D1425" s="43" t="s">
        <v>544</v>
      </c>
      <c r="E1425" s="43" t="s">
        <v>141</v>
      </c>
      <c r="F1425" s="30"/>
    </row>
    <row r="1426" spans="1:6" ht="20.100000000000001" customHeight="1">
      <c r="A1426" s="30">
        <v>1424</v>
      </c>
      <c r="B1426" s="41" t="s">
        <v>1974</v>
      </c>
      <c r="C1426" s="42">
        <v>44.75</v>
      </c>
      <c r="D1426" s="43" t="s">
        <v>544</v>
      </c>
      <c r="E1426" s="43" t="s">
        <v>141</v>
      </c>
      <c r="F1426" s="30"/>
    </row>
    <row r="1427" spans="1:6" ht="20.100000000000001" customHeight="1">
      <c r="A1427" s="30">
        <v>1425</v>
      </c>
      <c r="B1427" s="41" t="s">
        <v>1975</v>
      </c>
      <c r="C1427" s="42">
        <v>59.86</v>
      </c>
      <c r="D1427" s="43" t="s">
        <v>544</v>
      </c>
      <c r="E1427" s="43" t="s">
        <v>77</v>
      </c>
      <c r="F1427" s="30"/>
    </row>
    <row r="1428" spans="1:6" ht="20.100000000000001" customHeight="1">
      <c r="A1428" s="30">
        <v>1426</v>
      </c>
      <c r="B1428" s="41" t="s">
        <v>1976</v>
      </c>
      <c r="C1428" s="42">
        <v>59.64</v>
      </c>
      <c r="D1428" s="43" t="s">
        <v>544</v>
      </c>
      <c r="E1428" s="43" t="s">
        <v>77</v>
      </c>
      <c r="F1428" s="30"/>
    </row>
    <row r="1429" spans="1:6" ht="20.100000000000001" customHeight="1">
      <c r="A1429" s="30">
        <v>1427</v>
      </c>
      <c r="B1429" s="41" t="s">
        <v>1977</v>
      </c>
      <c r="C1429" s="42">
        <v>59.64</v>
      </c>
      <c r="D1429" s="43" t="s">
        <v>544</v>
      </c>
      <c r="E1429" s="43" t="s">
        <v>77</v>
      </c>
      <c r="F1429" s="30"/>
    </row>
    <row r="1430" spans="1:6" ht="20.100000000000001" customHeight="1">
      <c r="A1430" s="30">
        <v>1428</v>
      </c>
      <c r="B1430" s="41" t="s">
        <v>1978</v>
      </c>
      <c r="C1430" s="42">
        <v>59.64</v>
      </c>
      <c r="D1430" s="43" t="s">
        <v>544</v>
      </c>
      <c r="E1430" s="43" t="s">
        <v>77</v>
      </c>
      <c r="F1430" s="30"/>
    </row>
    <row r="1431" spans="1:6" ht="20.100000000000001" customHeight="1">
      <c r="A1431" s="30">
        <v>1429</v>
      </c>
      <c r="B1431" s="41" t="s">
        <v>1979</v>
      </c>
      <c r="C1431" s="42">
        <v>59.64</v>
      </c>
      <c r="D1431" s="43" t="s">
        <v>544</v>
      </c>
      <c r="E1431" s="43" t="s">
        <v>77</v>
      </c>
      <c r="F1431" s="30"/>
    </row>
    <row r="1432" spans="1:6" ht="20.100000000000001" customHeight="1">
      <c r="A1432" s="30">
        <v>1430</v>
      </c>
      <c r="B1432" s="41" t="s">
        <v>1980</v>
      </c>
      <c r="C1432" s="42">
        <v>60.62</v>
      </c>
      <c r="D1432" s="43" t="s">
        <v>544</v>
      </c>
      <c r="E1432" s="43" t="s">
        <v>77</v>
      </c>
      <c r="F1432" s="30"/>
    </row>
    <row r="1433" spans="1:6" ht="20.100000000000001" customHeight="1">
      <c r="A1433" s="30">
        <v>1431</v>
      </c>
      <c r="B1433" s="41" t="s">
        <v>1981</v>
      </c>
      <c r="C1433" s="42">
        <v>60.12</v>
      </c>
      <c r="D1433" s="43" t="s">
        <v>544</v>
      </c>
      <c r="E1433" s="43" t="s">
        <v>75</v>
      </c>
      <c r="F1433" s="30"/>
    </row>
    <row r="1434" spans="1:6" ht="20.100000000000001" customHeight="1">
      <c r="A1434" s="30">
        <v>1432</v>
      </c>
      <c r="B1434" s="41" t="s">
        <v>1982</v>
      </c>
      <c r="C1434" s="42">
        <v>59.63</v>
      </c>
      <c r="D1434" s="43" t="s">
        <v>544</v>
      </c>
      <c r="E1434" s="43" t="s">
        <v>75</v>
      </c>
      <c r="F1434" s="30"/>
    </row>
    <row r="1435" spans="1:6" ht="20.100000000000001" customHeight="1">
      <c r="A1435" s="30">
        <v>1433</v>
      </c>
      <c r="B1435" s="41" t="s">
        <v>1983</v>
      </c>
      <c r="C1435" s="42">
        <v>59.63</v>
      </c>
      <c r="D1435" s="43" t="s">
        <v>544</v>
      </c>
      <c r="E1435" s="43" t="s">
        <v>75</v>
      </c>
      <c r="F1435" s="30"/>
    </row>
    <row r="1436" spans="1:6" ht="20.100000000000001" customHeight="1">
      <c r="A1436" s="30">
        <v>1434</v>
      </c>
      <c r="B1436" s="41" t="s">
        <v>1984</v>
      </c>
      <c r="C1436" s="42">
        <v>59.63</v>
      </c>
      <c r="D1436" s="43" t="s">
        <v>544</v>
      </c>
      <c r="E1436" s="43" t="s">
        <v>75</v>
      </c>
      <c r="F1436" s="30"/>
    </row>
    <row r="1437" spans="1:6" ht="20.100000000000001" customHeight="1">
      <c r="A1437" s="30">
        <v>1435</v>
      </c>
      <c r="B1437" s="41" t="s">
        <v>1985</v>
      </c>
      <c r="C1437" s="42">
        <v>59.63</v>
      </c>
      <c r="D1437" s="43" t="s">
        <v>544</v>
      </c>
      <c r="E1437" s="43" t="s">
        <v>75</v>
      </c>
      <c r="F1437" s="30"/>
    </row>
    <row r="1438" spans="1:6" ht="20.100000000000001" customHeight="1">
      <c r="A1438" s="30">
        <v>1436</v>
      </c>
      <c r="B1438" s="41" t="s">
        <v>1986</v>
      </c>
      <c r="C1438" s="42">
        <v>59.63</v>
      </c>
      <c r="D1438" s="43" t="s">
        <v>544</v>
      </c>
      <c r="E1438" s="43" t="s">
        <v>75</v>
      </c>
      <c r="F1438" s="30"/>
    </row>
    <row r="1439" spans="1:6" ht="20.100000000000001" customHeight="1">
      <c r="A1439" s="30">
        <v>1437</v>
      </c>
      <c r="B1439" s="41" t="s">
        <v>1987</v>
      </c>
      <c r="C1439" s="42">
        <v>59.63</v>
      </c>
      <c r="D1439" s="43" t="s">
        <v>544</v>
      </c>
      <c r="E1439" s="43" t="s">
        <v>75</v>
      </c>
      <c r="F1439" s="30"/>
    </row>
    <row r="1440" spans="1:6" ht="20.100000000000001" customHeight="1">
      <c r="A1440" s="30">
        <v>1438</v>
      </c>
      <c r="B1440" s="41" t="s">
        <v>1988</v>
      </c>
      <c r="C1440" s="42">
        <v>51.16</v>
      </c>
      <c r="D1440" s="43" t="s">
        <v>544</v>
      </c>
      <c r="E1440" s="43" t="s">
        <v>141</v>
      </c>
      <c r="F1440" s="30"/>
    </row>
    <row r="1441" spans="1:6" ht="20.100000000000001" customHeight="1">
      <c r="A1441" s="30">
        <v>1439</v>
      </c>
      <c r="B1441" s="41" t="s">
        <v>1989</v>
      </c>
      <c r="C1441" s="42">
        <v>50.86</v>
      </c>
      <c r="D1441" s="43" t="s">
        <v>544</v>
      </c>
      <c r="E1441" s="43" t="s">
        <v>141</v>
      </c>
      <c r="F1441" s="30"/>
    </row>
    <row r="1442" spans="1:6" ht="20.100000000000001" customHeight="1">
      <c r="A1442" s="30">
        <v>1440</v>
      </c>
      <c r="B1442" s="41" t="s">
        <v>1990</v>
      </c>
      <c r="C1442" s="42">
        <v>50.86</v>
      </c>
      <c r="D1442" s="43" t="s">
        <v>544</v>
      </c>
      <c r="E1442" s="43" t="s">
        <v>141</v>
      </c>
      <c r="F1442" s="30"/>
    </row>
    <row r="1443" spans="1:6" ht="20.100000000000001" customHeight="1">
      <c r="A1443" s="30">
        <v>1441</v>
      </c>
      <c r="B1443" s="41" t="s">
        <v>1991</v>
      </c>
      <c r="C1443" s="42">
        <v>50.86</v>
      </c>
      <c r="D1443" s="43" t="s">
        <v>544</v>
      </c>
      <c r="E1443" s="43" t="s">
        <v>141</v>
      </c>
      <c r="F1443" s="30"/>
    </row>
    <row r="1444" spans="1:6" ht="20.100000000000001" customHeight="1">
      <c r="A1444" s="30">
        <v>1442</v>
      </c>
      <c r="B1444" s="41" t="s">
        <v>1992</v>
      </c>
      <c r="C1444" s="42">
        <v>51.08</v>
      </c>
      <c r="D1444" s="43" t="s">
        <v>544</v>
      </c>
      <c r="E1444" s="43" t="s">
        <v>141</v>
      </c>
      <c r="F1444" s="30"/>
    </row>
    <row r="1445" spans="1:6" ht="20.100000000000001" customHeight="1">
      <c r="A1445" s="30">
        <v>1443</v>
      </c>
      <c r="B1445" s="41" t="s">
        <v>1993</v>
      </c>
      <c r="C1445" s="42">
        <v>44.75</v>
      </c>
      <c r="D1445" s="43" t="s">
        <v>544</v>
      </c>
      <c r="E1445" s="43" t="s">
        <v>141</v>
      </c>
      <c r="F1445" s="30"/>
    </row>
    <row r="1446" spans="1:6" ht="20.100000000000001" customHeight="1">
      <c r="A1446" s="30">
        <v>1444</v>
      </c>
      <c r="B1446" s="41" t="s">
        <v>1994</v>
      </c>
      <c r="C1446" s="42">
        <v>59.86</v>
      </c>
      <c r="D1446" s="43" t="s">
        <v>544</v>
      </c>
      <c r="E1446" s="43" t="s">
        <v>77</v>
      </c>
      <c r="F1446" s="30"/>
    </row>
    <row r="1447" spans="1:6" ht="20.100000000000001" customHeight="1">
      <c r="A1447" s="30">
        <v>1445</v>
      </c>
      <c r="B1447" s="41" t="s">
        <v>1995</v>
      </c>
      <c r="C1447" s="42">
        <v>59.64</v>
      </c>
      <c r="D1447" s="43" t="s">
        <v>544</v>
      </c>
      <c r="E1447" s="43" t="s">
        <v>77</v>
      </c>
      <c r="F1447" s="30"/>
    </row>
    <row r="1448" spans="1:6" ht="20.100000000000001" customHeight="1">
      <c r="A1448" s="30">
        <v>1446</v>
      </c>
      <c r="B1448" s="41" t="s">
        <v>1996</v>
      </c>
      <c r="C1448" s="42">
        <v>59.64</v>
      </c>
      <c r="D1448" s="43" t="s">
        <v>544</v>
      </c>
      <c r="E1448" s="43" t="s">
        <v>77</v>
      </c>
      <c r="F1448" s="30"/>
    </row>
    <row r="1449" spans="1:6" ht="20.100000000000001" customHeight="1">
      <c r="A1449" s="30">
        <v>1447</v>
      </c>
      <c r="B1449" s="41" t="s">
        <v>1997</v>
      </c>
      <c r="C1449" s="42">
        <v>59.64</v>
      </c>
      <c r="D1449" s="43" t="s">
        <v>544</v>
      </c>
      <c r="E1449" s="43" t="s">
        <v>77</v>
      </c>
      <c r="F1449" s="30"/>
    </row>
    <row r="1450" spans="1:6" ht="20.100000000000001" customHeight="1">
      <c r="A1450" s="30">
        <v>1448</v>
      </c>
      <c r="B1450" s="41" t="s">
        <v>1998</v>
      </c>
      <c r="C1450" s="42">
        <v>59.64</v>
      </c>
      <c r="D1450" s="43" t="s">
        <v>544</v>
      </c>
      <c r="E1450" s="43" t="s">
        <v>77</v>
      </c>
      <c r="F1450" s="30"/>
    </row>
    <row r="1451" spans="1:6" ht="20.100000000000001" customHeight="1">
      <c r="A1451" s="30">
        <v>1449</v>
      </c>
      <c r="B1451" s="41" t="s">
        <v>1999</v>
      </c>
      <c r="C1451" s="42">
        <v>60.62</v>
      </c>
      <c r="D1451" s="43" t="s">
        <v>544</v>
      </c>
      <c r="E1451" s="43" t="s">
        <v>77</v>
      </c>
      <c r="F1451" s="30"/>
    </row>
    <row r="1452" spans="1:6" ht="20.100000000000001" customHeight="1">
      <c r="A1452" s="30">
        <v>1450</v>
      </c>
      <c r="B1452" s="41" t="s">
        <v>2000</v>
      </c>
      <c r="C1452" s="42">
        <v>60.12</v>
      </c>
      <c r="D1452" s="43" t="s">
        <v>544</v>
      </c>
      <c r="E1452" s="43" t="s">
        <v>75</v>
      </c>
      <c r="F1452" s="30"/>
    </row>
    <row r="1453" spans="1:6" ht="20.100000000000001" customHeight="1">
      <c r="A1453" s="30">
        <v>1451</v>
      </c>
      <c r="B1453" s="41" t="s">
        <v>2001</v>
      </c>
      <c r="C1453" s="42">
        <v>59.63</v>
      </c>
      <c r="D1453" s="43" t="s">
        <v>544</v>
      </c>
      <c r="E1453" s="43" t="s">
        <v>75</v>
      </c>
      <c r="F1453" s="30"/>
    </row>
    <row r="1454" spans="1:6" ht="20.100000000000001" customHeight="1">
      <c r="A1454" s="30">
        <v>1452</v>
      </c>
      <c r="B1454" s="41" t="s">
        <v>2002</v>
      </c>
      <c r="C1454" s="42">
        <v>59.63</v>
      </c>
      <c r="D1454" s="43" t="s">
        <v>544</v>
      </c>
      <c r="E1454" s="43" t="s">
        <v>75</v>
      </c>
      <c r="F1454" s="30"/>
    </row>
    <row r="1455" spans="1:6" ht="20.100000000000001" customHeight="1">
      <c r="A1455" s="30">
        <v>1453</v>
      </c>
      <c r="B1455" s="41" t="s">
        <v>2003</v>
      </c>
      <c r="C1455" s="42">
        <v>59.63</v>
      </c>
      <c r="D1455" s="43" t="s">
        <v>544</v>
      </c>
      <c r="E1455" s="43" t="s">
        <v>75</v>
      </c>
      <c r="F1455" s="30"/>
    </row>
    <row r="1456" spans="1:6" ht="20.100000000000001" customHeight="1">
      <c r="A1456" s="30">
        <v>1454</v>
      </c>
      <c r="B1456" s="41" t="s">
        <v>2004</v>
      </c>
      <c r="C1456" s="42">
        <v>59.63</v>
      </c>
      <c r="D1456" s="43" t="s">
        <v>544</v>
      </c>
      <c r="E1456" s="43" t="s">
        <v>75</v>
      </c>
      <c r="F1456" s="30"/>
    </row>
    <row r="1457" spans="1:6" ht="20.100000000000001" customHeight="1">
      <c r="A1457" s="30">
        <v>1455</v>
      </c>
      <c r="B1457" s="41" t="s">
        <v>2005</v>
      </c>
      <c r="C1457" s="42">
        <v>59.63</v>
      </c>
      <c r="D1457" s="43" t="s">
        <v>544</v>
      </c>
      <c r="E1457" s="43" t="s">
        <v>75</v>
      </c>
      <c r="F1457" s="30"/>
    </row>
    <row r="1458" spans="1:6" ht="20.100000000000001" customHeight="1">
      <c r="A1458" s="30">
        <v>1456</v>
      </c>
      <c r="B1458" s="41" t="s">
        <v>2006</v>
      </c>
      <c r="C1458" s="42">
        <v>59.63</v>
      </c>
      <c r="D1458" s="43" t="s">
        <v>544</v>
      </c>
      <c r="E1458" s="43" t="s">
        <v>75</v>
      </c>
      <c r="F1458" s="30"/>
    </row>
    <row r="1459" spans="1:6" ht="20.100000000000001" customHeight="1">
      <c r="A1459" s="30">
        <v>1457</v>
      </c>
      <c r="B1459" s="41" t="s">
        <v>2007</v>
      </c>
      <c r="C1459" s="42">
        <v>51.16</v>
      </c>
      <c r="D1459" s="43" t="s">
        <v>544</v>
      </c>
      <c r="E1459" s="43" t="s">
        <v>141</v>
      </c>
      <c r="F1459" s="30"/>
    </row>
    <row r="1460" spans="1:6" ht="20.100000000000001" customHeight="1">
      <c r="A1460" s="30">
        <v>1458</v>
      </c>
      <c r="B1460" s="41" t="s">
        <v>2008</v>
      </c>
      <c r="C1460" s="42">
        <v>50.86</v>
      </c>
      <c r="D1460" s="43" t="s">
        <v>544</v>
      </c>
      <c r="E1460" s="43" t="s">
        <v>141</v>
      </c>
      <c r="F1460" s="30"/>
    </row>
    <row r="1461" spans="1:6" ht="20.100000000000001" customHeight="1">
      <c r="A1461" s="30">
        <v>1459</v>
      </c>
      <c r="B1461" s="41" t="s">
        <v>2009</v>
      </c>
      <c r="C1461" s="42">
        <v>50.86</v>
      </c>
      <c r="D1461" s="43" t="s">
        <v>544</v>
      </c>
      <c r="E1461" s="43" t="s">
        <v>141</v>
      </c>
      <c r="F1461" s="30"/>
    </row>
    <row r="1462" spans="1:6" ht="20.100000000000001" customHeight="1">
      <c r="A1462" s="30">
        <v>1460</v>
      </c>
      <c r="B1462" s="41" t="s">
        <v>2010</v>
      </c>
      <c r="C1462" s="42">
        <v>50.86</v>
      </c>
      <c r="D1462" s="43" t="s">
        <v>544</v>
      </c>
      <c r="E1462" s="43" t="s">
        <v>141</v>
      </c>
      <c r="F1462" s="30"/>
    </row>
    <row r="1463" spans="1:6" ht="20.100000000000001" customHeight="1">
      <c r="A1463" s="30">
        <v>1461</v>
      </c>
      <c r="B1463" s="41" t="s">
        <v>2011</v>
      </c>
      <c r="C1463" s="42">
        <v>51.08</v>
      </c>
      <c r="D1463" s="43" t="s">
        <v>544</v>
      </c>
      <c r="E1463" s="43" t="s">
        <v>141</v>
      </c>
      <c r="F1463" s="30"/>
    </row>
    <row r="1464" spans="1:6" ht="20.100000000000001" customHeight="1">
      <c r="A1464" s="30">
        <v>1462</v>
      </c>
      <c r="B1464" s="41" t="s">
        <v>2012</v>
      </c>
      <c r="C1464" s="42">
        <v>44.75</v>
      </c>
      <c r="D1464" s="43" t="s">
        <v>544</v>
      </c>
      <c r="E1464" s="43" t="s">
        <v>141</v>
      </c>
      <c r="F1464" s="30"/>
    </row>
    <row r="1465" spans="1:6" ht="20.100000000000001" customHeight="1">
      <c r="A1465" s="30">
        <v>1463</v>
      </c>
      <c r="B1465" s="41" t="s">
        <v>2013</v>
      </c>
      <c r="C1465" s="42">
        <v>59.86</v>
      </c>
      <c r="D1465" s="43" t="s">
        <v>544</v>
      </c>
      <c r="E1465" s="43" t="s">
        <v>77</v>
      </c>
      <c r="F1465" s="30"/>
    </row>
    <row r="1466" spans="1:6" ht="20.100000000000001" customHeight="1">
      <c r="A1466" s="30">
        <v>1464</v>
      </c>
      <c r="B1466" s="41" t="s">
        <v>2014</v>
      </c>
      <c r="C1466" s="42">
        <v>59.64</v>
      </c>
      <c r="D1466" s="43" t="s">
        <v>544</v>
      </c>
      <c r="E1466" s="43" t="s">
        <v>77</v>
      </c>
      <c r="F1466" s="30"/>
    </row>
    <row r="1467" spans="1:6" ht="20.100000000000001" customHeight="1">
      <c r="A1467" s="30">
        <v>1465</v>
      </c>
      <c r="B1467" s="41" t="s">
        <v>2015</v>
      </c>
      <c r="C1467" s="42">
        <v>59.64</v>
      </c>
      <c r="D1467" s="43" t="s">
        <v>544</v>
      </c>
      <c r="E1467" s="43" t="s">
        <v>77</v>
      </c>
      <c r="F1467" s="30"/>
    </row>
    <row r="1468" spans="1:6" ht="20.100000000000001" customHeight="1">
      <c r="A1468" s="30">
        <v>1466</v>
      </c>
      <c r="B1468" s="41" t="s">
        <v>2016</v>
      </c>
      <c r="C1468" s="42">
        <v>59.64</v>
      </c>
      <c r="D1468" s="43" t="s">
        <v>544</v>
      </c>
      <c r="E1468" s="43" t="s">
        <v>77</v>
      </c>
      <c r="F1468" s="30"/>
    </row>
    <row r="1469" spans="1:6" ht="20.100000000000001" customHeight="1">
      <c r="A1469" s="30">
        <v>1467</v>
      </c>
      <c r="B1469" s="41" t="s">
        <v>2017</v>
      </c>
      <c r="C1469" s="42">
        <v>59.64</v>
      </c>
      <c r="D1469" s="43" t="s">
        <v>544</v>
      </c>
      <c r="E1469" s="43" t="s">
        <v>77</v>
      </c>
      <c r="F1469" s="30"/>
    </row>
    <row r="1470" spans="1:6" ht="20.100000000000001" customHeight="1">
      <c r="A1470" s="30">
        <v>1468</v>
      </c>
      <c r="B1470" s="41" t="s">
        <v>2018</v>
      </c>
      <c r="C1470" s="42">
        <v>60.62</v>
      </c>
      <c r="D1470" s="43" t="s">
        <v>544</v>
      </c>
      <c r="E1470" s="43" t="s">
        <v>77</v>
      </c>
      <c r="F1470" s="30"/>
    </row>
    <row r="1471" spans="1:6" ht="20.100000000000001" customHeight="1">
      <c r="A1471" s="30">
        <v>1469</v>
      </c>
      <c r="B1471" s="41" t="s">
        <v>2019</v>
      </c>
      <c r="C1471" s="42">
        <v>60.12</v>
      </c>
      <c r="D1471" s="43" t="s">
        <v>544</v>
      </c>
      <c r="E1471" s="43" t="s">
        <v>75</v>
      </c>
      <c r="F1471" s="30"/>
    </row>
    <row r="1472" spans="1:6" ht="20.100000000000001" customHeight="1">
      <c r="A1472" s="30">
        <v>1470</v>
      </c>
      <c r="B1472" s="41" t="s">
        <v>2020</v>
      </c>
      <c r="C1472" s="42">
        <v>59.63</v>
      </c>
      <c r="D1472" s="43" t="s">
        <v>544</v>
      </c>
      <c r="E1472" s="43" t="s">
        <v>75</v>
      </c>
      <c r="F1472" s="30"/>
    </row>
    <row r="1473" spans="1:6" ht="20.100000000000001" customHeight="1">
      <c r="A1473" s="30">
        <v>1471</v>
      </c>
      <c r="B1473" s="41" t="s">
        <v>2021</v>
      </c>
      <c r="C1473" s="42">
        <v>59.63</v>
      </c>
      <c r="D1473" s="43" t="s">
        <v>544</v>
      </c>
      <c r="E1473" s="43" t="s">
        <v>75</v>
      </c>
      <c r="F1473" s="30"/>
    </row>
    <row r="1474" spans="1:6" ht="20.100000000000001" customHeight="1">
      <c r="A1474" s="30">
        <v>1472</v>
      </c>
      <c r="B1474" s="41" t="s">
        <v>2022</v>
      </c>
      <c r="C1474" s="42">
        <v>59.63</v>
      </c>
      <c r="D1474" s="43" t="s">
        <v>544</v>
      </c>
      <c r="E1474" s="43" t="s">
        <v>75</v>
      </c>
      <c r="F1474" s="30"/>
    </row>
    <row r="1475" spans="1:6" ht="20.100000000000001" customHeight="1">
      <c r="A1475" s="30">
        <v>1473</v>
      </c>
      <c r="B1475" s="41" t="s">
        <v>2023</v>
      </c>
      <c r="C1475" s="42">
        <v>59.63</v>
      </c>
      <c r="D1475" s="43" t="s">
        <v>544</v>
      </c>
      <c r="E1475" s="43" t="s">
        <v>75</v>
      </c>
      <c r="F1475" s="30"/>
    </row>
    <row r="1476" spans="1:6" ht="20.100000000000001" customHeight="1">
      <c r="A1476" s="30">
        <v>1474</v>
      </c>
      <c r="B1476" s="41" t="s">
        <v>2024</v>
      </c>
      <c r="C1476" s="42">
        <v>59.63</v>
      </c>
      <c r="D1476" s="43" t="s">
        <v>544</v>
      </c>
      <c r="E1476" s="43" t="s">
        <v>75</v>
      </c>
      <c r="F1476" s="30"/>
    </row>
    <row r="1477" spans="1:6" ht="20.100000000000001" customHeight="1">
      <c r="A1477" s="30">
        <v>1475</v>
      </c>
      <c r="B1477" s="41" t="s">
        <v>2025</v>
      </c>
      <c r="C1477" s="42">
        <v>59.63</v>
      </c>
      <c r="D1477" s="43" t="s">
        <v>544</v>
      </c>
      <c r="E1477" s="43" t="s">
        <v>75</v>
      </c>
      <c r="F1477" s="30"/>
    </row>
    <row r="1478" spans="1:6" ht="20.100000000000001" customHeight="1">
      <c r="A1478" s="30">
        <v>1476</v>
      </c>
      <c r="B1478" s="41" t="s">
        <v>2026</v>
      </c>
      <c r="C1478" s="42">
        <v>51.16</v>
      </c>
      <c r="D1478" s="43" t="s">
        <v>544</v>
      </c>
      <c r="E1478" s="43" t="s">
        <v>141</v>
      </c>
      <c r="F1478" s="30"/>
    </row>
    <row r="1479" spans="1:6" ht="20.100000000000001" customHeight="1">
      <c r="A1479" s="30">
        <v>1477</v>
      </c>
      <c r="B1479" s="41" t="s">
        <v>2027</v>
      </c>
      <c r="C1479" s="42">
        <v>50.86</v>
      </c>
      <c r="D1479" s="43" t="s">
        <v>544</v>
      </c>
      <c r="E1479" s="43" t="s">
        <v>141</v>
      </c>
      <c r="F1479" s="30"/>
    </row>
    <row r="1480" spans="1:6" ht="20.100000000000001" customHeight="1">
      <c r="A1480" s="30">
        <v>1478</v>
      </c>
      <c r="B1480" s="41" t="s">
        <v>2028</v>
      </c>
      <c r="C1480" s="42">
        <v>50.86</v>
      </c>
      <c r="D1480" s="43" t="s">
        <v>544</v>
      </c>
      <c r="E1480" s="43" t="s">
        <v>141</v>
      </c>
      <c r="F1480" s="30"/>
    </row>
    <row r="1481" spans="1:6" ht="20.100000000000001" customHeight="1">
      <c r="A1481" s="30">
        <v>1479</v>
      </c>
      <c r="B1481" s="41" t="s">
        <v>2029</v>
      </c>
      <c r="C1481" s="42">
        <v>50.86</v>
      </c>
      <c r="D1481" s="43" t="s">
        <v>544</v>
      </c>
      <c r="E1481" s="43" t="s">
        <v>141</v>
      </c>
      <c r="F1481" s="30"/>
    </row>
    <row r="1482" spans="1:6" ht="20.100000000000001" customHeight="1">
      <c r="A1482" s="30">
        <v>1480</v>
      </c>
      <c r="B1482" s="41" t="s">
        <v>2030</v>
      </c>
      <c r="C1482" s="42">
        <v>51.08</v>
      </c>
      <c r="D1482" s="43" t="s">
        <v>544</v>
      </c>
      <c r="E1482" s="43" t="s">
        <v>141</v>
      </c>
      <c r="F1482" s="30"/>
    </row>
    <row r="1483" spans="1:6" ht="20.100000000000001" customHeight="1">
      <c r="A1483" s="30">
        <v>1481</v>
      </c>
      <c r="B1483" s="41" t="s">
        <v>2031</v>
      </c>
      <c r="C1483" s="42">
        <v>44.75</v>
      </c>
      <c r="D1483" s="43" t="s">
        <v>544</v>
      </c>
      <c r="E1483" s="43" t="s">
        <v>141</v>
      </c>
      <c r="F1483" s="30"/>
    </row>
    <row r="1484" spans="1:6" ht="20.100000000000001" customHeight="1">
      <c r="A1484" s="30">
        <v>1482</v>
      </c>
      <c r="B1484" s="41" t="s">
        <v>2032</v>
      </c>
      <c r="C1484" s="42">
        <v>59.86</v>
      </c>
      <c r="D1484" s="43" t="s">
        <v>544</v>
      </c>
      <c r="E1484" s="43" t="s">
        <v>77</v>
      </c>
      <c r="F1484" s="30"/>
    </row>
    <row r="1485" spans="1:6" ht="20.100000000000001" customHeight="1">
      <c r="A1485" s="30">
        <v>1483</v>
      </c>
      <c r="B1485" s="41" t="s">
        <v>2033</v>
      </c>
      <c r="C1485" s="42">
        <v>59.64</v>
      </c>
      <c r="D1485" s="43" t="s">
        <v>544</v>
      </c>
      <c r="E1485" s="43" t="s">
        <v>77</v>
      </c>
      <c r="F1485" s="30"/>
    </row>
    <row r="1486" spans="1:6" ht="20.100000000000001" customHeight="1">
      <c r="A1486" s="30">
        <v>1484</v>
      </c>
      <c r="B1486" s="41" t="s">
        <v>2034</v>
      </c>
      <c r="C1486" s="42">
        <v>59.64</v>
      </c>
      <c r="D1486" s="43" t="s">
        <v>544</v>
      </c>
      <c r="E1486" s="43" t="s">
        <v>77</v>
      </c>
      <c r="F1486" s="30"/>
    </row>
    <row r="1487" spans="1:6" ht="20.100000000000001" customHeight="1">
      <c r="A1487" s="30">
        <v>1485</v>
      </c>
      <c r="B1487" s="41" t="s">
        <v>2035</v>
      </c>
      <c r="C1487" s="42">
        <v>59.64</v>
      </c>
      <c r="D1487" s="43" t="s">
        <v>544</v>
      </c>
      <c r="E1487" s="43" t="s">
        <v>77</v>
      </c>
      <c r="F1487" s="30"/>
    </row>
    <row r="1488" spans="1:6" ht="20.100000000000001" customHeight="1">
      <c r="A1488" s="30">
        <v>1486</v>
      </c>
      <c r="B1488" s="41" t="s">
        <v>2036</v>
      </c>
      <c r="C1488" s="42">
        <v>59.64</v>
      </c>
      <c r="D1488" s="43" t="s">
        <v>544</v>
      </c>
      <c r="E1488" s="43" t="s">
        <v>77</v>
      </c>
      <c r="F1488" s="30"/>
    </row>
    <row r="1489" spans="1:6" ht="20.100000000000001" customHeight="1">
      <c r="A1489" s="30">
        <v>1487</v>
      </c>
      <c r="B1489" s="41" t="s">
        <v>2037</v>
      </c>
      <c r="C1489" s="42">
        <v>60.62</v>
      </c>
      <c r="D1489" s="43" t="s">
        <v>544</v>
      </c>
      <c r="E1489" s="43" t="s">
        <v>77</v>
      </c>
      <c r="F1489" s="30"/>
    </row>
    <row r="1498" spans="1:6">
      <c r="B1498" s="30">
        <v>58.98</v>
      </c>
    </row>
    <row r="1499" spans="1:6">
      <c r="B1499" s="30">
        <v>58.88</v>
      </c>
    </row>
    <row r="1500" spans="1:6">
      <c r="B1500" s="30">
        <v>58.88</v>
      </c>
    </row>
    <row r="1501" spans="1:6">
      <c r="B1501" s="30">
        <v>58.88</v>
      </c>
    </row>
    <row r="1502" spans="1:6">
      <c r="B1502" s="30">
        <v>58.88</v>
      </c>
    </row>
    <row r="1503" spans="1:6">
      <c r="B1503" s="30">
        <v>59.01</v>
      </c>
    </row>
    <row r="1504" spans="1:6">
      <c r="B1504" s="30">
        <v>58.88</v>
      </c>
    </row>
    <row r="1505" spans="2:2">
      <c r="B1505" s="30">
        <v>58.88</v>
      </c>
    </row>
    <row r="1506" spans="2:2">
      <c r="B1506" s="30">
        <v>58.88</v>
      </c>
    </row>
    <row r="1507" spans="2:2">
      <c r="B1507" s="30">
        <v>58.88</v>
      </c>
    </row>
    <row r="1508" spans="2:2">
      <c r="B1508" s="30">
        <v>58.88</v>
      </c>
    </row>
    <row r="1509" spans="2:2">
      <c r="B1509" s="30">
        <v>58.88</v>
      </c>
    </row>
    <row r="1510" spans="2:2">
      <c r="B1510" s="30">
        <v>58.99</v>
      </c>
    </row>
    <row r="1511" spans="2:2">
      <c r="B1511" s="30">
        <v>58.88</v>
      </c>
    </row>
    <row r="1512" spans="2:2">
      <c r="B1512" s="30">
        <v>58.88</v>
      </c>
    </row>
    <row r="1513" spans="2:2">
      <c r="B1513" s="30">
        <v>58.88</v>
      </c>
    </row>
    <row r="1514" spans="2:2">
      <c r="B1514" s="30">
        <v>58.88</v>
      </c>
    </row>
    <row r="1515" spans="2:2">
      <c r="B1515" s="30">
        <v>58.88</v>
      </c>
    </row>
    <row r="1516" spans="2:2">
      <c r="B1516" s="30">
        <v>58.88</v>
      </c>
    </row>
    <row r="1517" spans="2:2">
      <c r="B1517" s="30">
        <v>59.01</v>
      </c>
    </row>
    <row r="1518" spans="2:2">
      <c r="B1518" s="30">
        <v>59.47</v>
      </c>
    </row>
    <row r="1519" spans="2:2">
      <c r="B1519" s="30">
        <v>59.27</v>
      </c>
    </row>
    <row r="1520" spans="2:2">
      <c r="B1520" s="30">
        <v>59.25</v>
      </c>
    </row>
    <row r="1521" spans="2:2">
      <c r="B1521" s="30">
        <v>59.25</v>
      </c>
    </row>
    <row r="1522" spans="2:2">
      <c r="B1522" s="30">
        <v>59.27</v>
      </c>
    </row>
    <row r="1523" spans="2:2">
      <c r="B1523" s="30">
        <v>59.24</v>
      </c>
    </row>
    <row r="1524" spans="2:2">
      <c r="B1524" s="30">
        <v>59.88</v>
      </c>
    </row>
    <row r="1525" spans="2:2">
      <c r="B1525" s="30">
        <v>59.47</v>
      </c>
    </row>
    <row r="1526" spans="2:2">
      <c r="B1526" s="30">
        <v>59.27</v>
      </c>
    </row>
    <row r="1527" spans="2:2">
      <c r="B1527" s="30">
        <v>59.25</v>
      </c>
    </row>
    <row r="1528" spans="2:2">
      <c r="B1528" s="30">
        <v>59.25</v>
      </c>
    </row>
    <row r="1529" spans="2:2">
      <c r="B1529" s="30">
        <v>59.27</v>
      </c>
    </row>
    <row r="1530" spans="2:2">
      <c r="B1530" s="30">
        <v>59.24</v>
      </c>
    </row>
    <row r="1531" spans="2:2">
      <c r="B1531" s="30">
        <v>59.88</v>
      </c>
    </row>
    <row r="1532" spans="2:2">
      <c r="B1532" s="30">
        <v>59.47</v>
      </c>
    </row>
    <row r="1533" spans="2:2">
      <c r="B1533" s="30">
        <v>59.27</v>
      </c>
    </row>
    <row r="1534" spans="2:2">
      <c r="B1534" s="30">
        <v>59.25</v>
      </c>
    </row>
    <row r="1535" spans="2:2">
      <c r="B1535" s="30">
        <v>59.25</v>
      </c>
    </row>
    <row r="1536" spans="2:2">
      <c r="B1536" s="30">
        <v>59.27</v>
      </c>
    </row>
    <row r="1537" spans="2:2">
      <c r="B1537" s="30">
        <v>59.24</v>
      </c>
    </row>
    <row r="1538" spans="2:2">
      <c r="B1538" s="30">
        <v>59.88</v>
      </c>
    </row>
    <row r="1539" spans="2:2">
      <c r="B1539" s="30">
        <v>59.47</v>
      </c>
    </row>
    <row r="1540" spans="2:2">
      <c r="B1540" s="30">
        <v>59.27</v>
      </c>
    </row>
    <row r="1541" spans="2:2">
      <c r="B1541" s="30">
        <v>59.25</v>
      </c>
    </row>
    <row r="1542" spans="2:2">
      <c r="B1542" s="30">
        <v>59.25</v>
      </c>
    </row>
    <row r="1543" spans="2:2">
      <c r="B1543" s="30">
        <v>59.27</v>
      </c>
    </row>
    <row r="1544" spans="2:2">
      <c r="B1544" s="30">
        <v>59.24</v>
      </c>
    </row>
    <row r="1545" spans="2:2">
      <c r="B1545" s="30">
        <v>59.88</v>
      </c>
    </row>
    <row r="1546" spans="2:2">
      <c r="B1546" s="30">
        <v>59.47</v>
      </c>
    </row>
    <row r="1547" spans="2:2">
      <c r="B1547" s="30">
        <v>59.27</v>
      </c>
    </row>
    <row r="1548" spans="2:2">
      <c r="B1548" s="30">
        <v>59.25</v>
      </c>
    </row>
    <row r="1549" spans="2:2">
      <c r="B1549" s="30">
        <v>59.25</v>
      </c>
    </row>
    <row r="1550" spans="2:2">
      <c r="B1550" s="30">
        <v>59.27</v>
      </c>
    </row>
    <row r="1551" spans="2:2">
      <c r="B1551" s="30">
        <v>59.24</v>
      </c>
    </row>
    <row r="1552" spans="2:2">
      <c r="B1552" s="30">
        <v>59.88</v>
      </c>
    </row>
    <row r="1553" spans="2:2">
      <c r="B1553" s="30">
        <v>59.47</v>
      </c>
    </row>
    <row r="1554" spans="2:2">
      <c r="B1554" s="30">
        <v>59.27</v>
      </c>
    </row>
    <row r="1555" spans="2:2">
      <c r="B1555" s="30">
        <v>59.25</v>
      </c>
    </row>
    <row r="1556" spans="2:2">
      <c r="B1556" s="30">
        <v>59.25</v>
      </c>
    </row>
    <row r="1557" spans="2:2">
      <c r="B1557" s="30">
        <v>59.27</v>
      </c>
    </row>
    <row r="1558" spans="2:2">
      <c r="B1558" s="30">
        <v>59.24</v>
      </c>
    </row>
    <row r="1559" spans="2:2">
      <c r="B1559" s="30">
        <v>59.88</v>
      </c>
    </row>
    <row r="1560" spans="2:2">
      <c r="B1560" s="30">
        <v>59.47</v>
      </c>
    </row>
    <row r="1561" spans="2:2">
      <c r="B1561" s="30">
        <v>59.27</v>
      </c>
    </row>
    <row r="1562" spans="2:2">
      <c r="B1562" s="30">
        <v>59.25</v>
      </c>
    </row>
    <row r="1563" spans="2:2">
      <c r="B1563" s="30">
        <v>59.25</v>
      </c>
    </row>
    <row r="1564" spans="2:2">
      <c r="B1564" s="30">
        <v>59.27</v>
      </c>
    </row>
    <row r="1565" spans="2:2">
      <c r="B1565" s="30">
        <v>59.24</v>
      </c>
    </row>
    <row r="1566" spans="2:2">
      <c r="B1566" s="30">
        <v>59.88</v>
      </c>
    </row>
    <row r="1567" spans="2:2">
      <c r="B1567" s="30">
        <v>59.47</v>
      </c>
    </row>
    <row r="1568" spans="2:2">
      <c r="B1568" s="30">
        <v>59.27</v>
      </c>
    </row>
    <row r="1569" spans="2:2">
      <c r="B1569" s="30">
        <v>59.25</v>
      </c>
    </row>
    <row r="1570" spans="2:2">
      <c r="B1570" s="30">
        <v>59.25</v>
      </c>
    </row>
    <row r="1571" spans="2:2">
      <c r="B1571" s="30">
        <v>59.27</v>
      </c>
    </row>
    <row r="1572" spans="2:2">
      <c r="B1572" s="30">
        <v>59.24</v>
      </c>
    </row>
    <row r="1573" spans="2:2">
      <c r="B1573" s="30">
        <v>59.88</v>
      </c>
    </row>
    <row r="1574" spans="2:2">
      <c r="B1574" s="30">
        <v>59.47</v>
      </c>
    </row>
    <row r="1575" spans="2:2">
      <c r="B1575" s="30">
        <v>59.27</v>
      </c>
    </row>
    <row r="1576" spans="2:2">
      <c r="B1576" s="30">
        <v>59.25</v>
      </c>
    </row>
    <row r="1577" spans="2:2">
      <c r="B1577" s="30">
        <v>59.25</v>
      </c>
    </row>
    <row r="1578" spans="2:2">
      <c r="B1578" s="30">
        <v>59.27</v>
      </c>
    </row>
    <row r="1579" spans="2:2">
      <c r="B1579" s="30">
        <v>59.24</v>
      </c>
    </row>
    <row r="1580" spans="2:2">
      <c r="B1580" s="30">
        <v>59.88</v>
      </c>
    </row>
    <row r="1581" spans="2:2">
      <c r="B1581" s="30">
        <v>59.47</v>
      </c>
    </row>
    <row r="1582" spans="2:2">
      <c r="B1582" s="30">
        <v>59.27</v>
      </c>
    </row>
    <row r="1583" spans="2:2">
      <c r="B1583" s="30">
        <v>59.25</v>
      </c>
    </row>
    <row r="1584" spans="2:2">
      <c r="B1584" s="30">
        <v>59.25</v>
      </c>
    </row>
    <row r="1585" spans="2:2">
      <c r="B1585" s="30">
        <v>59.27</v>
      </c>
    </row>
    <row r="1586" spans="2:2">
      <c r="B1586" s="30">
        <v>59.24</v>
      </c>
    </row>
    <row r="1587" spans="2:2">
      <c r="B1587" s="30">
        <v>59.88</v>
      </c>
    </row>
    <row r="1588" spans="2:2">
      <c r="B1588" s="30">
        <v>59.47</v>
      </c>
    </row>
    <row r="1589" spans="2:2">
      <c r="B1589" s="30">
        <v>59.27</v>
      </c>
    </row>
    <row r="1590" spans="2:2">
      <c r="B1590" s="30">
        <v>59.25</v>
      </c>
    </row>
    <row r="1591" spans="2:2">
      <c r="B1591" s="30">
        <v>59.25</v>
      </c>
    </row>
    <row r="1592" spans="2:2">
      <c r="B1592" s="30">
        <v>59.27</v>
      </c>
    </row>
    <row r="1593" spans="2:2">
      <c r="B1593" s="30">
        <v>59.24</v>
      </c>
    </row>
    <row r="1594" spans="2:2">
      <c r="B1594" s="30">
        <v>59.88</v>
      </c>
    </row>
    <row r="1595" spans="2:2">
      <c r="B1595" s="30">
        <v>59.47</v>
      </c>
    </row>
    <row r="1596" spans="2:2">
      <c r="B1596" s="30">
        <v>59.27</v>
      </c>
    </row>
    <row r="1597" spans="2:2">
      <c r="B1597" s="30">
        <v>59.25</v>
      </c>
    </row>
    <row r="1598" spans="2:2">
      <c r="B1598" s="30">
        <v>59.25</v>
      </c>
    </row>
    <row r="1599" spans="2:2">
      <c r="B1599" s="30">
        <v>59.27</v>
      </c>
    </row>
    <row r="1600" spans="2:2">
      <c r="B1600" s="30">
        <v>59.24</v>
      </c>
    </row>
    <row r="1601" spans="2:2">
      <c r="B1601" s="30">
        <v>59.88</v>
      </c>
    </row>
    <row r="1602" spans="2:2">
      <c r="B1602" s="30">
        <v>59.47</v>
      </c>
    </row>
    <row r="1603" spans="2:2">
      <c r="B1603" s="30">
        <v>59.27</v>
      </c>
    </row>
    <row r="1604" spans="2:2">
      <c r="B1604" s="30">
        <v>59.25</v>
      </c>
    </row>
    <row r="1605" spans="2:2">
      <c r="B1605" s="30">
        <v>59.25</v>
      </c>
    </row>
    <row r="1606" spans="2:2">
      <c r="B1606" s="30">
        <v>59.27</v>
      </c>
    </row>
    <row r="1607" spans="2:2">
      <c r="B1607" s="30">
        <v>59.24</v>
      </c>
    </row>
    <row r="1608" spans="2:2">
      <c r="B1608" s="30">
        <v>59.88</v>
      </c>
    </row>
    <row r="1609" spans="2:2">
      <c r="B1609" s="42">
        <v>51.05</v>
      </c>
    </row>
    <row r="1610" spans="2:2">
      <c r="B1610" s="42">
        <v>52.2</v>
      </c>
    </row>
    <row r="1611" spans="2:2">
      <c r="B1611" s="42">
        <v>52.2</v>
      </c>
    </row>
    <row r="1612" spans="2:2">
      <c r="B1612" s="42">
        <v>52.2</v>
      </c>
    </row>
    <row r="1613" spans="2:2">
      <c r="B1613" s="42">
        <v>53.36</v>
      </c>
    </row>
    <row r="1614" spans="2:2">
      <c r="B1614" s="42">
        <v>51.05</v>
      </c>
    </row>
    <row r="1615" spans="2:2">
      <c r="B1615" s="42">
        <v>52.2</v>
      </c>
    </row>
    <row r="1616" spans="2:2">
      <c r="B1616" s="42">
        <v>52.2</v>
      </c>
    </row>
    <row r="1617" spans="2:2">
      <c r="B1617" s="42">
        <v>52.2</v>
      </c>
    </row>
    <row r="1618" spans="2:2">
      <c r="B1618" s="42">
        <v>59.63</v>
      </c>
    </row>
    <row r="1619" spans="2:2">
      <c r="B1619" s="42">
        <v>51.05</v>
      </c>
    </row>
    <row r="1620" spans="2:2">
      <c r="B1620" s="42">
        <v>52.2</v>
      </c>
    </row>
    <row r="1621" spans="2:2">
      <c r="B1621" s="42">
        <v>52.2</v>
      </c>
    </row>
    <row r="1622" spans="2:2">
      <c r="B1622" s="42">
        <v>52.2</v>
      </c>
    </row>
    <row r="1623" spans="2:2">
      <c r="B1623" s="42">
        <v>59.63</v>
      </c>
    </row>
    <row r="1624" spans="2:2">
      <c r="B1624" s="42">
        <v>51.57</v>
      </c>
    </row>
    <row r="1625" spans="2:2">
      <c r="B1625" s="42">
        <v>52.55</v>
      </c>
    </row>
    <row r="1626" spans="2:2">
      <c r="B1626" s="42">
        <v>52.55</v>
      </c>
    </row>
    <row r="1627" spans="2:2">
      <c r="B1627" s="42">
        <v>52.42</v>
      </c>
    </row>
    <row r="1628" spans="2:2">
      <c r="B1628" s="42">
        <v>60.39</v>
      </c>
    </row>
    <row r="1629" spans="2:2">
      <c r="B1629" s="42">
        <v>51.57</v>
      </c>
    </row>
    <row r="1630" spans="2:2">
      <c r="B1630" s="42">
        <v>52.55</v>
      </c>
    </row>
    <row r="1631" spans="2:2">
      <c r="B1631" s="42">
        <v>52.55</v>
      </c>
    </row>
    <row r="1632" spans="2:2">
      <c r="B1632" s="42">
        <v>52.42</v>
      </c>
    </row>
    <row r="1633" spans="2:2">
      <c r="B1633" s="42">
        <v>60.39</v>
      </c>
    </row>
    <row r="1634" spans="2:2">
      <c r="B1634" s="42">
        <v>51.57</v>
      </c>
    </row>
    <row r="1635" spans="2:2">
      <c r="B1635" s="42">
        <v>52.55</v>
      </c>
    </row>
    <row r="1636" spans="2:2">
      <c r="B1636" s="42">
        <v>52.55</v>
      </c>
    </row>
    <row r="1637" spans="2:2">
      <c r="B1637" s="42">
        <v>52.42</v>
      </c>
    </row>
    <row r="1638" spans="2:2">
      <c r="B1638" s="42">
        <v>60.39</v>
      </c>
    </row>
    <row r="1639" spans="2:2">
      <c r="B1639" s="42">
        <v>51.57</v>
      </c>
    </row>
    <row r="1640" spans="2:2">
      <c r="B1640" s="42">
        <v>52.55</v>
      </c>
    </row>
    <row r="1641" spans="2:2">
      <c r="B1641" s="42">
        <v>52.55</v>
      </c>
    </row>
    <row r="1642" spans="2:2">
      <c r="B1642" s="42">
        <v>52.42</v>
      </c>
    </row>
    <row r="1643" spans="2:2">
      <c r="B1643" s="42">
        <v>60.39</v>
      </c>
    </row>
    <row r="1644" spans="2:2">
      <c r="B1644" s="42">
        <v>51.57</v>
      </c>
    </row>
    <row r="1645" spans="2:2">
      <c r="B1645" s="42">
        <v>52.55</v>
      </c>
    </row>
    <row r="1646" spans="2:2">
      <c r="B1646" s="42">
        <v>52.55</v>
      </c>
    </row>
    <row r="1647" spans="2:2">
      <c r="B1647" s="42">
        <v>52.42</v>
      </c>
    </row>
    <row r="1648" spans="2:2">
      <c r="B1648" s="42">
        <v>60.39</v>
      </c>
    </row>
    <row r="1649" spans="2:2">
      <c r="B1649" s="42">
        <v>51.57</v>
      </c>
    </row>
    <row r="1650" spans="2:2">
      <c r="B1650" s="42">
        <v>52.55</v>
      </c>
    </row>
    <row r="1651" spans="2:2">
      <c r="B1651" s="42">
        <v>52.55</v>
      </c>
    </row>
    <row r="1652" spans="2:2">
      <c r="B1652" s="42">
        <v>52.42</v>
      </c>
    </row>
    <row r="1653" spans="2:2">
      <c r="B1653" s="42">
        <v>60.39</v>
      </c>
    </row>
    <row r="1654" spans="2:2">
      <c r="B1654" s="42">
        <v>51.57</v>
      </c>
    </row>
    <row r="1655" spans="2:2">
      <c r="B1655" s="42">
        <v>52.55</v>
      </c>
    </row>
    <row r="1656" spans="2:2">
      <c r="B1656" s="42">
        <v>52.55</v>
      </c>
    </row>
    <row r="1657" spans="2:2">
      <c r="B1657" s="42">
        <v>52.42</v>
      </c>
    </row>
    <row r="1658" spans="2:2">
      <c r="B1658" s="42">
        <v>60.39</v>
      </c>
    </row>
    <row r="1659" spans="2:2">
      <c r="B1659" s="42">
        <v>51.57</v>
      </c>
    </row>
    <row r="1660" spans="2:2">
      <c r="B1660" s="42">
        <v>52.55</v>
      </c>
    </row>
    <row r="1661" spans="2:2">
      <c r="B1661" s="42">
        <v>52.55</v>
      </c>
    </row>
    <row r="1662" spans="2:2">
      <c r="B1662" s="42">
        <v>52.42</v>
      </c>
    </row>
    <row r="1663" spans="2:2">
      <c r="B1663" s="42">
        <v>60.39</v>
      </c>
    </row>
    <row r="1664" spans="2:2">
      <c r="B1664" s="42">
        <v>51.57</v>
      </c>
    </row>
    <row r="1665" spans="2:2">
      <c r="B1665" s="42">
        <v>52.55</v>
      </c>
    </row>
    <row r="1666" spans="2:2">
      <c r="B1666" s="42">
        <v>52.55</v>
      </c>
    </row>
    <row r="1667" spans="2:2">
      <c r="B1667" s="42">
        <v>52.42</v>
      </c>
    </row>
    <row r="1668" spans="2:2">
      <c r="B1668" s="42">
        <v>60.39</v>
      </c>
    </row>
    <row r="1669" spans="2:2">
      <c r="B1669" s="42">
        <v>51.57</v>
      </c>
    </row>
    <row r="1670" spans="2:2">
      <c r="B1670" s="42">
        <v>52.55</v>
      </c>
    </row>
    <row r="1671" spans="2:2">
      <c r="B1671" s="42">
        <v>52.55</v>
      </c>
    </row>
    <row r="1672" spans="2:2">
      <c r="B1672" s="42">
        <v>52.42</v>
      </c>
    </row>
    <row r="1673" spans="2:2">
      <c r="B1673" s="42">
        <v>60.39</v>
      </c>
    </row>
    <row r="1674" spans="2:2">
      <c r="B1674" s="42">
        <v>51.57</v>
      </c>
    </row>
    <row r="1675" spans="2:2">
      <c r="B1675" s="42">
        <v>52.55</v>
      </c>
    </row>
    <row r="1676" spans="2:2">
      <c r="B1676" s="42">
        <v>52.55</v>
      </c>
    </row>
    <row r="1677" spans="2:2">
      <c r="B1677" s="42">
        <v>52.42</v>
      </c>
    </row>
    <row r="1678" spans="2:2">
      <c r="B1678" s="42">
        <v>60.39</v>
      </c>
    </row>
    <row r="1679" spans="2:2">
      <c r="B1679" s="42">
        <v>51.57</v>
      </c>
    </row>
    <row r="1680" spans="2:2">
      <c r="B1680" s="42">
        <v>52.55</v>
      </c>
    </row>
    <row r="1681" spans="2:2">
      <c r="B1681" s="42">
        <v>52.55</v>
      </c>
    </row>
    <row r="1682" spans="2:2">
      <c r="B1682" s="42">
        <v>52.42</v>
      </c>
    </row>
    <row r="1683" spans="2:2">
      <c r="B1683" s="42">
        <v>60.39</v>
      </c>
    </row>
    <row r="1684" spans="2:2">
      <c r="B1684" s="42">
        <v>51.57</v>
      </c>
    </row>
    <row r="1685" spans="2:2">
      <c r="B1685" s="42">
        <v>52.55</v>
      </c>
    </row>
    <row r="1686" spans="2:2">
      <c r="B1686" s="42">
        <v>52.55</v>
      </c>
    </row>
    <row r="1687" spans="2:2">
      <c r="B1687" s="42">
        <v>52.42</v>
      </c>
    </row>
    <row r="1688" spans="2:2">
      <c r="B1688" s="42">
        <v>60.39</v>
      </c>
    </row>
    <row r="1689" spans="2:2">
      <c r="B1689" s="42">
        <v>51.44</v>
      </c>
    </row>
    <row r="1690" spans="2:2">
      <c r="B1690" s="42">
        <v>52.59</v>
      </c>
    </row>
    <row r="1691" spans="2:2">
      <c r="B1691" s="42">
        <v>52.59</v>
      </c>
    </row>
    <row r="1692" spans="2:2">
      <c r="B1692" s="42">
        <v>52.59</v>
      </c>
    </row>
    <row r="1693" spans="2:2">
      <c r="B1693" s="42">
        <v>60.07</v>
      </c>
    </row>
    <row r="1694" spans="2:2">
      <c r="B1694" s="42">
        <v>51.44</v>
      </c>
    </row>
    <row r="1695" spans="2:2">
      <c r="B1695" s="42">
        <v>52.59</v>
      </c>
    </row>
    <row r="1696" spans="2:2">
      <c r="B1696" s="42">
        <v>52.59</v>
      </c>
    </row>
    <row r="1697" spans="2:2">
      <c r="B1697" s="42">
        <v>52.59</v>
      </c>
    </row>
    <row r="1698" spans="2:2">
      <c r="B1698" s="42">
        <v>60.07</v>
      </c>
    </row>
    <row r="1699" spans="2:2">
      <c r="B1699" s="42">
        <v>51.96</v>
      </c>
    </row>
    <row r="1700" spans="2:2">
      <c r="B1700" s="42">
        <v>52.94</v>
      </c>
    </row>
    <row r="1701" spans="2:2">
      <c r="B1701" s="42">
        <v>52.94</v>
      </c>
    </row>
    <row r="1702" spans="2:2">
      <c r="B1702" s="42">
        <v>52.81</v>
      </c>
    </row>
    <row r="1703" spans="2:2">
      <c r="B1703" s="42">
        <v>60.85</v>
      </c>
    </row>
    <row r="1704" spans="2:2">
      <c r="B1704" s="42">
        <v>51.96</v>
      </c>
    </row>
    <row r="1705" spans="2:2">
      <c r="B1705" s="42">
        <v>52.94</v>
      </c>
    </row>
    <row r="1706" spans="2:2">
      <c r="B1706" s="42">
        <v>52.94</v>
      </c>
    </row>
    <row r="1707" spans="2:2">
      <c r="B1707" s="42">
        <v>52.81</v>
      </c>
    </row>
    <row r="1708" spans="2:2">
      <c r="B1708" s="42">
        <v>60.85</v>
      </c>
    </row>
    <row r="1709" spans="2:2">
      <c r="B1709" s="42">
        <v>51.96</v>
      </c>
    </row>
    <row r="1710" spans="2:2">
      <c r="B1710" s="42">
        <v>52.94</v>
      </c>
    </row>
    <row r="1711" spans="2:2">
      <c r="B1711" s="42">
        <v>52.94</v>
      </c>
    </row>
    <row r="1712" spans="2:2">
      <c r="B1712" s="42">
        <v>52.81</v>
      </c>
    </row>
    <row r="1713" spans="2:2">
      <c r="B1713" s="42">
        <v>60.85</v>
      </c>
    </row>
    <row r="1714" spans="2:2">
      <c r="B1714" s="42">
        <v>51.96</v>
      </c>
    </row>
    <row r="1715" spans="2:2">
      <c r="B1715" s="42">
        <v>52.94</v>
      </c>
    </row>
    <row r="1716" spans="2:2">
      <c r="B1716" s="42">
        <v>52.94</v>
      </c>
    </row>
    <row r="1717" spans="2:2">
      <c r="B1717" s="42">
        <v>52.81</v>
      </c>
    </row>
    <row r="1718" spans="2:2">
      <c r="B1718" s="42">
        <v>60.85</v>
      </c>
    </row>
    <row r="1719" spans="2:2">
      <c r="B1719" s="42">
        <v>51.96</v>
      </c>
    </row>
    <row r="1720" spans="2:2">
      <c r="B1720" s="42">
        <v>52.94</v>
      </c>
    </row>
    <row r="1721" spans="2:2">
      <c r="B1721" s="42">
        <v>52.94</v>
      </c>
    </row>
    <row r="1722" spans="2:2">
      <c r="B1722" s="42">
        <v>52.81</v>
      </c>
    </row>
    <row r="1723" spans="2:2">
      <c r="B1723" s="42">
        <v>60.85</v>
      </c>
    </row>
    <row r="1724" spans="2:2">
      <c r="B1724" s="42">
        <v>51.96</v>
      </c>
    </row>
    <row r="1725" spans="2:2">
      <c r="B1725" s="42">
        <v>52.94</v>
      </c>
    </row>
    <row r="1726" spans="2:2">
      <c r="B1726" s="42">
        <v>52.94</v>
      </c>
    </row>
    <row r="1727" spans="2:2">
      <c r="B1727" s="42">
        <v>52.81</v>
      </c>
    </row>
    <row r="1728" spans="2:2">
      <c r="B1728" s="42">
        <v>60.85</v>
      </c>
    </row>
    <row r="1729" spans="2:2">
      <c r="B1729" s="42">
        <v>51.96</v>
      </c>
    </row>
    <row r="1730" spans="2:2">
      <c r="B1730" s="42">
        <v>52.94</v>
      </c>
    </row>
    <row r="1731" spans="2:2">
      <c r="B1731" s="42">
        <v>52.94</v>
      </c>
    </row>
    <row r="1732" spans="2:2">
      <c r="B1732" s="42">
        <v>52.81</v>
      </c>
    </row>
    <row r="1733" spans="2:2">
      <c r="B1733" s="42">
        <v>60.85</v>
      </c>
    </row>
    <row r="1734" spans="2:2">
      <c r="B1734" s="42">
        <v>51.96</v>
      </c>
    </row>
    <row r="1735" spans="2:2">
      <c r="B1735" s="42">
        <v>52.94</v>
      </c>
    </row>
    <row r="1736" spans="2:2">
      <c r="B1736" s="42">
        <v>52.94</v>
      </c>
    </row>
    <row r="1737" spans="2:2">
      <c r="B1737" s="42">
        <v>52.81</v>
      </c>
    </row>
    <row r="1738" spans="2:2">
      <c r="B1738" s="42">
        <v>60.85</v>
      </c>
    </row>
    <row r="1739" spans="2:2">
      <c r="B1739" s="42">
        <v>51.96</v>
      </c>
    </row>
    <row r="1740" spans="2:2">
      <c r="B1740" s="42">
        <v>52.94</v>
      </c>
    </row>
    <row r="1741" spans="2:2">
      <c r="B1741" s="42">
        <v>52.94</v>
      </c>
    </row>
    <row r="1742" spans="2:2">
      <c r="B1742" s="42">
        <v>52.81</v>
      </c>
    </row>
    <row r="1743" spans="2:2">
      <c r="B1743" s="42">
        <v>60.85</v>
      </c>
    </row>
    <row r="1744" spans="2:2">
      <c r="B1744" s="42">
        <v>51.96</v>
      </c>
    </row>
    <row r="1745" spans="2:2">
      <c r="B1745" s="42">
        <v>52.94</v>
      </c>
    </row>
    <row r="1746" spans="2:2">
      <c r="B1746" s="42">
        <v>52.94</v>
      </c>
    </row>
    <row r="1747" spans="2:2">
      <c r="B1747" s="42">
        <v>52.81</v>
      </c>
    </row>
    <row r="1748" spans="2:2">
      <c r="B1748" s="42">
        <v>60.85</v>
      </c>
    </row>
    <row r="1749" spans="2:2">
      <c r="B1749" s="42">
        <v>51.96</v>
      </c>
    </row>
    <row r="1750" spans="2:2">
      <c r="B1750" s="42">
        <v>52.94</v>
      </c>
    </row>
    <row r="1751" spans="2:2">
      <c r="B1751" s="42">
        <v>52.94</v>
      </c>
    </row>
    <row r="1752" spans="2:2">
      <c r="B1752" s="42">
        <v>52.81</v>
      </c>
    </row>
    <row r="1753" spans="2:2">
      <c r="B1753" s="42">
        <v>60.85</v>
      </c>
    </row>
    <row r="1754" spans="2:2">
      <c r="B1754" s="42">
        <v>51.96</v>
      </c>
    </row>
    <row r="1755" spans="2:2">
      <c r="B1755" s="42">
        <v>52.94</v>
      </c>
    </row>
    <row r="1756" spans="2:2">
      <c r="B1756" s="42">
        <v>52.94</v>
      </c>
    </row>
    <row r="1757" spans="2:2">
      <c r="B1757" s="42">
        <v>52.81</v>
      </c>
    </row>
    <row r="1758" spans="2:2">
      <c r="B1758" s="42">
        <v>60.85</v>
      </c>
    </row>
    <row r="1759" spans="2:2">
      <c r="B1759" s="42">
        <v>51.96</v>
      </c>
    </row>
    <row r="1760" spans="2:2">
      <c r="B1760" s="42">
        <v>52.94</v>
      </c>
    </row>
    <row r="1761" spans="2:2">
      <c r="B1761" s="42">
        <v>52.94</v>
      </c>
    </row>
    <row r="1762" spans="2:2">
      <c r="B1762" s="42">
        <v>52.81</v>
      </c>
    </row>
    <row r="1763" spans="2:2">
      <c r="B1763" s="42">
        <v>60.85</v>
      </c>
    </row>
    <row r="1764" spans="2:2">
      <c r="B1764" s="42">
        <v>51.05</v>
      </c>
    </row>
    <row r="1765" spans="2:2">
      <c r="B1765" s="42">
        <v>52.2</v>
      </c>
    </row>
    <row r="1766" spans="2:2">
      <c r="B1766" s="42">
        <v>52.2</v>
      </c>
    </row>
    <row r="1767" spans="2:2">
      <c r="B1767" s="42">
        <v>52.2</v>
      </c>
    </row>
    <row r="1768" spans="2:2">
      <c r="B1768" s="42">
        <v>53.37</v>
      </c>
    </row>
    <row r="1769" spans="2:2">
      <c r="B1769" s="42">
        <v>51.05</v>
      </c>
    </row>
    <row r="1770" spans="2:2">
      <c r="B1770" s="42">
        <v>52.2</v>
      </c>
    </row>
    <row r="1771" spans="2:2">
      <c r="B1771" s="42">
        <v>52.2</v>
      </c>
    </row>
    <row r="1772" spans="2:2">
      <c r="B1772" s="42">
        <v>52.2</v>
      </c>
    </row>
    <row r="1773" spans="2:2">
      <c r="B1773" s="42">
        <v>59.62</v>
      </c>
    </row>
    <row r="1774" spans="2:2">
      <c r="B1774" s="42">
        <v>51.05</v>
      </c>
    </row>
    <row r="1775" spans="2:2">
      <c r="B1775" s="42">
        <v>52.2</v>
      </c>
    </row>
    <row r="1776" spans="2:2">
      <c r="B1776" s="42">
        <v>52.2</v>
      </c>
    </row>
    <row r="1777" spans="2:2">
      <c r="B1777" s="42">
        <v>52.2</v>
      </c>
    </row>
    <row r="1778" spans="2:2">
      <c r="B1778" s="42">
        <v>59.62</v>
      </c>
    </row>
    <row r="1779" spans="2:2">
      <c r="B1779" s="42">
        <v>51.57</v>
      </c>
    </row>
    <row r="1780" spans="2:2">
      <c r="B1780" s="42">
        <v>52.54</v>
      </c>
    </row>
    <row r="1781" spans="2:2">
      <c r="B1781" s="42">
        <v>52.54</v>
      </c>
    </row>
    <row r="1782" spans="2:2">
      <c r="B1782" s="42">
        <v>52.42</v>
      </c>
    </row>
    <row r="1783" spans="2:2">
      <c r="B1783" s="42">
        <v>60.39</v>
      </c>
    </row>
    <row r="1784" spans="2:2">
      <c r="B1784" s="42">
        <v>51.57</v>
      </c>
    </row>
    <row r="1785" spans="2:2">
      <c r="B1785" s="42">
        <v>52.54</v>
      </c>
    </row>
    <row r="1786" spans="2:2">
      <c r="B1786" s="42">
        <v>52.54</v>
      </c>
    </row>
    <row r="1787" spans="2:2">
      <c r="B1787" s="42">
        <v>52.42</v>
      </c>
    </row>
    <row r="1788" spans="2:2">
      <c r="B1788" s="42">
        <v>60.39</v>
      </c>
    </row>
    <row r="1789" spans="2:2">
      <c r="B1789" s="42">
        <v>51.57</v>
      </c>
    </row>
    <row r="1790" spans="2:2">
      <c r="B1790" s="42">
        <v>52.54</v>
      </c>
    </row>
    <row r="1791" spans="2:2">
      <c r="B1791" s="42">
        <v>52.54</v>
      </c>
    </row>
    <row r="1792" spans="2:2">
      <c r="B1792" s="42">
        <v>52.42</v>
      </c>
    </row>
    <row r="1793" spans="2:2">
      <c r="B1793" s="42">
        <v>60.39</v>
      </c>
    </row>
    <row r="1794" spans="2:2">
      <c r="B1794" s="42">
        <v>51.57</v>
      </c>
    </row>
    <row r="1795" spans="2:2">
      <c r="B1795" s="42">
        <v>52.54</v>
      </c>
    </row>
    <row r="1796" spans="2:2">
      <c r="B1796" s="42">
        <v>52.54</v>
      </c>
    </row>
    <row r="1797" spans="2:2">
      <c r="B1797" s="42">
        <v>52.42</v>
      </c>
    </row>
    <row r="1798" spans="2:2">
      <c r="B1798" s="42">
        <v>60.39</v>
      </c>
    </row>
    <row r="1799" spans="2:2">
      <c r="B1799" s="42">
        <v>51.57</v>
      </c>
    </row>
    <row r="1800" spans="2:2">
      <c r="B1800" s="42">
        <v>52.54</v>
      </c>
    </row>
    <row r="1801" spans="2:2">
      <c r="B1801" s="42">
        <v>52.54</v>
      </c>
    </row>
    <row r="1802" spans="2:2">
      <c r="B1802" s="42">
        <v>52.42</v>
      </c>
    </row>
    <row r="1803" spans="2:2">
      <c r="B1803" s="42">
        <v>60.39</v>
      </c>
    </row>
    <row r="1804" spans="2:2">
      <c r="B1804" s="42">
        <v>51.57</v>
      </c>
    </row>
    <row r="1805" spans="2:2">
      <c r="B1805" s="42">
        <v>52.54</v>
      </c>
    </row>
    <row r="1806" spans="2:2">
      <c r="B1806" s="42">
        <v>52.54</v>
      </c>
    </row>
    <row r="1807" spans="2:2">
      <c r="B1807" s="42">
        <v>52.42</v>
      </c>
    </row>
    <row r="1808" spans="2:2">
      <c r="B1808" s="42">
        <v>60.39</v>
      </c>
    </row>
    <row r="1809" spans="2:2">
      <c r="B1809" s="42">
        <v>51.57</v>
      </c>
    </row>
    <row r="1810" spans="2:2">
      <c r="B1810" s="42">
        <v>52.54</v>
      </c>
    </row>
    <row r="1811" spans="2:2">
      <c r="B1811" s="42">
        <v>52.54</v>
      </c>
    </row>
    <row r="1812" spans="2:2">
      <c r="B1812" s="42">
        <v>52.42</v>
      </c>
    </row>
    <row r="1813" spans="2:2">
      <c r="B1813" s="42">
        <v>60.39</v>
      </c>
    </row>
    <row r="1814" spans="2:2">
      <c r="B1814" s="42">
        <v>51.57</v>
      </c>
    </row>
    <row r="1815" spans="2:2">
      <c r="B1815" s="42">
        <v>52.54</v>
      </c>
    </row>
    <row r="1816" spans="2:2">
      <c r="B1816" s="42">
        <v>52.54</v>
      </c>
    </row>
    <row r="1817" spans="2:2">
      <c r="B1817" s="42">
        <v>52.42</v>
      </c>
    </row>
    <row r="1818" spans="2:2">
      <c r="B1818" s="42">
        <v>60.39</v>
      </c>
    </row>
    <row r="1819" spans="2:2">
      <c r="B1819" s="42">
        <v>51.57</v>
      </c>
    </row>
    <row r="1820" spans="2:2">
      <c r="B1820" s="42">
        <v>52.54</v>
      </c>
    </row>
    <row r="1821" spans="2:2">
      <c r="B1821" s="42">
        <v>52.54</v>
      </c>
    </row>
    <row r="1822" spans="2:2">
      <c r="B1822" s="42">
        <v>52.42</v>
      </c>
    </row>
    <row r="1823" spans="2:2">
      <c r="B1823" s="42">
        <v>60.39</v>
      </c>
    </row>
    <row r="1824" spans="2:2">
      <c r="B1824" s="42">
        <v>51.57</v>
      </c>
    </row>
    <row r="1825" spans="2:2">
      <c r="B1825" s="42">
        <v>52.54</v>
      </c>
    </row>
    <row r="1826" spans="2:2">
      <c r="B1826" s="42">
        <v>52.54</v>
      </c>
    </row>
    <row r="1827" spans="2:2">
      <c r="B1827" s="42">
        <v>52.42</v>
      </c>
    </row>
    <row r="1828" spans="2:2">
      <c r="B1828" s="42">
        <v>60.39</v>
      </c>
    </row>
    <row r="1829" spans="2:2">
      <c r="B1829" s="42">
        <v>51.57</v>
      </c>
    </row>
    <row r="1830" spans="2:2">
      <c r="B1830" s="42">
        <v>52.54</v>
      </c>
    </row>
    <row r="1831" spans="2:2">
      <c r="B1831" s="42">
        <v>52.54</v>
      </c>
    </row>
    <row r="1832" spans="2:2">
      <c r="B1832" s="42">
        <v>52.42</v>
      </c>
    </row>
    <row r="1833" spans="2:2">
      <c r="B1833" s="42">
        <v>60.39</v>
      </c>
    </row>
    <row r="1834" spans="2:2">
      <c r="B1834" s="42">
        <v>51.57</v>
      </c>
    </row>
    <row r="1835" spans="2:2">
      <c r="B1835" s="42">
        <v>52.54</v>
      </c>
    </row>
    <row r="1836" spans="2:2">
      <c r="B1836" s="42">
        <v>52.54</v>
      </c>
    </row>
    <row r="1837" spans="2:2">
      <c r="B1837" s="42">
        <v>52.42</v>
      </c>
    </row>
    <row r="1838" spans="2:2">
      <c r="B1838" s="42">
        <v>60.39</v>
      </c>
    </row>
    <row r="1839" spans="2:2">
      <c r="B1839" s="42">
        <v>51.57</v>
      </c>
    </row>
    <row r="1840" spans="2:2">
      <c r="B1840" s="42">
        <v>52.54</v>
      </c>
    </row>
    <row r="1841" spans="2:2">
      <c r="B1841" s="42">
        <v>52.54</v>
      </c>
    </row>
    <row r="1842" spans="2:2">
      <c r="B1842" s="42">
        <v>52.42</v>
      </c>
    </row>
    <row r="1843" spans="2:2">
      <c r="B1843" s="42">
        <v>60.39</v>
      </c>
    </row>
    <row r="1844" spans="2:2">
      <c r="B1844" s="42">
        <v>59.25</v>
      </c>
    </row>
    <row r="1845" spans="2:2">
      <c r="B1845" s="42">
        <v>59.25</v>
      </c>
    </row>
    <row r="1846" spans="2:2">
      <c r="B1846" s="42">
        <v>59.25</v>
      </c>
    </row>
    <row r="1847" spans="2:2">
      <c r="B1847" s="42">
        <v>59.25</v>
      </c>
    </row>
    <row r="1848" spans="2:2">
      <c r="B1848" s="42">
        <v>59.25</v>
      </c>
    </row>
    <row r="1849" spans="2:2">
      <c r="B1849" s="42">
        <v>59.71</v>
      </c>
    </row>
    <row r="1850" spans="2:2">
      <c r="B1850" s="42">
        <v>59.25</v>
      </c>
    </row>
    <row r="1851" spans="2:2">
      <c r="B1851" s="42">
        <v>59.25</v>
      </c>
    </row>
    <row r="1852" spans="2:2">
      <c r="B1852" s="42">
        <v>59.25</v>
      </c>
    </row>
    <row r="1853" spans="2:2">
      <c r="B1853" s="42">
        <v>59.25</v>
      </c>
    </row>
    <row r="1854" spans="2:2">
      <c r="B1854" s="42">
        <v>59.25</v>
      </c>
    </row>
    <row r="1855" spans="2:2">
      <c r="B1855" s="42">
        <v>59.71</v>
      </c>
    </row>
    <row r="1856" spans="2:2">
      <c r="B1856" s="42">
        <v>59.25</v>
      </c>
    </row>
    <row r="1857" spans="2:2">
      <c r="B1857" s="42">
        <v>59.25</v>
      </c>
    </row>
    <row r="1858" spans="2:2">
      <c r="B1858" s="42">
        <v>59.25</v>
      </c>
    </row>
    <row r="1859" spans="2:2">
      <c r="B1859" s="42">
        <v>59.25</v>
      </c>
    </row>
    <row r="1860" spans="2:2">
      <c r="B1860" s="42">
        <v>59.25</v>
      </c>
    </row>
    <row r="1861" spans="2:2">
      <c r="B1861" s="42">
        <v>59.71</v>
      </c>
    </row>
    <row r="1862" spans="2:2">
      <c r="B1862" s="42">
        <v>59.86</v>
      </c>
    </row>
    <row r="1863" spans="2:2">
      <c r="B1863" s="42">
        <v>59.64</v>
      </c>
    </row>
    <row r="1864" spans="2:2">
      <c r="B1864" s="42">
        <v>59.64</v>
      </c>
    </row>
    <row r="1865" spans="2:2">
      <c r="B1865" s="42">
        <v>59.64</v>
      </c>
    </row>
    <row r="1866" spans="2:2">
      <c r="B1866" s="42">
        <v>59.64</v>
      </c>
    </row>
    <row r="1867" spans="2:2">
      <c r="B1867" s="42">
        <v>60.62</v>
      </c>
    </row>
    <row r="1868" spans="2:2">
      <c r="B1868" s="42">
        <v>59.86</v>
      </c>
    </row>
    <row r="1869" spans="2:2">
      <c r="B1869" s="42">
        <v>59.64</v>
      </c>
    </row>
    <row r="1870" spans="2:2">
      <c r="B1870" s="42">
        <v>59.64</v>
      </c>
    </row>
    <row r="1871" spans="2:2">
      <c r="B1871" s="42">
        <v>59.64</v>
      </c>
    </row>
    <row r="1872" spans="2:2">
      <c r="B1872" s="42">
        <v>59.64</v>
      </c>
    </row>
    <row r="1873" spans="2:2">
      <c r="B1873" s="42">
        <v>60.62</v>
      </c>
    </row>
    <row r="1874" spans="2:2">
      <c r="B1874" s="42">
        <v>59.86</v>
      </c>
    </row>
    <row r="1875" spans="2:2">
      <c r="B1875" s="42">
        <v>59.64</v>
      </c>
    </row>
    <row r="1876" spans="2:2">
      <c r="B1876" s="42">
        <v>59.64</v>
      </c>
    </row>
    <row r="1877" spans="2:2">
      <c r="B1877" s="42">
        <v>59.64</v>
      </c>
    </row>
    <row r="1878" spans="2:2">
      <c r="B1878" s="42">
        <v>59.64</v>
      </c>
    </row>
    <row r="1879" spans="2:2">
      <c r="B1879" s="42">
        <v>60.62</v>
      </c>
    </row>
    <row r="1880" spans="2:2">
      <c r="B1880" s="42">
        <v>59.86</v>
      </c>
    </row>
    <row r="1881" spans="2:2">
      <c r="B1881" s="42">
        <v>59.64</v>
      </c>
    </row>
    <row r="1882" spans="2:2">
      <c r="B1882" s="42">
        <v>59.64</v>
      </c>
    </row>
    <row r="1883" spans="2:2">
      <c r="B1883" s="42">
        <v>59.64</v>
      </c>
    </row>
    <row r="1884" spans="2:2">
      <c r="B1884" s="42">
        <v>59.64</v>
      </c>
    </row>
    <row r="1885" spans="2:2">
      <c r="B1885" s="42">
        <v>60.62</v>
      </c>
    </row>
    <row r="1886" spans="2:2">
      <c r="B1886" s="42">
        <v>59.86</v>
      </c>
    </row>
    <row r="1887" spans="2:2">
      <c r="B1887" s="42">
        <v>59.64</v>
      </c>
    </row>
    <row r="1888" spans="2:2">
      <c r="B1888" s="42">
        <v>59.64</v>
      </c>
    </row>
    <row r="1889" spans="2:2">
      <c r="B1889" s="42">
        <v>59.64</v>
      </c>
    </row>
    <row r="1890" spans="2:2">
      <c r="B1890" s="42">
        <v>59.64</v>
      </c>
    </row>
    <row r="1891" spans="2:2">
      <c r="B1891" s="42">
        <v>60.62</v>
      </c>
    </row>
    <row r="1892" spans="2:2">
      <c r="B1892" s="42">
        <v>59.86</v>
      </c>
    </row>
    <row r="1893" spans="2:2">
      <c r="B1893" s="42">
        <v>59.64</v>
      </c>
    </row>
    <row r="1894" spans="2:2">
      <c r="B1894" s="42">
        <v>59.64</v>
      </c>
    </row>
    <row r="1895" spans="2:2">
      <c r="B1895" s="42">
        <v>59.64</v>
      </c>
    </row>
    <row r="1896" spans="2:2">
      <c r="B1896" s="42">
        <v>59.64</v>
      </c>
    </row>
    <row r="1897" spans="2:2">
      <c r="B1897" s="42">
        <v>60.62</v>
      </c>
    </row>
    <row r="1898" spans="2:2">
      <c r="B1898" s="42">
        <v>59.86</v>
      </c>
    </row>
    <row r="1899" spans="2:2">
      <c r="B1899" s="42">
        <v>59.64</v>
      </c>
    </row>
    <row r="1900" spans="2:2">
      <c r="B1900" s="42">
        <v>59.64</v>
      </c>
    </row>
    <row r="1901" spans="2:2">
      <c r="B1901" s="42">
        <v>59.64</v>
      </c>
    </row>
    <row r="1902" spans="2:2">
      <c r="B1902" s="42">
        <v>59.64</v>
      </c>
    </row>
    <row r="1903" spans="2:2">
      <c r="B1903" s="42">
        <v>60.62</v>
      </c>
    </row>
    <row r="1904" spans="2:2">
      <c r="B1904" s="42">
        <v>59.86</v>
      </c>
    </row>
    <row r="1905" spans="2:2">
      <c r="B1905" s="42">
        <v>59.64</v>
      </c>
    </row>
    <row r="1906" spans="2:2">
      <c r="B1906" s="42">
        <v>59.64</v>
      </c>
    </row>
    <row r="1907" spans="2:2">
      <c r="B1907" s="42">
        <v>59.64</v>
      </c>
    </row>
    <row r="1908" spans="2:2">
      <c r="B1908" s="42">
        <v>59.64</v>
      </c>
    </row>
    <row r="1909" spans="2:2">
      <c r="B1909" s="42">
        <v>60.62</v>
      </c>
    </row>
    <row r="1910" spans="2:2">
      <c r="B1910" s="42">
        <v>59.86</v>
      </c>
    </row>
    <row r="1911" spans="2:2">
      <c r="B1911" s="42">
        <v>59.64</v>
      </c>
    </row>
    <row r="1912" spans="2:2">
      <c r="B1912" s="42">
        <v>59.64</v>
      </c>
    </row>
    <row r="1913" spans="2:2">
      <c r="B1913" s="42">
        <v>59.64</v>
      </c>
    </row>
    <row r="1914" spans="2:2">
      <c r="B1914" s="42">
        <v>59.64</v>
      </c>
    </row>
    <row r="1915" spans="2:2">
      <c r="B1915" s="42">
        <v>60.62</v>
      </c>
    </row>
    <row r="1916" spans="2:2">
      <c r="B1916" s="42">
        <v>59.86</v>
      </c>
    </row>
    <row r="1917" spans="2:2">
      <c r="B1917" s="42">
        <v>59.64</v>
      </c>
    </row>
    <row r="1918" spans="2:2">
      <c r="B1918" s="42">
        <v>59.64</v>
      </c>
    </row>
    <row r="1919" spans="2:2">
      <c r="B1919" s="42">
        <v>59.64</v>
      </c>
    </row>
    <row r="1920" spans="2:2">
      <c r="B1920" s="42">
        <v>59.64</v>
      </c>
    </row>
    <row r="1921" spans="2:2">
      <c r="B1921" s="42">
        <v>60.62</v>
      </c>
    </row>
    <row r="1922" spans="2:2">
      <c r="B1922" s="42">
        <v>59.86</v>
      </c>
    </row>
    <row r="1923" spans="2:2">
      <c r="B1923" s="42">
        <v>59.64</v>
      </c>
    </row>
    <row r="1924" spans="2:2">
      <c r="B1924" s="42">
        <v>59.64</v>
      </c>
    </row>
    <row r="1925" spans="2:2">
      <c r="B1925" s="42">
        <v>59.64</v>
      </c>
    </row>
    <row r="1926" spans="2:2">
      <c r="B1926" s="42">
        <v>59.64</v>
      </c>
    </row>
    <row r="1927" spans="2:2">
      <c r="B1927" s="42">
        <v>60.62</v>
      </c>
    </row>
    <row r="1928" spans="2:2">
      <c r="B1928" s="42">
        <v>59.86</v>
      </c>
    </row>
    <row r="1929" spans="2:2">
      <c r="B1929" s="42">
        <v>59.64</v>
      </c>
    </row>
    <row r="1930" spans="2:2">
      <c r="B1930" s="42">
        <v>59.64</v>
      </c>
    </row>
    <row r="1931" spans="2:2">
      <c r="B1931" s="42">
        <v>59.64</v>
      </c>
    </row>
    <row r="1932" spans="2:2">
      <c r="B1932" s="42">
        <v>59.64</v>
      </c>
    </row>
    <row r="1933" spans="2:2">
      <c r="B1933" s="42">
        <v>60.62</v>
      </c>
    </row>
    <row r="1934" spans="2:2">
      <c r="B1934" s="42">
        <v>59.86</v>
      </c>
    </row>
    <row r="1935" spans="2:2">
      <c r="B1935" s="42">
        <v>59.64</v>
      </c>
    </row>
    <row r="1936" spans="2:2">
      <c r="B1936" s="42">
        <v>59.64</v>
      </c>
    </row>
    <row r="1937" spans="2:2">
      <c r="B1937" s="42">
        <v>59.64</v>
      </c>
    </row>
    <row r="1938" spans="2:2">
      <c r="B1938" s="42">
        <v>59.64</v>
      </c>
    </row>
    <row r="1939" spans="2:2">
      <c r="B1939" s="42">
        <v>60.62</v>
      </c>
    </row>
  </sheetData>
  <mergeCells count="1">
    <mergeCell ref="A1:F1"/>
  </mergeCells>
  <phoneticPr fontId="60" type="noConversion"/>
  <conditionalFormatting sqref="B3:B15">
    <cfRule type="duplicateValues" dxfId="262" priority="428"/>
  </conditionalFormatting>
  <conditionalFormatting sqref="B12:B13">
    <cfRule type="expression" dxfId="261" priority="425">
      <formula>COUNTIF(NO.1,B12)</formula>
    </cfRule>
    <cfRule type="expression" dxfId="260" priority="426">
      <formula>COUNTIF(d,B12)</formula>
    </cfRule>
  </conditionalFormatting>
  <conditionalFormatting sqref="B14:B15 B3:B11">
    <cfRule type="duplicateValues" dxfId="259" priority="427"/>
  </conditionalFormatting>
  <conditionalFormatting sqref="B16:B18">
    <cfRule type="expression" dxfId="258" priority="419">
      <formula>COUNTIF(NO.1,B16)</formula>
    </cfRule>
    <cfRule type="expression" dxfId="257" priority="420">
      <formula>COUNTIF(d,B16)</formula>
    </cfRule>
  </conditionalFormatting>
  <conditionalFormatting sqref="B19:B25">
    <cfRule type="duplicateValues" dxfId="256" priority="418"/>
  </conditionalFormatting>
  <conditionalFormatting sqref="B26">
    <cfRule type="expression" dxfId="255" priority="416">
      <formula>COUNTIF(NO.1,B26)</formula>
    </cfRule>
    <cfRule type="expression" dxfId="254" priority="417">
      <formula>COUNTIF(d,B26)</formula>
    </cfRule>
  </conditionalFormatting>
  <conditionalFormatting sqref="B28">
    <cfRule type="duplicateValues" dxfId="253" priority="414"/>
  </conditionalFormatting>
  <conditionalFormatting sqref="B29">
    <cfRule type="duplicateValues" dxfId="252" priority="412"/>
  </conditionalFormatting>
  <conditionalFormatting sqref="B30">
    <cfRule type="duplicateValues" dxfId="251" priority="410"/>
  </conditionalFormatting>
  <conditionalFormatting sqref="B31">
    <cfRule type="duplicateValues" dxfId="250" priority="408"/>
  </conditionalFormatting>
  <conditionalFormatting sqref="B32">
    <cfRule type="duplicateValues" dxfId="249" priority="406"/>
  </conditionalFormatting>
  <conditionalFormatting sqref="B33">
    <cfRule type="duplicateValues" dxfId="248" priority="404"/>
  </conditionalFormatting>
  <conditionalFormatting sqref="B34">
    <cfRule type="duplicateValues" dxfId="247" priority="402"/>
  </conditionalFormatting>
  <conditionalFormatting sqref="B35">
    <cfRule type="duplicateValues" dxfId="246" priority="400"/>
  </conditionalFormatting>
  <conditionalFormatting sqref="B36">
    <cfRule type="duplicateValues" dxfId="245" priority="398"/>
  </conditionalFormatting>
  <conditionalFormatting sqref="B37">
    <cfRule type="duplicateValues" dxfId="244" priority="396"/>
  </conditionalFormatting>
  <conditionalFormatting sqref="B38:B1098 B1179:B2106">
    <cfRule type="duplicateValues" dxfId="243" priority="385"/>
  </conditionalFormatting>
  <conditionalFormatting sqref="B43">
    <cfRule type="duplicateValues" dxfId="242" priority="393"/>
  </conditionalFormatting>
  <conditionalFormatting sqref="B51">
    <cfRule type="duplicateValues" dxfId="241" priority="394"/>
  </conditionalFormatting>
  <conditionalFormatting sqref="B52:B1098 B38:B42 B44:B50 B1370:B1375 B1378:B2043 B1179:B1365 B2045:B2106">
    <cfRule type="duplicateValues" dxfId="240" priority="395"/>
  </conditionalFormatting>
  <conditionalFormatting sqref="B1099">
    <cfRule type="duplicateValues" dxfId="239" priority="82"/>
  </conditionalFormatting>
  <conditionalFormatting sqref="B1100">
    <cfRule type="duplicateValues" dxfId="238" priority="81"/>
  </conditionalFormatting>
  <conditionalFormatting sqref="B1101">
    <cfRule type="duplicateValues" dxfId="237" priority="80"/>
  </conditionalFormatting>
  <conditionalFormatting sqref="B1102">
    <cfRule type="duplicateValues" dxfId="236" priority="79"/>
  </conditionalFormatting>
  <conditionalFormatting sqref="B1103">
    <cfRule type="duplicateValues" dxfId="235" priority="78"/>
  </conditionalFormatting>
  <conditionalFormatting sqref="B1104">
    <cfRule type="duplicateValues" dxfId="234" priority="77"/>
  </conditionalFormatting>
  <conditionalFormatting sqref="B1105">
    <cfRule type="duplicateValues" dxfId="233" priority="76"/>
  </conditionalFormatting>
  <conditionalFormatting sqref="B1106">
    <cfRule type="duplicateValues" dxfId="232" priority="75"/>
  </conditionalFormatting>
  <conditionalFormatting sqref="B1107">
    <cfRule type="duplicateValues" dxfId="231" priority="74"/>
  </conditionalFormatting>
  <conditionalFormatting sqref="B1108">
    <cfRule type="duplicateValues" dxfId="230" priority="73"/>
  </conditionalFormatting>
  <conditionalFormatting sqref="B1109">
    <cfRule type="duplicateValues" dxfId="229" priority="72"/>
  </conditionalFormatting>
  <conditionalFormatting sqref="B1110">
    <cfRule type="duplicateValues" dxfId="228" priority="71"/>
  </conditionalFormatting>
  <conditionalFormatting sqref="B1111">
    <cfRule type="duplicateValues" dxfId="227" priority="70"/>
  </conditionalFormatting>
  <conditionalFormatting sqref="B1112">
    <cfRule type="duplicateValues" dxfId="226" priority="69"/>
  </conditionalFormatting>
  <conditionalFormatting sqref="B1113">
    <cfRule type="duplicateValues" dxfId="225" priority="68"/>
  </conditionalFormatting>
  <conditionalFormatting sqref="B1114">
    <cfRule type="duplicateValues" dxfId="224" priority="67"/>
  </conditionalFormatting>
  <conditionalFormatting sqref="B1115">
    <cfRule type="duplicateValues" dxfId="223" priority="66"/>
  </conditionalFormatting>
  <conditionalFormatting sqref="B1116">
    <cfRule type="duplicateValues" dxfId="222" priority="65"/>
  </conditionalFormatting>
  <conditionalFormatting sqref="B1117">
    <cfRule type="duplicateValues" dxfId="221" priority="64"/>
  </conditionalFormatting>
  <conditionalFormatting sqref="B1118">
    <cfRule type="duplicateValues" dxfId="220" priority="63"/>
  </conditionalFormatting>
  <conditionalFormatting sqref="B1119">
    <cfRule type="duplicateValues" dxfId="219" priority="62"/>
  </conditionalFormatting>
  <conditionalFormatting sqref="B1120">
    <cfRule type="duplicateValues" dxfId="218" priority="61"/>
  </conditionalFormatting>
  <conditionalFormatting sqref="B1121">
    <cfRule type="duplicateValues" dxfId="217" priority="60"/>
  </conditionalFormatting>
  <conditionalFormatting sqref="B1122">
    <cfRule type="duplicateValues" dxfId="216" priority="59"/>
  </conditionalFormatting>
  <conditionalFormatting sqref="B1123">
    <cfRule type="duplicateValues" dxfId="215" priority="58"/>
  </conditionalFormatting>
  <conditionalFormatting sqref="B1124">
    <cfRule type="duplicateValues" dxfId="214" priority="57"/>
  </conditionalFormatting>
  <conditionalFormatting sqref="B1125">
    <cfRule type="duplicateValues" dxfId="213" priority="56"/>
  </conditionalFormatting>
  <conditionalFormatting sqref="B1126">
    <cfRule type="duplicateValues" dxfId="212" priority="55"/>
  </conditionalFormatting>
  <conditionalFormatting sqref="B1127">
    <cfRule type="duplicateValues" dxfId="211" priority="54"/>
  </conditionalFormatting>
  <conditionalFormatting sqref="B1128">
    <cfRule type="duplicateValues" dxfId="210" priority="53"/>
  </conditionalFormatting>
  <conditionalFormatting sqref="B1129">
    <cfRule type="duplicateValues" dxfId="209" priority="52"/>
  </conditionalFormatting>
  <conditionalFormatting sqref="B1130">
    <cfRule type="duplicateValues" dxfId="208" priority="51"/>
  </conditionalFormatting>
  <conditionalFormatting sqref="B1131">
    <cfRule type="duplicateValues" dxfId="207" priority="50"/>
  </conditionalFormatting>
  <conditionalFormatting sqref="B1132">
    <cfRule type="duplicateValues" dxfId="206" priority="49"/>
  </conditionalFormatting>
  <conditionalFormatting sqref="B1133">
    <cfRule type="duplicateValues" dxfId="205" priority="48"/>
  </conditionalFormatting>
  <conditionalFormatting sqref="B1134">
    <cfRule type="duplicateValues" dxfId="204" priority="47"/>
  </conditionalFormatting>
  <conditionalFormatting sqref="B1135">
    <cfRule type="duplicateValues" dxfId="203" priority="46"/>
  </conditionalFormatting>
  <conditionalFormatting sqref="B1136">
    <cfRule type="duplicateValues" dxfId="202" priority="45"/>
  </conditionalFormatting>
  <conditionalFormatting sqref="B1137">
    <cfRule type="duplicateValues" dxfId="201" priority="44"/>
  </conditionalFormatting>
  <conditionalFormatting sqref="B1138">
    <cfRule type="duplicateValues" dxfId="200" priority="43"/>
  </conditionalFormatting>
  <conditionalFormatting sqref="B1139">
    <cfRule type="duplicateValues" dxfId="199" priority="42"/>
  </conditionalFormatting>
  <conditionalFormatting sqref="B1140">
    <cfRule type="duplicateValues" dxfId="198" priority="41"/>
  </conditionalFormatting>
  <conditionalFormatting sqref="B1141">
    <cfRule type="duplicateValues" dxfId="197" priority="40"/>
  </conditionalFormatting>
  <conditionalFormatting sqref="B1142">
    <cfRule type="duplicateValues" dxfId="196" priority="39"/>
  </conditionalFormatting>
  <conditionalFormatting sqref="B1143">
    <cfRule type="duplicateValues" dxfId="195" priority="38"/>
  </conditionalFormatting>
  <conditionalFormatting sqref="B1144">
    <cfRule type="duplicateValues" dxfId="194" priority="37"/>
  </conditionalFormatting>
  <conditionalFormatting sqref="B1145">
    <cfRule type="duplicateValues" dxfId="193" priority="36"/>
  </conditionalFormatting>
  <conditionalFormatting sqref="B1146">
    <cfRule type="duplicateValues" dxfId="192" priority="35"/>
  </conditionalFormatting>
  <conditionalFormatting sqref="B1147">
    <cfRule type="duplicateValues" dxfId="191" priority="34"/>
  </conditionalFormatting>
  <conditionalFormatting sqref="B1148">
    <cfRule type="duplicateValues" dxfId="190" priority="33"/>
  </conditionalFormatting>
  <conditionalFormatting sqref="B1149">
    <cfRule type="duplicateValues" dxfId="189" priority="32"/>
  </conditionalFormatting>
  <conditionalFormatting sqref="B1150">
    <cfRule type="duplicateValues" dxfId="188" priority="31"/>
  </conditionalFormatting>
  <conditionalFormatting sqref="B1151">
    <cfRule type="duplicateValues" dxfId="187" priority="30"/>
  </conditionalFormatting>
  <conditionalFormatting sqref="B1152">
    <cfRule type="duplicateValues" dxfId="186" priority="29"/>
  </conditionalFormatting>
  <conditionalFormatting sqref="B1153">
    <cfRule type="duplicateValues" dxfId="185" priority="28"/>
  </conditionalFormatting>
  <conditionalFormatting sqref="B1154">
    <cfRule type="duplicateValues" dxfId="184" priority="27"/>
  </conditionalFormatting>
  <conditionalFormatting sqref="B1155">
    <cfRule type="duplicateValues" dxfId="183" priority="26"/>
  </conditionalFormatting>
  <conditionalFormatting sqref="B1156">
    <cfRule type="duplicateValues" dxfId="182" priority="25"/>
  </conditionalFormatting>
  <conditionalFormatting sqref="B1157">
    <cfRule type="duplicateValues" dxfId="181" priority="24"/>
  </conditionalFormatting>
  <conditionalFormatting sqref="B1158">
    <cfRule type="duplicateValues" dxfId="180" priority="23"/>
  </conditionalFormatting>
  <conditionalFormatting sqref="B1159">
    <cfRule type="duplicateValues" dxfId="179" priority="22"/>
  </conditionalFormatting>
  <conditionalFormatting sqref="B1160">
    <cfRule type="duplicateValues" dxfId="178" priority="21"/>
  </conditionalFormatting>
  <conditionalFormatting sqref="B1161">
    <cfRule type="duplicateValues" dxfId="177" priority="20"/>
  </conditionalFormatting>
  <conditionalFormatting sqref="B1162">
    <cfRule type="duplicateValues" dxfId="176" priority="19"/>
  </conditionalFormatting>
  <conditionalFormatting sqref="B1163">
    <cfRule type="duplicateValues" dxfId="175" priority="18"/>
  </conditionalFormatting>
  <conditionalFormatting sqref="B1164">
    <cfRule type="duplicateValues" dxfId="174" priority="17"/>
  </conditionalFormatting>
  <conditionalFormatting sqref="B1165">
    <cfRule type="duplicateValues" dxfId="173" priority="16"/>
  </conditionalFormatting>
  <conditionalFormatting sqref="B1166">
    <cfRule type="duplicateValues" dxfId="172" priority="15"/>
  </conditionalFormatting>
  <conditionalFormatting sqref="B1167">
    <cfRule type="duplicateValues" dxfId="171" priority="14"/>
  </conditionalFormatting>
  <conditionalFormatting sqref="B1168">
    <cfRule type="duplicateValues" dxfId="170" priority="13"/>
  </conditionalFormatting>
  <conditionalFormatting sqref="B1169">
    <cfRule type="duplicateValues" dxfId="169" priority="12"/>
  </conditionalFormatting>
  <conditionalFormatting sqref="B1170">
    <cfRule type="duplicateValues" dxfId="168" priority="11"/>
  </conditionalFormatting>
  <conditionalFormatting sqref="B1171">
    <cfRule type="duplicateValues" dxfId="167" priority="10"/>
  </conditionalFormatting>
  <conditionalFormatting sqref="B1172">
    <cfRule type="duplicateValues" dxfId="166" priority="9"/>
  </conditionalFormatting>
  <conditionalFormatting sqref="B1173">
    <cfRule type="duplicateValues" dxfId="165" priority="8"/>
  </conditionalFormatting>
  <conditionalFormatting sqref="B1174">
    <cfRule type="duplicateValues" dxfId="164" priority="7"/>
  </conditionalFormatting>
  <conditionalFormatting sqref="B1175">
    <cfRule type="duplicateValues" dxfId="163" priority="6"/>
  </conditionalFormatting>
  <conditionalFormatting sqref="B1176">
    <cfRule type="duplicateValues" dxfId="162" priority="5"/>
  </conditionalFormatting>
  <conditionalFormatting sqref="B1177">
    <cfRule type="duplicateValues" dxfId="161" priority="4"/>
  </conditionalFormatting>
  <conditionalFormatting sqref="B1178">
    <cfRule type="duplicateValues" dxfId="160" priority="3"/>
  </conditionalFormatting>
  <conditionalFormatting sqref="B1366">
    <cfRule type="duplicateValues" dxfId="159" priority="391"/>
  </conditionalFormatting>
  <conditionalFormatting sqref="B1367">
    <cfRule type="duplicateValues" dxfId="158" priority="390"/>
  </conditionalFormatting>
  <conditionalFormatting sqref="B1368">
    <cfRule type="duplicateValues" dxfId="157" priority="389"/>
  </conditionalFormatting>
  <conditionalFormatting sqref="B1369">
    <cfRule type="duplicateValues" dxfId="156" priority="388"/>
  </conditionalFormatting>
  <conditionalFormatting sqref="B1376">
    <cfRule type="duplicateValues" dxfId="155" priority="387"/>
  </conditionalFormatting>
  <conditionalFormatting sqref="B1377">
    <cfRule type="duplicateValues" dxfId="154" priority="386"/>
  </conditionalFormatting>
  <conditionalFormatting sqref="B2107">
    <cfRule type="duplicateValues" dxfId="153" priority="383"/>
  </conditionalFormatting>
  <conditionalFormatting sqref="B2108">
    <cfRule type="duplicateValues" dxfId="152" priority="273"/>
  </conditionalFormatting>
  <conditionalFormatting sqref="B2109">
    <cfRule type="duplicateValues" dxfId="151" priority="272"/>
  </conditionalFormatting>
  <conditionalFormatting sqref="B2110">
    <cfRule type="duplicateValues" dxfId="150" priority="271"/>
  </conditionalFormatting>
  <conditionalFormatting sqref="B2111">
    <cfRule type="duplicateValues" dxfId="149" priority="270"/>
  </conditionalFormatting>
  <conditionalFormatting sqref="B2112">
    <cfRule type="duplicateValues" dxfId="148" priority="269"/>
  </conditionalFormatting>
  <conditionalFormatting sqref="B2113">
    <cfRule type="duplicateValues" dxfId="147" priority="268"/>
  </conditionalFormatting>
  <conditionalFormatting sqref="B2114">
    <cfRule type="duplicateValues" dxfId="146" priority="267"/>
  </conditionalFormatting>
  <conditionalFormatting sqref="B2115">
    <cfRule type="duplicateValues" dxfId="145" priority="266"/>
  </conditionalFormatting>
  <conditionalFormatting sqref="B2116">
    <cfRule type="duplicateValues" dxfId="144" priority="265"/>
  </conditionalFormatting>
  <conditionalFormatting sqref="B2117">
    <cfRule type="duplicateValues" dxfId="143" priority="264"/>
  </conditionalFormatting>
  <conditionalFormatting sqref="B2118">
    <cfRule type="duplicateValues" dxfId="142" priority="263"/>
  </conditionalFormatting>
  <conditionalFormatting sqref="B2119">
    <cfRule type="duplicateValues" dxfId="141" priority="262"/>
  </conditionalFormatting>
  <conditionalFormatting sqref="B2120">
    <cfRule type="duplicateValues" dxfId="140" priority="261"/>
  </conditionalFormatting>
  <conditionalFormatting sqref="B2121">
    <cfRule type="duplicateValues" dxfId="139" priority="260"/>
  </conditionalFormatting>
  <conditionalFormatting sqref="B2122">
    <cfRule type="duplicateValues" dxfId="138" priority="259"/>
  </conditionalFormatting>
  <conditionalFormatting sqref="B2123">
    <cfRule type="duplicateValues" dxfId="137" priority="258"/>
  </conditionalFormatting>
  <conditionalFormatting sqref="B2124">
    <cfRule type="duplicateValues" dxfId="136" priority="257"/>
  </conditionalFormatting>
  <conditionalFormatting sqref="B2125">
    <cfRule type="duplicateValues" dxfId="135" priority="256"/>
  </conditionalFormatting>
  <conditionalFormatting sqref="B2126">
    <cfRule type="duplicateValues" dxfId="134" priority="255"/>
  </conditionalFormatting>
  <conditionalFormatting sqref="B2127">
    <cfRule type="duplicateValues" dxfId="133" priority="254"/>
  </conditionalFormatting>
  <conditionalFormatting sqref="B2128">
    <cfRule type="duplicateValues" dxfId="132" priority="253"/>
  </conditionalFormatting>
  <conditionalFormatting sqref="B2129">
    <cfRule type="duplicateValues" dxfId="131" priority="252"/>
  </conditionalFormatting>
  <conditionalFormatting sqref="B2130">
    <cfRule type="duplicateValues" dxfId="130" priority="251"/>
  </conditionalFormatting>
  <conditionalFormatting sqref="B2131">
    <cfRule type="duplicateValues" dxfId="129" priority="250"/>
  </conditionalFormatting>
  <conditionalFormatting sqref="B2132">
    <cfRule type="duplicateValues" dxfId="128" priority="249"/>
  </conditionalFormatting>
  <conditionalFormatting sqref="B2133">
    <cfRule type="duplicateValues" dxfId="127" priority="248"/>
  </conditionalFormatting>
  <conditionalFormatting sqref="B2134">
    <cfRule type="duplicateValues" dxfId="126" priority="247"/>
  </conditionalFormatting>
  <conditionalFormatting sqref="B2135">
    <cfRule type="duplicateValues" dxfId="125" priority="246"/>
  </conditionalFormatting>
  <conditionalFormatting sqref="B2136">
    <cfRule type="duplicateValues" dxfId="124" priority="245"/>
  </conditionalFormatting>
  <conditionalFormatting sqref="B2137">
    <cfRule type="duplicateValues" dxfId="123" priority="244"/>
  </conditionalFormatting>
  <conditionalFormatting sqref="B2138">
    <cfRule type="duplicateValues" dxfId="122" priority="243"/>
  </conditionalFormatting>
  <conditionalFormatting sqref="B2139">
    <cfRule type="duplicateValues" dxfId="121" priority="242"/>
  </conditionalFormatting>
  <conditionalFormatting sqref="B2140">
    <cfRule type="duplicateValues" dxfId="120" priority="241"/>
  </conditionalFormatting>
  <conditionalFormatting sqref="B2141">
    <cfRule type="duplicateValues" dxfId="119" priority="240"/>
  </conditionalFormatting>
  <conditionalFormatting sqref="B2142">
    <cfRule type="duplicateValues" dxfId="118" priority="239"/>
  </conditionalFormatting>
  <conditionalFormatting sqref="B2143">
    <cfRule type="duplicateValues" dxfId="117" priority="238"/>
  </conditionalFormatting>
  <conditionalFormatting sqref="B2144">
    <cfRule type="duplicateValues" dxfId="116" priority="237"/>
  </conditionalFormatting>
  <conditionalFormatting sqref="B2145">
    <cfRule type="duplicateValues" dxfId="115" priority="236"/>
  </conditionalFormatting>
  <conditionalFormatting sqref="B2146">
    <cfRule type="duplicateValues" dxfId="114" priority="235"/>
  </conditionalFormatting>
  <conditionalFormatting sqref="B2147">
    <cfRule type="duplicateValues" dxfId="113" priority="234"/>
  </conditionalFormatting>
  <conditionalFormatting sqref="B2148">
    <cfRule type="duplicateValues" dxfId="112" priority="233"/>
  </conditionalFormatting>
  <conditionalFormatting sqref="B2149">
    <cfRule type="duplicateValues" dxfId="111" priority="232"/>
  </conditionalFormatting>
  <conditionalFormatting sqref="B2150">
    <cfRule type="duplicateValues" dxfId="110" priority="231"/>
  </conditionalFormatting>
  <conditionalFormatting sqref="B2151">
    <cfRule type="duplicateValues" dxfId="109" priority="230"/>
  </conditionalFormatting>
  <conditionalFormatting sqref="B2152">
    <cfRule type="duplicateValues" dxfId="108" priority="229"/>
  </conditionalFormatting>
  <conditionalFormatting sqref="B2153">
    <cfRule type="duplicateValues" dxfId="107" priority="228"/>
  </conditionalFormatting>
  <conditionalFormatting sqref="B2154">
    <cfRule type="duplicateValues" dxfId="106" priority="227"/>
  </conditionalFormatting>
  <conditionalFormatting sqref="B2155">
    <cfRule type="duplicateValues" dxfId="105" priority="226"/>
  </conditionalFormatting>
  <conditionalFormatting sqref="B2156">
    <cfRule type="duplicateValues" dxfId="104" priority="225"/>
  </conditionalFormatting>
  <conditionalFormatting sqref="B2157">
    <cfRule type="duplicateValues" dxfId="103" priority="224"/>
  </conditionalFormatting>
  <conditionalFormatting sqref="B2158">
    <cfRule type="duplicateValues" dxfId="102" priority="223"/>
  </conditionalFormatting>
  <conditionalFormatting sqref="B2159">
    <cfRule type="duplicateValues" dxfId="101" priority="222"/>
  </conditionalFormatting>
  <conditionalFormatting sqref="B2160">
    <cfRule type="duplicateValues" dxfId="100" priority="221"/>
  </conditionalFormatting>
  <conditionalFormatting sqref="B2161">
    <cfRule type="duplicateValues" dxfId="99" priority="220"/>
  </conditionalFormatting>
  <conditionalFormatting sqref="B2162">
    <cfRule type="duplicateValues" dxfId="98" priority="219"/>
  </conditionalFormatting>
  <conditionalFormatting sqref="B2163">
    <cfRule type="duplicateValues" dxfId="97" priority="218"/>
  </conditionalFormatting>
  <conditionalFormatting sqref="B2164">
    <cfRule type="duplicateValues" dxfId="96" priority="217"/>
  </conditionalFormatting>
  <conditionalFormatting sqref="B2165">
    <cfRule type="duplicateValues" dxfId="95" priority="216"/>
  </conditionalFormatting>
  <conditionalFormatting sqref="B2166">
    <cfRule type="duplicateValues" dxfId="94" priority="215"/>
  </conditionalFormatting>
  <conditionalFormatting sqref="B2167">
    <cfRule type="duplicateValues" dxfId="93" priority="214"/>
  </conditionalFormatting>
  <conditionalFormatting sqref="B2168">
    <cfRule type="duplicateValues" dxfId="92" priority="213"/>
  </conditionalFormatting>
  <conditionalFormatting sqref="B2169">
    <cfRule type="duplicateValues" dxfId="91" priority="212"/>
  </conditionalFormatting>
  <conditionalFormatting sqref="B2170">
    <cfRule type="duplicateValues" dxfId="90" priority="211"/>
  </conditionalFormatting>
  <conditionalFormatting sqref="B2171">
    <cfRule type="duplicateValues" dxfId="89" priority="210"/>
  </conditionalFormatting>
  <conditionalFormatting sqref="B2172">
    <cfRule type="duplicateValues" dxfId="88" priority="209"/>
  </conditionalFormatting>
  <conditionalFormatting sqref="B2173">
    <cfRule type="duplicateValues" dxfId="87" priority="208"/>
  </conditionalFormatting>
  <conditionalFormatting sqref="B2174">
    <cfRule type="duplicateValues" dxfId="86" priority="207"/>
  </conditionalFormatting>
  <conditionalFormatting sqref="B2175">
    <cfRule type="duplicateValues" dxfId="85" priority="206"/>
  </conditionalFormatting>
  <conditionalFormatting sqref="B2176">
    <cfRule type="duplicateValues" dxfId="84" priority="205"/>
  </conditionalFormatting>
  <conditionalFormatting sqref="B2177">
    <cfRule type="duplicateValues" dxfId="83" priority="204"/>
  </conditionalFormatting>
  <conditionalFormatting sqref="B2178">
    <cfRule type="duplicateValues" dxfId="82" priority="203"/>
  </conditionalFormatting>
  <conditionalFormatting sqref="B2179">
    <cfRule type="duplicateValues" dxfId="81" priority="202"/>
  </conditionalFormatting>
  <conditionalFormatting sqref="B2180">
    <cfRule type="duplicateValues" dxfId="80" priority="201"/>
  </conditionalFormatting>
  <conditionalFormatting sqref="B2181">
    <cfRule type="duplicateValues" dxfId="79" priority="200"/>
  </conditionalFormatting>
  <conditionalFormatting sqref="B2182">
    <cfRule type="duplicateValues" dxfId="78" priority="199"/>
  </conditionalFormatting>
  <conditionalFormatting sqref="B2183">
    <cfRule type="duplicateValues" dxfId="77" priority="198"/>
  </conditionalFormatting>
  <conditionalFormatting sqref="B2184">
    <cfRule type="duplicateValues" dxfId="76" priority="197"/>
  </conditionalFormatting>
  <conditionalFormatting sqref="B2185">
    <cfRule type="duplicateValues" dxfId="75" priority="196"/>
  </conditionalFormatting>
  <conditionalFormatting sqref="B2186">
    <cfRule type="duplicateValues" dxfId="74" priority="195"/>
  </conditionalFormatting>
  <conditionalFormatting sqref="B2187">
    <cfRule type="duplicateValues" dxfId="73" priority="194"/>
  </conditionalFormatting>
  <conditionalFormatting sqref="B2188">
    <cfRule type="duplicateValues" dxfId="72" priority="193"/>
  </conditionalFormatting>
  <conditionalFormatting sqref="B2189">
    <cfRule type="duplicateValues" dxfId="71" priority="192"/>
  </conditionalFormatting>
  <conditionalFormatting sqref="B2190">
    <cfRule type="duplicateValues" dxfId="70" priority="191"/>
  </conditionalFormatting>
  <conditionalFormatting sqref="B2191">
    <cfRule type="duplicateValues" dxfId="69" priority="190"/>
  </conditionalFormatting>
  <conditionalFormatting sqref="B2192">
    <cfRule type="duplicateValues" dxfId="68" priority="189"/>
  </conditionalFormatting>
  <conditionalFormatting sqref="B2193">
    <cfRule type="duplicateValues" dxfId="67" priority="188"/>
  </conditionalFormatting>
  <conditionalFormatting sqref="B2194">
    <cfRule type="duplicateValues" dxfId="66" priority="187"/>
  </conditionalFormatting>
  <conditionalFormatting sqref="B2195">
    <cfRule type="duplicateValues" dxfId="65" priority="186"/>
  </conditionalFormatting>
  <conditionalFormatting sqref="B2196">
    <cfRule type="duplicateValues" dxfId="64" priority="185"/>
  </conditionalFormatting>
  <conditionalFormatting sqref="B2197">
    <cfRule type="duplicateValues" dxfId="63" priority="184"/>
  </conditionalFormatting>
  <conditionalFormatting sqref="B2198">
    <cfRule type="duplicateValues" dxfId="62" priority="183"/>
  </conditionalFormatting>
  <conditionalFormatting sqref="B2199">
    <cfRule type="duplicateValues" dxfId="61" priority="182"/>
  </conditionalFormatting>
  <conditionalFormatting sqref="B2200">
    <cfRule type="duplicateValues" dxfId="60" priority="181"/>
  </conditionalFormatting>
  <conditionalFormatting sqref="B2201">
    <cfRule type="duplicateValues" dxfId="59" priority="180"/>
  </conditionalFormatting>
  <conditionalFormatting sqref="B2202">
    <cfRule type="duplicateValues" dxfId="58" priority="179"/>
  </conditionalFormatting>
  <conditionalFormatting sqref="B2203">
    <cfRule type="duplicateValues" dxfId="57" priority="178"/>
  </conditionalFormatting>
  <conditionalFormatting sqref="B2204">
    <cfRule type="duplicateValues" dxfId="56" priority="177"/>
  </conditionalFormatting>
  <conditionalFormatting sqref="B2205">
    <cfRule type="duplicateValues" dxfId="55" priority="176"/>
  </conditionalFormatting>
  <conditionalFormatting sqref="B2206">
    <cfRule type="duplicateValues" dxfId="54" priority="175"/>
  </conditionalFormatting>
  <conditionalFormatting sqref="B2207">
    <cfRule type="duplicateValues" dxfId="53" priority="174"/>
  </conditionalFormatting>
  <conditionalFormatting sqref="B2208">
    <cfRule type="duplicateValues" dxfId="52" priority="173"/>
  </conditionalFormatting>
  <conditionalFormatting sqref="B2209">
    <cfRule type="duplicateValues" dxfId="51" priority="172"/>
  </conditionalFormatting>
  <conditionalFormatting sqref="B2210">
    <cfRule type="duplicateValues" dxfId="50" priority="171"/>
  </conditionalFormatting>
  <conditionalFormatting sqref="B2211">
    <cfRule type="duplicateValues" dxfId="49" priority="170"/>
  </conditionalFormatting>
  <conditionalFormatting sqref="B2212">
    <cfRule type="duplicateValues" dxfId="48" priority="169"/>
  </conditionalFormatting>
  <conditionalFormatting sqref="B2213">
    <cfRule type="duplicateValues" dxfId="47" priority="168"/>
  </conditionalFormatting>
  <conditionalFormatting sqref="B2214">
    <cfRule type="duplicateValues" dxfId="46" priority="167"/>
  </conditionalFormatting>
  <conditionalFormatting sqref="B2215">
    <cfRule type="duplicateValues" dxfId="45" priority="166"/>
  </conditionalFormatting>
  <conditionalFormatting sqref="B2216">
    <cfRule type="duplicateValues" dxfId="44" priority="165"/>
  </conditionalFormatting>
  <conditionalFormatting sqref="B2217">
    <cfRule type="duplicateValues" dxfId="43" priority="163"/>
  </conditionalFormatting>
  <conditionalFormatting sqref="B2218:B2225">
    <cfRule type="duplicateValues" dxfId="42" priority="1"/>
  </conditionalFormatting>
  <conditionalFormatting sqref="B2044:C2044">
    <cfRule type="duplicateValues" dxfId="41" priority="39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6"/>
  <sheetViews>
    <sheetView workbookViewId="0">
      <selection activeCell="H4" sqref="H4"/>
    </sheetView>
  </sheetViews>
  <sheetFormatPr defaultColWidth="22.875" defaultRowHeight="13.5"/>
  <cols>
    <col min="1" max="1" width="8" style="1" customWidth="1"/>
    <col min="2" max="2" width="14.625" style="1" customWidth="1"/>
    <col min="3" max="3" width="15.5" style="1" customWidth="1"/>
    <col min="4" max="4" width="38.375" style="1" customWidth="1"/>
    <col min="5" max="7" width="10.25" style="1" customWidth="1"/>
    <col min="8" max="16384" width="22.875" style="1"/>
  </cols>
  <sheetData>
    <row r="1" spans="1:9">
      <c r="A1" s="187" t="s">
        <v>78</v>
      </c>
      <c r="B1" s="187" t="s">
        <v>79</v>
      </c>
      <c r="C1" s="187" t="s">
        <v>80</v>
      </c>
      <c r="D1" s="187" t="s">
        <v>81</v>
      </c>
    </row>
    <row r="2" spans="1:9" ht="75.75">
      <c r="A2" s="188">
        <v>1</v>
      </c>
      <c r="B2" s="187" t="s">
        <v>82</v>
      </c>
      <c r="C2" s="189" t="e">
        <f>I2</f>
        <v>#REF!</v>
      </c>
      <c r="D2" s="190" t="s">
        <v>83</v>
      </c>
      <c r="E2" s="1">
        <v>342254617.81999999</v>
      </c>
      <c r="F2" s="191">
        <f>E2/60</f>
        <v>5704243.6303333296</v>
      </c>
      <c r="H2" s="1" t="e">
        <f>4500*E4</f>
        <v>#REF!</v>
      </c>
      <c r="I2" s="1" t="e">
        <f>H2/60</f>
        <v>#REF!</v>
      </c>
    </row>
    <row r="3" spans="1:9">
      <c r="A3" s="188">
        <v>2</v>
      </c>
      <c r="B3" s="187" t="s">
        <v>84</v>
      </c>
      <c r="C3" s="192" t="e">
        <f>C4+C5+C6</f>
        <v>#REF!</v>
      </c>
      <c r="D3" s="193" t="s">
        <v>85</v>
      </c>
    </row>
    <row r="4" spans="1:9" ht="63">
      <c r="A4" s="188">
        <v>2.1</v>
      </c>
      <c r="B4" s="187" t="s">
        <v>86</v>
      </c>
      <c r="C4" s="192" t="e">
        <f>ROUND(F4,0)</f>
        <v>#REF!</v>
      </c>
      <c r="D4" s="193" t="s">
        <v>87</v>
      </c>
      <c r="E4" s="1" t="e">
        <f>#REF!</f>
        <v>#REF!</v>
      </c>
      <c r="F4" s="1" t="e">
        <f>E4*1.5*12</f>
        <v>#REF!</v>
      </c>
      <c r="H4" s="1" t="s">
        <v>88</v>
      </c>
    </row>
    <row r="5" spans="1:9" ht="49.5">
      <c r="A5" s="188">
        <v>2.2000000000000002</v>
      </c>
      <c r="B5" s="187" t="s">
        <v>89</v>
      </c>
      <c r="C5" s="194" t="e">
        <f>ROUND(I2*0.3%,0)</f>
        <v>#REF!</v>
      </c>
      <c r="D5" s="193" t="s">
        <v>90</v>
      </c>
      <c r="E5" s="1">
        <v>25669.1</v>
      </c>
    </row>
    <row r="6" spans="1:9" ht="37.5">
      <c r="A6" s="188">
        <v>2.2999999999999998</v>
      </c>
      <c r="B6" s="187" t="s">
        <v>91</v>
      </c>
      <c r="C6" s="188" t="e">
        <f>ROUND(E6,0)</f>
        <v>#REF!</v>
      </c>
      <c r="D6" s="193" t="s">
        <v>92</v>
      </c>
      <c r="E6" s="1" t="e">
        <f>F6*E4*12</f>
        <v>#REF!</v>
      </c>
      <c r="F6" s="195">
        <v>3.68</v>
      </c>
      <c r="H6" s="226"/>
      <c r="I6" s="226"/>
    </row>
    <row r="7" spans="1:9">
      <c r="A7" s="188">
        <v>3</v>
      </c>
      <c r="B7" s="187" t="s">
        <v>93</v>
      </c>
      <c r="C7" s="188" t="e">
        <f>C8+C9+C10</f>
        <v>#REF!</v>
      </c>
      <c r="D7" s="193" t="s">
        <v>94</v>
      </c>
    </row>
    <row r="8" spans="1:9" ht="37.5">
      <c r="A8" s="188">
        <v>3.1</v>
      </c>
      <c r="B8" s="187" t="s">
        <v>95</v>
      </c>
      <c r="C8" s="188" t="e">
        <f>F8</f>
        <v>#REF!</v>
      </c>
      <c r="D8" s="190" t="s">
        <v>96</v>
      </c>
      <c r="E8" s="1" t="e">
        <f>ROUND('比较法-X17、31'!C28*E4*12,0)</f>
        <v>#REF!</v>
      </c>
      <c r="F8" s="1" t="e">
        <f>ROUND(E8*0.02,0)</f>
        <v>#REF!</v>
      </c>
    </row>
    <row r="9" spans="1:9" ht="96">
      <c r="A9" s="188">
        <v>3.2</v>
      </c>
      <c r="B9" s="187" t="s">
        <v>97</v>
      </c>
      <c r="C9" s="194">
        <v>0</v>
      </c>
      <c r="D9" s="190" t="s">
        <v>98</v>
      </c>
      <c r="E9" s="1" t="e">
        <f>C2*0.7</f>
        <v>#REF!</v>
      </c>
      <c r="F9" s="1">
        <f>4.75%*0.9</f>
        <v>4.2750000000000003E-2</v>
      </c>
      <c r="G9" s="1" t="e">
        <f>E9*F9</f>
        <v>#REF!</v>
      </c>
    </row>
    <row r="10" spans="1:9" ht="73.5">
      <c r="A10" s="188">
        <v>3.3</v>
      </c>
      <c r="B10" s="187" t="s">
        <v>99</v>
      </c>
      <c r="C10" s="194" t="e">
        <f>ROUND((C2+C3+C8+C9)*3%,0)</f>
        <v>#REF!</v>
      </c>
      <c r="D10" s="190" t="s">
        <v>100</v>
      </c>
    </row>
    <row r="11" spans="1:9">
      <c r="A11" s="188">
        <v>4</v>
      </c>
      <c r="B11" s="187" t="s">
        <v>101</v>
      </c>
      <c r="C11" s="192" t="e">
        <f>C2+C3+C7</f>
        <v>#REF!</v>
      </c>
      <c r="D11" s="193" t="s">
        <v>102</v>
      </c>
    </row>
    <row r="12" spans="1:9" ht="25.5">
      <c r="A12" s="188">
        <v>5</v>
      </c>
      <c r="B12" s="187" t="s">
        <v>103</v>
      </c>
      <c r="C12" s="188" t="e">
        <f>ROUND(C11/E4/12,0)</f>
        <v>#REF!</v>
      </c>
      <c r="D12" s="193" t="s">
        <v>104</v>
      </c>
    </row>
    <row r="15" spans="1:9">
      <c r="E15" s="196"/>
    </row>
    <row r="16" spans="1:9">
      <c r="E16" s="196"/>
    </row>
  </sheetData>
  <mergeCells count="1">
    <mergeCell ref="H6:I6"/>
  </mergeCells>
  <phoneticPr fontId="60" type="noConversion"/>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P1736"/>
  <sheetViews>
    <sheetView workbookViewId="0">
      <selection activeCell="H1" sqref="H1"/>
    </sheetView>
  </sheetViews>
  <sheetFormatPr defaultColWidth="9" defaultRowHeight="12"/>
  <cols>
    <col min="1" max="1" width="10.625" style="26" customWidth="1"/>
    <col min="2" max="5" width="15.625" style="26" customWidth="1"/>
    <col min="6" max="6" width="10.625" style="26" customWidth="1"/>
    <col min="7" max="7" width="12.25" style="26" customWidth="1"/>
    <col min="8" max="11" width="9" style="26"/>
    <col min="12" max="12" width="15" style="26" customWidth="1"/>
    <col min="13" max="13" width="10.5" style="26" customWidth="1"/>
    <col min="14" max="16384" width="9" style="26"/>
  </cols>
  <sheetData>
    <row r="1" spans="1:16" ht="36.75" customHeight="1">
      <c r="A1" s="291" t="s">
        <v>2038</v>
      </c>
      <c r="B1" s="291"/>
      <c r="C1" s="291"/>
      <c r="D1" s="291"/>
      <c r="E1" s="291"/>
      <c r="F1" s="291"/>
      <c r="G1" s="26" t="s">
        <v>536</v>
      </c>
      <c r="H1" s="26" t="e">
        <f>_xlfn.MODE.SNGL(B1236:B1736)</f>
        <v>#NAME?</v>
      </c>
    </row>
    <row r="2" spans="1:16" ht="20.100000000000001" customHeight="1">
      <c r="A2" s="27" t="s">
        <v>78</v>
      </c>
      <c r="B2" s="27" t="s">
        <v>2039</v>
      </c>
      <c r="C2" s="27" t="s">
        <v>256</v>
      </c>
      <c r="D2" s="27" t="s">
        <v>45</v>
      </c>
      <c r="E2" s="27" t="s">
        <v>257</v>
      </c>
      <c r="F2" s="27" t="s">
        <v>539</v>
      </c>
      <c r="H2" s="28" t="s">
        <v>45</v>
      </c>
      <c r="I2" s="28" t="s">
        <v>540</v>
      </c>
      <c r="J2" s="28" t="s">
        <v>257</v>
      </c>
      <c r="K2" s="28" t="s">
        <v>540</v>
      </c>
      <c r="L2" s="28" t="s">
        <v>541</v>
      </c>
      <c r="M2" s="28" t="s">
        <v>542</v>
      </c>
      <c r="N2" s="28" t="s">
        <v>258</v>
      </c>
    </row>
    <row r="3" spans="1:16" ht="20.100000000000001" customHeight="1">
      <c r="A3" s="29">
        <v>1</v>
      </c>
      <c r="B3" s="30" t="s">
        <v>2040</v>
      </c>
      <c r="C3" s="30">
        <v>131.02000000000001</v>
      </c>
      <c r="D3" s="30" t="s">
        <v>491</v>
      </c>
      <c r="E3" s="30" t="s">
        <v>2041</v>
      </c>
      <c r="F3" s="31">
        <f>SUM(C3:C1233)</f>
        <v>121829.320000001</v>
      </c>
      <c r="H3" s="28" t="s">
        <v>516</v>
      </c>
      <c r="I3" s="28">
        <f>COUNTIF(D3:D1233,H3)</f>
        <v>334</v>
      </c>
      <c r="J3" s="28" t="s">
        <v>2042</v>
      </c>
      <c r="K3" s="28">
        <f>COUNTIFS($D$3:$D$1489,$H$3,$E$3:$E$1489,J3)</f>
        <v>110</v>
      </c>
      <c r="L3" s="28" t="s">
        <v>2043</v>
      </c>
      <c r="M3" s="28">
        <f>SUMIFS($C$3:$C$1489,$D$3:$D$1489,$H$3,$E$3:$E$1489,J3)</f>
        <v>7338.79</v>
      </c>
      <c r="N3" s="34"/>
    </row>
    <row r="4" spans="1:16" ht="20.100000000000001" customHeight="1">
      <c r="A4" s="29">
        <v>2</v>
      </c>
      <c r="B4" s="30" t="s">
        <v>2044</v>
      </c>
      <c r="C4" s="30">
        <v>131.02000000000001</v>
      </c>
      <c r="D4" s="30" t="s">
        <v>491</v>
      </c>
      <c r="E4" s="30" t="s">
        <v>2041</v>
      </c>
      <c r="F4" s="31"/>
      <c r="H4" s="28"/>
      <c r="I4" s="28"/>
      <c r="J4" s="28" t="s">
        <v>2045</v>
      </c>
      <c r="K4" s="28">
        <f t="shared" ref="K4:K5" si="0">COUNTIFS($D$3:$D$1489,$H$3,$E$3:$E$1489,J4)</f>
        <v>114</v>
      </c>
      <c r="L4" s="28" t="s">
        <v>2046</v>
      </c>
      <c r="M4" s="28">
        <f t="shared" ref="M4:M5" si="1">SUMIFS($C$3:$C$1489,$D$3:$D$1489,$H$3,$E$3:$E$1489,J4)</f>
        <v>8063.7600000000102</v>
      </c>
      <c r="N4" s="34"/>
    </row>
    <row r="5" spans="1:16" ht="20.100000000000001" customHeight="1">
      <c r="A5" s="29">
        <v>3</v>
      </c>
      <c r="B5" s="30" t="s">
        <v>2047</v>
      </c>
      <c r="C5" s="30">
        <v>131.02000000000001</v>
      </c>
      <c r="D5" s="30" t="s">
        <v>491</v>
      </c>
      <c r="E5" s="30" t="s">
        <v>2041</v>
      </c>
      <c r="F5" s="31"/>
      <c r="H5" s="28"/>
      <c r="I5" s="28"/>
      <c r="J5" s="28" t="s">
        <v>2048</v>
      </c>
      <c r="K5" s="28">
        <f t="shared" si="0"/>
        <v>110</v>
      </c>
      <c r="L5" s="28" t="s">
        <v>2049</v>
      </c>
      <c r="M5" s="28">
        <f t="shared" si="1"/>
        <v>7307.39</v>
      </c>
      <c r="N5" s="35"/>
    </row>
    <row r="6" spans="1:16" ht="20.100000000000001" customHeight="1">
      <c r="A6" s="29">
        <v>4</v>
      </c>
      <c r="B6" s="30" t="s">
        <v>2050</v>
      </c>
      <c r="C6" s="30">
        <v>131.02000000000001</v>
      </c>
      <c r="D6" s="30" t="s">
        <v>491</v>
      </c>
      <c r="E6" s="30" t="s">
        <v>2041</v>
      </c>
      <c r="F6" s="31"/>
      <c r="H6" s="28" t="s">
        <v>487</v>
      </c>
      <c r="I6" s="28">
        <f>COUNTIF(D3:D1233,H6)</f>
        <v>656</v>
      </c>
      <c r="J6" s="28" t="s">
        <v>2051</v>
      </c>
      <c r="K6" s="28">
        <f>COUNTIFS($D$3:$D$1489,$H$6,$E$3:$E$1489,J6)</f>
        <v>80</v>
      </c>
      <c r="L6" s="28" t="s">
        <v>2052</v>
      </c>
      <c r="M6" s="28">
        <f>SUMIFS($C$3:$C$1489,$D$3:$D$1489,H6,$E$3:$E$1489,J6)</f>
        <v>7867.72</v>
      </c>
      <c r="N6" s="34"/>
      <c r="O6" s="26" t="s">
        <v>536</v>
      </c>
      <c r="P6" s="26">
        <f>MODE(C3:C1233)</f>
        <v>131.02000000000001</v>
      </c>
    </row>
    <row r="7" spans="1:16" ht="20.100000000000001" customHeight="1">
      <c r="A7" s="29">
        <v>5</v>
      </c>
      <c r="B7" s="30" t="s">
        <v>2053</v>
      </c>
      <c r="C7" s="30">
        <v>131.02000000000001</v>
      </c>
      <c r="D7" s="30" t="s">
        <v>491</v>
      </c>
      <c r="E7" s="30" t="s">
        <v>2041</v>
      </c>
      <c r="F7" s="31"/>
      <c r="H7" s="28"/>
      <c r="I7" s="28"/>
      <c r="J7" s="36" t="s">
        <v>2041</v>
      </c>
      <c r="K7" s="36">
        <f t="shared" ref="K7:K8" si="2">COUNTIFS($D$3:$D$1489,$H$6,$E$3:$E$1489,J7)</f>
        <v>501</v>
      </c>
      <c r="L7" s="37" t="s">
        <v>2054</v>
      </c>
      <c r="M7" s="36">
        <f>SUMIFS($C$3:$C$1489,$D$3:$D$1489,H6,$E$3:$E$1489,J7)</f>
        <v>52828.510000000198</v>
      </c>
      <c r="N7" s="34"/>
      <c r="O7" s="26">
        <v>109.19</v>
      </c>
    </row>
    <row r="8" spans="1:16" ht="20.100000000000001" customHeight="1">
      <c r="A8" s="29">
        <v>6</v>
      </c>
      <c r="B8" s="30" t="s">
        <v>2055</v>
      </c>
      <c r="C8" s="30">
        <v>131.02000000000001</v>
      </c>
      <c r="D8" s="30" t="s">
        <v>491</v>
      </c>
      <c r="E8" s="30" t="s">
        <v>2041</v>
      </c>
      <c r="F8" s="31"/>
      <c r="H8" s="32"/>
      <c r="I8" s="32"/>
      <c r="J8" s="32" t="s">
        <v>2045</v>
      </c>
      <c r="K8" s="28">
        <f t="shared" si="2"/>
        <v>75</v>
      </c>
      <c r="L8" s="28" t="s">
        <v>2056</v>
      </c>
      <c r="M8" s="28">
        <f>SUMIFS($C$3:$C$1489,$D$3:$D$1489,H6,$E$3:$E$1489,J8)</f>
        <v>6922.55</v>
      </c>
      <c r="N8" s="38"/>
    </row>
    <row r="9" spans="1:16" ht="20.100000000000001" customHeight="1">
      <c r="A9" s="29">
        <v>7</v>
      </c>
      <c r="B9" s="30" t="s">
        <v>2057</v>
      </c>
      <c r="C9" s="30">
        <v>131.02000000000001</v>
      </c>
      <c r="D9" s="30" t="s">
        <v>491</v>
      </c>
      <c r="E9" s="30" t="s">
        <v>2041</v>
      </c>
      <c r="F9" s="31"/>
      <c r="H9" t="s">
        <v>491</v>
      </c>
      <c r="I9" s="28">
        <f>COUNTIF(D3:D1233,H9)</f>
        <v>241</v>
      </c>
      <c r="J9" s="28" t="s">
        <v>2041</v>
      </c>
      <c r="K9" s="28">
        <f>COUNTIFS($D$3:$D$1489,$H$9,$E$3:$E$1489,J9)</f>
        <v>241</v>
      </c>
      <c r="L9" s="28" t="s">
        <v>2058</v>
      </c>
      <c r="M9" s="28">
        <f>SUMIFS($C$3:$C$1489,$D$3:$D$1489,H9,$E$3:$E$1489,J9)</f>
        <v>31500.6</v>
      </c>
      <c r="N9"/>
    </row>
    <row r="10" spans="1:16" ht="20.100000000000001" customHeight="1">
      <c r="A10" s="29">
        <v>8</v>
      </c>
      <c r="B10" s="30" t="s">
        <v>2059</v>
      </c>
      <c r="C10" s="30">
        <v>131.02000000000001</v>
      </c>
      <c r="D10" s="30" t="s">
        <v>491</v>
      </c>
      <c r="E10" s="30" t="s">
        <v>2041</v>
      </c>
      <c r="F10" s="31"/>
      <c r="I10" s="39">
        <f>SUM(I3:I9)</f>
        <v>1231</v>
      </c>
      <c r="K10" s="39">
        <f>SUM(K3:K9)</f>
        <v>1231</v>
      </c>
      <c r="M10" s="39">
        <f>SUM(M3:M9)</f>
        <v>121829.32</v>
      </c>
      <c r="N10" s="26">
        <f>SUM(C3:C1233)</f>
        <v>121829.320000001</v>
      </c>
    </row>
    <row r="11" spans="1:16" ht="20.100000000000001" customHeight="1">
      <c r="A11" s="29">
        <v>9</v>
      </c>
      <c r="B11" s="30" t="s">
        <v>2060</v>
      </c>
      <c r="C11" s="30">
        <v>131.02000000000001</v>
      </c>
      <c r="D11" s="30" t="s">
        <v>491</v>
      </c>
      <c r="E11" s="30" t="s">
        <v>2041</v>
      </c>
      <c r="F11" s="31"/>
    </row>
    <row r="12" spans="1:16" ht="20.100000000000001" customHeight="1">
      <c r="A12" s="29">
        <v>10</v>
      </c>
      <c r="B12" s="30" t="s">
        <v>2061</v>
      </c>
      <c r="C12" s="30">
        <v>131.02000000000001</v>
      </c>
      <c r="D12" s="30" t="s">
        <v>491</v>
      </c>
      <c r="E12" s="30" t="s">
        <v>2041</v>
      </c>
      <c r="F12" s="31"/>
      <c r="G12" s="33" t="s">
        <v>560</v>
      </c>
      <c r="H12" s="33" t="s">
        <v>487</v>
      </c>
      <c r="I12" s="33">
        <v>144</v>
      </c>
      <c r="J12" s="33" t="s">
        <v>76</v>
      </c>
      <c r="K12" s="33">
        <v>144</v>
      </c>
      <c r="L12" s="33">
        <v>109.19</v>
      </c>
      <c r="M12" s="33">
        <f>K12*L12</f>
        <v>15723.36</v>
      </c>
    </row>
    <row r="13" spans="1:16" ht="20.100000000000001" customHeight="1">
      <c r="A13" s="29">
        <v>11</v>
      </c>
      <c r="B13" s="30" t="s">
        <v>2062</v>
      </c>
      <c r="C13" s="30">
        <v>131.02000000000001</v>
      </c>
      <c r="D13" s="30" t="s">
        <v>491</v>
      </c>
      <c r="E13" s="30" t="s">
        <v>2041</v>
      </c>
      <c r="F13" s="31"/>
    </row>
    <row r="14" spans="1:16" ht="20.100000000000001" customHeight="1">
      <c r="A14" s="29">
        <v>12</v>
      </c>
      <c r="B14" s="30" t="s">
        <v>2063</v>
      </c>
      <c r="C14" s="30">
        <v>131.02000000000001</v>
      </c>
      <c r="D14" s="30" t="s">
        <v>491</v>
      </c>
      <c r="E14" s="30" t="s">
        <v>2041</v>
      </c>
      <c r="F14" s="31"/>
    </row>
    <row r="15" spans="1:16" ht="20.100000000000001" customHeight="1">
      <c r="A15" s="29">
        <v>13</v>
      </c>
      <c r="B15" s="30" t="s">
        <v>2064</v>
      </c>
      <c r="C15" s="30">
        <v>131.02000000000001</v>
      </c>
      <c r="D15" s="30" t="s">
        <v>491</v>
      </c>
      <c r="E15" s="30" t="s">
        <v>2041</v>
      </c>
      <c r="F15" s="31"/>
    </row>
    <row r="16" spans="1:16" ht="20.100000000000001" customHeight="1">
      <c r="A16" s="29">
        <v>14</v>
      </c>
      <c r="B16" s="30" t="s">
        <v>2065</v>
      </c>
      <c r="C16" s="30">
        <v>131.02000000000001</v>
      </c>
      <c r="D16" s="30" t="s">
        <v>491</v>
      </c>
      <c r="E16" s="30" t="s">
        <v>2041</v>
      </c>
      <c r="F16" s="31"/>
    </row>
    <row r="17" spans="1:6" ht="20.100000000000001" customHeight="1">
      <c r="A17" s="29">
        <v>15</v>
      </c>
      <c r="B17" s="30" t="s">
        <v>2066</v>
      </c>
      <c r="C17" s="30">
        <v>131.02000000000001</v>
      </c>
      <c r="D17" s="30" t="s">
        <v>491</v>
      </c>
      <c r="E17" s="30" t="s">
        <v>2041</v>
      </c>
      <c r="F17" s="31"/>
    </row>
    <row r="18" spans="1:6" ht="20.100000000000001" customHeight="1">
      <c r="A18" s="29">
        <v>16</v>
      </c>
      <c r="B18" s="30" t="s">
        <v>2067</v>
      </c>
      <c r="C18" s="30">
        <v>131.02000000000001</v>
      </c>
      <c r="D18" s="30" t="s">
        <v>491</v>
      </c>
      <c r="E18" s="30" t="s">
        <v>2041</v>
      </c>
      <c r="F18" s="31"/>
    </row>
    <row r="19" spans="1:6" ht="20.100000000000001" customHeight="1">
      <c r="A19" s="29">
        <v>17</v>
      </c>
      <c r="B19" s="30" t="s">
        <v>2068</v>
      </c>
      <c r="C19" s="30">
        <v>131.02000000000001</v>
      </c>
      <c r="D19" s="30" t="s">
        <v>491</v>
      </c>
      <c r="E19" s="30" t="s">
        <v>2041</v>
      </c>
      <c r="F19" s="31"/>
    </row>
    <row r="20" spans="1:6" ht="20.100000000000001" customHeight="1">
      <c r="A20" s="29">
        <v>18</v>
      </c>
      <c r="B20" s="30" t="s">
        <v>2069</v>
      </c>
      <c r="C20" s="30">
        <v>131.02000000000001</v>
      </c>
      <c r="D20" s="30" t="s">
        <v>491</v>
      </c>
      <c r="E20" s="30" t="s">
        <v>2041</v>
      </c>
      <c r="F20" s="31"/>
    </row>
    <row r="21" spans="1:6" ht="20.100000000000001" customHeight="1">
      <c r="A21" s="29">
        <v>19</v>
      </c>
      <c r="B21" s="30" t="s">
        <v>2070</v>
      </c>
      <c r="C21" s="30">
        <v>131.02000000000001</v>
      </c>
      <c r="D21" s="30" t="s">
        <v>491</v>
      </c>
      <c r="E21" s="30" t="s">
        <v>2041</v>
      </c>
      <c r="F21" s="31"/>
    </row>
    <row r="22" spans="1:6" ht="20.100000000000001" customHeight="1">
      <c r="A22" s="29">
        <v>20</v>
      </c>
      <c r="B22" s="30" t="s">
        <v>2071</v>
      </c>
      <c r="C22" s="30">
        <v>131.02000000000001</v>
      </c>
      <c r="D22" s="30" t="s">
        <v>491</v>
      </c>
      <c r="E22" s="30" t="s">
        <v>2041</v>
      </c>
      <c r="F22" s="31"/>
    </row>
    <row r="23" spans="1:6" ht="20.100000000000001" customHeight="1">
      <c r="A23" s="29">
        <v>21</v>
      </c>
      <c r="B23" s="30" t="s">
        <v>2072</v>
      </c>
      <c r="C23" s="30">
        <v>131.02000000000001</v>
      </c>
      <c r="D23" s="30" t="s">
        <v>491</v>
      </c>
      <c r="E23" s="30" t="s">
        <v>2041</v>
      </c>
      <c r="F23" s="31"/>
    </row>
    <row r="24" spans="1:6" ht="20.100000000000001" customHeight="1">
      <c r="A24" s="29">
        <v>22</v>
      </c>
      <c r="B24" s="30" t="s">
        <v>2073</v>
      </c>
      <c r="C24" s="30">
        <v>131.02000000000001</v>
      </c>
      <c r="D24" s="30" t="s">
        <v>491</v>
      </c>
      <c r="E24" s="30" t="s">
        <v>2041</v>
      </c>
      <c r="F24" s="31"/>
    </row>
    <row r="25" spans="1:6" ht="20.100000000000001" customHeight="1">
      <c r="A25" s="29">
        <v>23</v>
      </c>
      <c r="B25" s="30" t="s">
        <v>2074</v>
      </c>
      <c r="C25" s="30">
        <v>131.02000000000001</v>
      </c>
      <c r="D25" s="30" t="s">
        <v>491</v>
      </c>
      <c r="E25" s="30" t="s">
        <v>2041</v>
      </c>
      <c r="F25" s="31"/>
    </row>
    <row r="26" spans="1:6" ht="20.100000000000001" customHeight="1">
      <c r="A26" s="29">
        <v>24</v>
      </c>
      <c r="B26" s="30" t="s">
        <v>2075</v>
      </c>
      <c r="C26" s="30">
        <v>131.02000000000001</v>
      </c>
      <c r="D26" s="30" t="s">
        <v>491</v>
      </c>
      <c r="E26" s="30" t="s">
        <v>2041</v>
      </c>
      <c r="F26" s="31"/>
    </row>
    <row r="27" spans="1:6" ht="20.100000000000001" customHeight="1">
      <c r="A27" s="29">
        <v>25</v>
      </c>
      <c r="B27" s="30" t="s">
        <v>2076</v>
      </c>
      <c r="C27" s="30">
        <v>131.02000000000001</v>
      </c>
      <c r="D27" s="30" t="s">
        <v>491</v>
      </c>
      <c r="E27" s="30" t="s">
        <v>2041</v>
      </c>
      <c r="F27" s="31"/>
    </row>
    <row r="28" spans="1:6" ht="20.100000000000001" customHeight="1">
      <c r="A28" s="29">
        <v>26</v>
      </c>
      <c r="B28" s="30" t="s">
        <v>2077</v>
      </c>
      <c r="C28" s="30">
        <v>131.02000000000001</v>
      </c>
      <c r="D28" s="30" t="s">
        <v>491</v>
      </c>
      <c r="E28" s="30" t="s">
        <v>2041</v>
      </c>
      <c r="F28" s="31"/>
    </row>
    <row r="29" spans="1:6" ht="20.100000000000001" customHeight="1">
      <c r="A29" s="29">
        <v>27</v>
      </c>
      <c r="B29" s="30" t="s">
        <v>2078</v>
      </c>
      <c r="C29" s="30">
        <v>131.02000000000001</v>
      </c>
      <c r="D29" s="30" t="s">
        <v>491</v>
      </c>
      <c r="E29" s="30" t="s">
        <v>2041</v>
      </c>
      <c r="F29" s="31"/>
    </row>
    <row r="30" spans="1:6" ht="20.100000000000001" customHeight="1">
      <c r="A30" s="29">
        <v>28</v>
      </c>
      <c r="B30" s="30" t="s">
        <v>2079</v>
      </c>
      <c r="C30" s="30">
        <v>131.02000000000001</v>
      </c>
      <c r="D30" s="30" t="s">
        <v>491</v>
      </c>
      <c r="E30" s="30" t="s">
        <v>2041</v>
      </c>
      <c r="F30" s="31"/>
    </row>
    <row r="31" spans="1:6" ht="20.100000000000001" customHeight="1">
      <c r="A31" s="29">
        <v>29</v>
      </c>
      <c r="B31" s="30" t="s">
        <v>2080</v>
      </c>
      <c r="C31" s="30">
        <v>131.02000000000001</v>
      </c>
      <c r="D31" s="30" t="s">
        <v>491</v>
      </c>
      <c r="E31" s="30" t="s">
        <v>2041</v>
      </c>
      <c r="F31" s="31"/>
    </row>
    <row r="32" spans="1:6" ht="20.100000000000001" customHeight="1">
      <c r="A32" s="29">
        <v>30</v>
      </c>
      <c r="B32" s="30" t="s">
        <v>2081</v>
      </c>
      <c r="C32" s="30">
        <v>131.57</v>
      </c>
      <c r="D32" s="30" t="s">
        <v>491</v>
      </c>
      <c r="E32" s="30" t="s">
        <v>2041</v>
      </c>
      <c r="F32" s="31"/>
    </row>
    <row r="33" spans="1:6" ht="20.100000000000001" customHeight="1">
      <c r="A33" s="29">
        <v>31</v>
      </c>
      <c r="B33" s="30" t="s">
        <v>2082</v>
      </c>
      <c r="C33" s="30">
        <v>131.57</v>
      </c>
      <c r="D33" s="30" t="s">
        <v>491</v>
      </c>
      <c r="E33" s="30" t="s">
        <v>2041</v>
      </c>
      <c r="F33" s="31"/>
    </row>
    <row r="34" spans="1:6" ht="20.100000000000001" customHeight="1">
      <c r="A34" s="29">
        <v>32</v>
      </c>
      <c r="B34" s="30" t="s">
        <v>2083</v>
      </c>
      <c r="C34" s="30">
        <v>131.57</v>
      </c>
      <c r="D34" s="30" t="s">
        <v>491</v>
      </c>
      <c r="E34" s="30" t="s">
        <v>2041</v>
      </c>
      <c r="F34" s="31"/>
    </row>
    <row r="35" spans="1:6" ht="20.100000000000001" customHeight="1">
      <c r="A35" s="29">
        <v>33</v>
      </c>
      <c r="B35" s="30" t="s">
        <v>2084</v>
      </c>
      <c r="C35" s="30">
        <v>131.57</v>
      </c>
      <c r="D35" s="30" t="s">
        <v>491</v>
      </c>
      <c r="E35" s="30" t="s">
        <v>2041</v>
      </c>
      <c r="F35" s="31"/>
    </row>
    <row r="36" spans="1:6" ht="20.100000000000001" customHeight="1">
      <c r="A36" s="29">
        <v>34</v>
      </c>
      <c r="B36" s="30" t="s">
        <v>2085</v>
      </c>
      <c r="C36" s="30">
        <v>131.57</v>
      </c>
      <c r="D36" s="30" t="s">
        <v>491</v>
      </c>
      <c r="E36" s="30" t="s">
        <v>2041</v>
      </c>
      <c r="F36" s="31"/>
    </row>
    <row r="37" spans="1:6" ht="20.100000000000001" customHeight="1">
      <c r="A37" s="29">
        <v>35</v>
      </c>
      <c r="B37" s="30" t="s">
        <v>2086</v>
      </c>
      <c r="C37" s="30">
        <v>131.57</v>
      </c>
      <c r="D37" s="30" t="s">
        <v>491</v>
      </c>
      <c r="E37" s="30" t="s">
        <v>2041</v>
      </c>
      <c r="F37" s="31"/>
    </row>
    <row r="38" spans="1:6" ht="20.100000000000001" customHeight="1">
      <c r="A38" s="29">
        <v>36</v>
      </c>
      <c r="B38" s="30" t="s">
        <v>2087</v>
      </c>
      <c r="C38" s="30">
        <v>131.57</v>
      </c>
      <c r="D38" s="30" t="s">
        <v>491</v>
      </c>
      <c r="E38" s="30" t="s">
        <v>2041</v>
      </c>
      <c r="F38" s="31"/>
    </row>
    <row r="39" spans="1:6" ht="20.100000000000001" customHeight="1">
      <c r="A39" s="29">
        <v>37</v>
      </c>
      <c r="B39" s="30" t="s">
        <v>2088</v>
      </c>
      <c r="C39" s="30">
        <v>131.57</v>
      </c>
      <c r="D39" s="30" t="s">
        <v>491</v>
      </c>
      <c r="E39" s="30" t="s">
        <v>2041</v>
      </c>
      <c r="F39" s="31"/>
    </row>
    <row r="40" spans="1:6" ht="20.100000000000001" customHeight="1">
      <c r="A40" s="29">
        <v>38</v>
      </c>
      <c r="B40" s="30" t="s">
        <v>2089</v>
      </c>
      <c r="C40" s="30">
        <v>131.57</v>
      </c>
      <c r="D40" s="30" t="s">
        <v>491</v>
      </c>
      <c r="E40" s="30" t="s">
        <v>2041</v>
      </c>
      <c r="F40" s="31"/>
    </row>
    <row r="41" spans="1:6" ht="20.100000000000001" customHeight="1">
      <c r="A41" s="29">
        <v>39</v>
      </c>
      <c r="B41" s="30" t="s">
        <v>2090</v>
      </c>
      <c r="C41" s="30">
        <v>131.57</v>
      </c>
      <c r="D41" s="30" t="s">
        <v>491</v>
      </c>
      <c r="E41" s="30" t="s">
        <v>2041</v>
      </c>
      <c r="F41" s="31"/>
    </row>
    <row r="42" spans="1:6" ht="20.100000000000001" customHeight="1">
      <c r="A42" s="29">
        <v>40</v>
      </c>
      <c r="B42" s="30" t="s">
        <v>2091</v>
      </c>
      <c r="C42" s="30">
        <v>131.57</v>
      </c>
      <c r="D42" s="30" t="s">
        <v>491</v>
      </c>
      <c r="E42" s="30" t="s">
        <v>2041</v>
      </c>
      <c r="F42" s="31"/>
    </row>
    <row r="43" spans="1:6" ht="20.100000000000001" customHeight="1">
      <c r="A43" s="29">
        <v>41</v>
      </c>
      <c r="B43" s="30" t="s">
        <v>2092</v>
      </c>
      <c r="C43" s="30">
        <v>131.57</v>
      </c>
      <c r="D43" s="30" t="s">
        <v>491</v>
      </c>
      <c r="E43" s="30" t="s">
        <v>2041</v>
      </c>
      <c r="F43" s="31"/>
    </row>
    <row r="44" spans="1:6" ht="20.100000000000001" customHeight="1">
      <c r="A44" s="29">
        <v>42</v>
      </c>
      <c r="B44" s="30" t="s">
        <v>2093</v>
      </c>
      <c r="C44" s="30">
        <v>131.57</v>
      </c>
      <c r="D44" s="30" t="s">
        <v>491</v>
      </c>
      <c r="E44" s="30" t="s">
        <v>2041</v>
      </c>
      <c r="F44" s="31"/>
    </row>
    <row r="45" spans="1:6" ht="20.100000000000001" customHeight="1">
      <c r="A45" s="29">
        <v>43</v>
      </c>
      <c r="B45" s="30" t="s">
        <v>2094</v>
      </c>
      <c r="C45" s="30">
        <v>131.57</v>
      </c>
      <c r="D45" s="30" t="s">
        <v>491</v>
      </c>
      <c r="E45" s="30" t="s">
        <v>2041</v>
      </c>
      <c r="F45" s="31"/>
    </row>
    <row r="46" spans="1:6" ht="20.100000000000001" customHeight="1">
      <c r="A46" s="29">
        <v>44</v>
      </c>
      <c r="B46" s="30" t="s">
        <v>606</v>
      </c>
      <c r="C46" s="30">
        <v>70.569999999999993</v>
      </c>
      <c r="D46" s="30" t="s">
        <v>516</v>
      </c>
      <c r="E46" s="30" t="s">
        <v>2042</v>
      </c>
      <c r="F46" s="31"/>
    </row>
    <row r="47" spans="1:6" ht="20.100000000000001" customHeight="1">
      <c r="A47" s="29">
        <v>45</v>
      </c>
      <c r="B47" s="30" t="s">
        <v>2095</v>
      </c>
      <c r="C47" s="30">
        <v>98.36</v>
      </c>
      <c r="D47" s="30" t="s">
        <v>487</v>
      </c>
      <c r="E47" s="30" t="s">
        <v>2051</v>
      </c>
      <c r="F47" s="31"/>
    </row>
    <row r="48" spans="1:6" ht="20.100000000000001" customHeight="1">
      <c r="A48" s="29">
        <v>46</v>
      </c>
      <c r="B48" s="30" t="s">
        <v>571</v>
      </c>
      <c r="C48" s="30">
        <v>70.02</v>
      </c>
      <c r="D48" s="30" t="s">
        <v>516</v>
      </c>
      <c r="E48" s="30" t="s">
        <v>2045</v>
      </c>
      <c r="F48" s="31"/>
    </row>
    <row r="49" spans="1:6" ht="20.100000000000001" customHeight="1">
      <c r="A49" s="29">
        <v>47</v>
      </c>
      <c r="B49" s="30" t="s">
        <v>2096</v>
      </c>
      <c r="C49" s="30">
        <v>51.15</v>
      </c>
      <c r="D49" s="30" t="s">
        <v>516</v>
      </c>
      <c r="E49" s="30" t="s">
        <v>2042</v>
      </c>
      <c r="F49" s="31"/>
    </row>
    <row r="50" spans="1:6" ht="20.100000000000001" customHeight="1">
      <c r="A50" s="29">
        <v>48</v>
      </c>
      <c r="B50" s="30" t="s">
        <v>2097</v>
      </c>
      <c r="C50" s="30">
        <v>71.3</v>
      </c>
      <c r="D50" s="30" t="s">
        <v>516</v>
      </c>
      <c r="E50" s="30" t="s">
        <v>2042</v>
      </c>
      <c r="F50" s="31"/>
    </row>
    <row r="51" spans="1:6" ht="20.100000000000001" customHeight="1">
      <c r="A51" s="29">
        <v>49</v>
      </c>
      <c r="B51" s="30" t="s">
        <v>665</v>
      </c>
      <c r="C51" s="30">
        <v>124.89</v>
      </c>
      <c r="D51" s="30" t="s">
        <v>491</v>
      </c>
      <c r="E51" s="30" t="s">
        <v>2041</v>
      </c>
      <c r="F51" s="31"/>
    </row>
    <row r="52" spans="1:6" ht="20.100000000000001" customHeight="1">
      <c r="A52" s="29">
        <v>50</v>
      </c>
      <c r="B52" s="30" t="s">
        <v>2098</v>
      </c>
      <c r="C52" s="30">
        <v>92.52</v>
      </c>
      <c r="D52" s="30" t="s">
        <v>487</v>
      </c>
      <c r="E52" s="30" t="s">
        <v>2045</v>
      </c>
      <c r="F52" s="31"/>
    </row>
    <row r="53" spans="1:6" ht="20.100000000000001" customHeight="1">
      <c r="A53" s="29">
        <v>51</v>
      </c>
      <c r="B53" s="30" t="s">
        <v>2099</v>
      </c>
      <c r="C53" s="30">
        <v>92.52</v>
      </c>
      <c r="D53" s="30" t="s">
        <v>487</v>
      </c>
      <c r="E53" s="30" t="s">
        <v>2045</v>
      </c>
      <c r="F53" s="31"/>
    </row>
    <row r="54" spans="1:6" ht="20.100000000000001" customHeight="1">
      <c r="A54" s="29">
        <v>52</v>
      </c>
      <c r="B54" s="30" t="s">
        <v>2100</v>
      </c>
      <c r="C54" s="30">
        <v>94.39</v>
      </c>
      <c r="D54" s="30" t="s">
        <v>487</v>
      </c>
      <c r="E54" s="30" t="s">
        <v>2041</v>
      </c>
      <c r="F54" s="31"/>
    </row>
    <row r="55" spans="1:6" ht="20.100000000000001" customHeight="1">
      <c r="A55" s="29">
        <v>53</v>
      </c>
      <c r="B55" s="30" t="s">
        <v>2101</v>
      </c>
      <c r="C55" s="30">
        <v>92.52</v>
      </c>
      <c r="D55" s="30" t="s">
        <v>487</v>
      </c>
      <c r="E55" s="30" t="s">
        <v>2045</v>
      </c>
      <c r="F55" s="31"/>
    </row>
    <row r="56" spans="1:6" ht="20.100000000000001" customHeight="1">
      <c r="A56" s="29">
        <v>54</v>
      </c>
      <c r="B56" s="30" t="s">
        <v>2102</v>
      </c>
      <c r="C56" s="30">
        <v>92.52</v>
      </c>
      <c r="D56" s="30" t="s">
        <v>487</v>
      </c>
      <c r="E56" s="30" t="s">
        <v>2045</v>
      </c>
      <c r="F56" s="31"/>
    </row>
    <row r="57" spans="1:6" ht="20.100000000000001" customHeight="1">
      <c r="A57" s="29">
        <v>55</v>
      </c>
      <c r="B57" s="30" t="s">
        <v>2103</v>
      </c>
      <c r="C57" s="30">
        <v>94.39</v>
      </c>
      <c r="D57" s="30" t="s">
        <v>487</v>
      </c>
      <c r="E57" s="30" t="s">
        <v>2041</v>
      </c>
      <c r="F57" s="31"/>
    </row>
    <row r="58" spans="1:6" ht="20.100000000000001" customHeight="1">
      <c r="A58" s="29">
        <v>56</v>
      </c>
      <c r="B58" s="30" t="s">
        <v>2104</v>
      </c>
      <c r="C58" s="30">
        <v>94.39</v>
      </c>
      <c r="D58" s="30" t="s">
        <v>487</v>
      </c>
      <c r="E58" s="30" t="s">
        <v>2041</v>
      </c>
      <c r="F58" s="31"/>
    </row>
    <row r="59" spans="1:6" ht="20.100000000000001" customHeight="1">
      <c r="A59" s="29">
        <v>57</v>
      </c>
      <c r="B59" s="30" t="s">
        <v>2105</v>
      </c>
      <c r="C59" s="30">
        <v>94.39</v>
      </c>
      <c r="D59" s="30" t="s">
        <v>487</v>
      </c>
      <c r="E59" s="30" t="s">
        <v>2041</v>
      </c>
      <c r="F59" s="31"/>
    </row>
    <row r="60" spans="1:6" ht="20.100000000000001" customHeight="1">
      <c r="A60" s="29">
        <v>58</v>
      </c>
      <c r="B60" s="30" t="s">
        <v>1925</v>
      </c>
      <c r="C60" s="30">
        <v>91.83</v>
      </c>
      <c r="D60" s="30" t="s">
        <v>487</v>
      </c>
      <c r="E60" s="30" t="s">
        <v>2045</v>
      </c>
      <c r="F60" s="31"/>
    </row>
    <row r="61" spans="1:6" ht="20.100000000000001" customHeight="1">
      <c r="A61" s="29">
        <v>59</v>
      </c>
      <c r="B61" s="30" t="s">
        <v>1983</v>
      </c>
      <c r="C61" s="30">
        <v>91.87</v>
      </c>
      <c r="D61" s="30" t="s">
        <v>487</v>
      </c>
      <c r="E61" s="30" t="s">
        <v>2045</v>
      </c>
      <c r="F61" s="31"/>
    </row>
    <row r="62" spans="1:6" ht="20.100000000000001" customHeight="1">
      <c r="A62" s="29">
        <v>60</v>
      </c>
      <c r="B62" s="30" t="s">
        <v>1945</v>
      </c>
      <c r="C62" s="30">
        <v>91.87</v>
      </c>
      <c r="D62" s="30" t="s">
        <v>487</v>
      </c>
      <c r="E62" s="30" t="s">
        <v>2045</v>
      </c>
      <c r="F62" s="31"/>
    </row>
    <row r="63" spans="1:6" ht="20.100000000000001" customHeight="1">
      <c r="A63" s="29">
        <v>61</v>
      </c>
      <c r="B63" s="30" t="s">
        <v>1984</v>
      </c>
      <c r="C63" s="30">
        <v>97.37</v>
      </c>
      <c r="D63" s="30" t="s">
        <v>487</v>
      </c>
      <c r="E63" s="30" t="s">
        <v>2041</v>
      </c>
      <c r="F63" s="31"/>
    </row>
    <row r="64" spans="1:6" ht="20.100000000000001" customHeight="1">
      <c r="A64" s="29">
        <v>62</v>
      </c>
      <c r="B64" s="30" t="s">
        <v>2106</v>
      </c>
      <c r="C64" s="30">
        <v>97.37</v>
      </c>
      <c r="D64" s="30" t="s">
        <v>487</v>
      </c>
      <c r="E64" s="30" t="s">
        <v>2041</v>
      </c>
      <c r="F64" s="31"/>
    </row>
    <row r="65" spans="1:6" ht="20.100000000000001" customHeight="1">
      <c r="A65" s="29">
        <v>63</v>
      </c>
      <c r="B65" s="30" t="s">
        <v>2107</v>
      </c>
      <c r="C65" s="30">
        <v>94.39</v>
      </c>
      <c r="D65" s="30" t="s">
        <v>487</v>
      </c>
      <c r="E65" s="30" t="s">
        <v>2041</v>
      </c>
      <c r="F65" s="31"/>
    </row>
    <row r="66" spans="1:6" ht="20.100000000000001" customHeight="1">
      <c r="A66" s="29">
        <v>64</v>
      </c>
      <c r="B66" s="30" t="s">
        <v>1471</v>
      </c>
      <c r="C66" s="30">
        <v>70.56</v>
      </c>
      <c r="D66" s="30" t="s">
        <v>516</v>
      </c>
      <c r="E66" s="30" t="s">
        <v>2042</v>
      </c>
      <c r="F66" s="31"/>
    </row>
    <row r="67" spans="1:6" ht="20.100000000000001" customHeight="1">
      <c r="A67" s="29">
        <v>65</v>
      </c>
      <c r="B67" s="30" t="s">
        <v>1474</v>
      </c>
      <c r="C67" s="30">
        <v>70.56</v>
      </c>
      <c r="D67" s="30" t="s">
        <v>516</v>
      </c>
      <c r="E67" s="30" t="s">
        <v>2048</v>
      </c>
      <c r="F67" s="31"/>
    </row>
    <row r="68" spans="1:6" ht="20.100000000000001" customHeight="1">
      <c r="A68" s="29">
        <v>66</v>
      </c>
      <c r="B68" s="30" t="s">
        <v>1490</v>
      </c>
      <c r="C68" s="30">
        <v>70.56</v>
      </c>
      <c r="D68" s="30" t="s">
        <v>516</v>
      </c>
      <c r="E68" s="30" t="s">
        <v>2042</v>
      </c>
      <c r="F68" s="31"/>
    </row>
    <row r="69" spans="1:6" ht="20.100000000000001" customHeight="1">
      <c r="A69" s="29">
        <v>67</v>
      </c>
      <c r="B69" s="30" t="s">
        <v>1493</v>
      </c>
      <c r="C69" s="30">
        <v>70.56</v>
      </c>
      <c r="D69" s="30" t="s">
        <v>516</v>
      </c>
      <c r="E69" s="30" t="s">
        <v>2048</v>
      </c>
      <c r="F69" s="31"/>
    </row>
    <row r="70" spans="1:6" ht="20.100000000000001" customHeight="1">
      <c r="A70" s="29">
        <v>68</v>
      </c>
      <c r="B70" s="30" t="s">
        <v>1509</v>
      </c>
      <c r="C70" s="30">
        <v>70.56</v>
      </c>
      <c r="D70" s="30" t="s">
        <v>516</v>
      </c>
      <c r="E70" s="30" t="s">
        <v>2042</v>
      </c>
      <c r="F70" s="31"/>
    </row>
    <row r="71" spans="1:6" ht="20.100000000000001" customHeight="1">
      <c r="A71" s="29">
        <v>69</v>
      </c>
      <c r="B71" s="30" t="s">
        <v>1528</v>
      </c>
      <c r="C71" s="30">
        <v>70.56</v>
      </c>
      <c r="D71" s="30" t="s">
        <v>516</v>
      </c>
      <c r="E71" s="30" t="s">
        <v>2042</v>
      </c>
      <c r="F71" s="31"/>
    </row>
    <row r="72" spans="1:6" ht="20.100000000000001" customHeight="1">
      <c r="A72" s="29">
        <v>70</v>
      </c>
      <c r="B72" s="30" t="s">
        <v>1547</v>
      </c>
      <c r="C72" s="30">
        <v>70.56</v>
      </c>
      <c r="D72" s="30" t="s">
        <v>516</v>
      </c>
      <c r="E72" s="30" t="s">
        <v>2042</v>
      </c>
      <c r="F72" s="31"/>
    </row>
    <row r="73" spans="1:6" ht="20.100000000000001" customHeight="1">
      <c r="A73" s="29">
        <v>71</v>
      </c>
      <c r="B73" s="30" t="s">
        <v>1566</v>
      </c>
      <c r="C73" s="30">
        <v>70.56</v>
      </c>
      <c r="D73" s="30" t="s">
        <v>516</v>
      </c>
      <c r="E73" s="30" t="s">
        <v>2042</v>
      </c>
      <c r="F73" s="31"/>
    </row>
    <row r="74" spans="1:6" ht="20.100000000000001" customHeight="1">
      <c r="A74" s="29">
        <v>72</v>
      </c>
      <c r="B74" s="30" t="s">
        <v>1623</v>
      </c>
      <c r="C74" s="30">
        <v>70.56</v>
      </c>
      <c r="D74" s="30" t="s">
        <v>516</v>
      </c>
      <c r="E74" s="30" t="s">
        <v>2042</v>
      </c>
      <c r="F74" s="31"/>
    </row>
    <row r="75" spans="1:6" ht="20.100000000000001" customHeight="1">
      <c r="A75" s="29">
        <v>73</v>
      </c>
      <c r="B75" s="30" t="s">
        <v>1642</v>
      </c>
      <c r="C75" s="30">
        <v>70.56</v>
      </c>
      <c r="D75" s="30" t="s">
        <v>516</v>
      </c>
      <c r="E75" s="30" t="s">
        <v>2042</v>
      </c>
      <c r="F75" s="31"/>
    </row>
    <row r="76" spans="1:6" ht="20.100000000000001" customHeight="1">
      <c r="A76" s="29">
        <v>74</v>
      </c>
      <c r="B76" s="30" t="s">
        <v>1661</v>
      </c>
      <c r="C76" s="30">
        <v>70.56</v>
      </c>
      <c r="D76" s="30" t="s">
        <v>516</v>
      </c>
      <c r="E76" s="30" t="s">
        <v>2042</v>
      </c>
      <c r="F76" s="31"/>
    </row>
    <row r="77" spans="1:6" ht="20.100000000000001" customHeight="1">
      <c r="A77" s="29">
        <v>75</v>
      </c>
      <c r="B77" s="30" t="s">
        <v>1680</v>
      </c>
      <c r="C77" s="30">
        <v>70.56</v>
      </c>
      <c r="D77" s="30" t="s">
        <v>516</v>
      </c>
      <c r="E77" s="30" t="s">
        <v>2042</v>
      </c>
      <c r="F77" s="31"/>
    </row>
    <row r="78" spans="1:6" ht="20.100000000000001" customHeight="1">
      <c r="A78" s="29">
        <v>76</v>
      </c>
      <c r="B78" s="30" t="s">
        <v>1699</v>
      </c>
      <c r="C78" s="30">
        <v>70.56</v>
      </c>
      <c r="D78" s="30" t="s">
        <v>516</v>
      </c>
      <c r="E78" s="30" t="s">
        <v>2042</v>
      </c>
      <c r="F78" s="31"/>
    </row>
    <row r="79" spans="1:6" ht="20.100000000000001" customHeight="1">
      <c r="A79" s="29">
        <v>77</v>
      </c>
      <c r="B79" s="30" t="s">
        <v>1700</v>
      </c>
      <c r="C79" s="30">
        <v>70</v>
      </c>
      <c r="D79" s="30" t="s">
        <v>516</v>
      </c>
      <c r="E79" s="30" t="s">
        <v>2045</v>
      </c>
      <c r="F79" s="31"/>
    </row>
    <row r="80" spans="1:6" ht="20.100000000000001" customHeight="1">
      <c r="A80" s="29">
        <v>78</v>
      </c>
      <c r="B80" s="30" t="s">
        <v>2108</v>
      </c>
      <c r="C80" s="30">
        <v>109.77</v>
      </c>
      <c r="D80" s="30" t="s">
        <v>487</v>
      </c>
      <c r="E80" s="30" t="s">
        <v>2041</v>
      </c>
      <c r="F80" s="31"/>
    </row>
    <row r="81" spans="1:6" ht="20.100000000000001" customHeight="1">
      <c r="A81" s="29">
        <v>79</v>
      </c>
      <c r="B81" s="30" t="s">
        <v>2109</v>
      </c>
      <c r="C81" s="30">
        <v>109.77</v>
      </c>
      <c r="D81" s="30" t="s">
        <v>487</v>
      </c>
      <c r="E81" s="30" t="s">
        <v>2041</v>
      </c>
      <c r="F81" s="31"/>
    </row>
    <row r="82" spans="1:6" ht="20.100000000000001" customHeight="1">
      <c r="A82" s="29">
        <v>80</v>
      </c>
      <c r="B82" s="30" t="s">
        <v>2110</v>
      </c>
      <c r="C82" s="30">
        <v>109.77</v>
      </c>
      <c r="D82" s="30" t="s">
        <v>487</v>
      </c>
      <c r="E82" s="30" t="s">
        <v>2041</v>
      </c>
      <c r="F82" s="31"/>
    </row>
    <row r="83" spans="1:6" ht="20.100000000000001" customHeight="1">
      <c r="A83" s="29">
        <v>81</v>
      </c>
      <c r="B83" s="30" t="s">
        <v>2111</v>
      </c>
      <c r="C83" s="30">
        <v>109.77</v>
      </c>
      <c r="D83" s="30" t="s">
        <v>487</v>
      </c>
      <c r="E83" s="30" t="s">
        <v>2041</v>
      </c>
      <c r="F83" s="31"/>
    </row>
    <row r="84" spans="1:6" ht="20.100000000000001" customHeight="1">
      <c r="A84" s="29">
        <v>82</v>
      </c>
      <c r="B84" s="30" t="s">
        <v>2112</v>
      </c>
      <c r="C84" s="30">
        <v>109.19</v>
      </c>
      <c r="D84" s="30" t="s">
        <v>487</v>
      </c>
      <c r="E84" s="30" t="s">
        <v>2041</v>
      </c>
      <c r="F84" s="31"/>
    </row>
    <row r="85" spans="1:6" ht="20.100000000000001" customHeight="1">
      <c r="A85" s="29">
        <v>83</v>
      </c>
      <c r="B85" s="30" t="s">
        <v>2113</v>
      </c>
      <c r="C85" s="30">
        <v>109.19</v>
      </c>
      <c r="D85" s="30" t="s">
        <v>487</v>
      </c>
      <c r="E85" s="30" t="s">
        <v>2041</v>
      </c>
      <c r="F85" s="31"/>
    </row>
    <row r="86" spans="1:6" ht="20.100000000000001" customHeight="1">
      <c r="A86" s="29">
        <v>84</v>
      </c>
      <c r="B86" s="30" t="s">
        <v>2114</v>
      </c>
      <c r="C86" s="30">
        <v>109.19</v>
      </c>
      <c r="D86" s="30" t="s">
        <v>487</v>
      </c>
      <c r="E86" s="30" t="s">
        <v>2041</v>
      </c>
      <c r="F86" s="31"/>
    </row>
    <row r="87" spans="1:6" ht="20.100000000000001" customHeight="1">
      <c r="A87" s="29">
        <v>85</v>
      </c>
      <c r="B87" s="30" t="s">
        <v>2115</v>
      </c>
      <c r="C87" s="30">
        <v>110.57</v>
      </c>
      <c r="D87" s="30" t="s">
        <v>487</v>
      </c>
      <c r="E87" s="30" t="s">
        <v>2041</v>
      </c>
      <c r="F87" s="31"/>
    </row>
    <row r="88" spans="1:6" ht="20.100000000000001" customHeight="1">
      <c r="A88" s="29">
        <v>86</v>
      </c>
      <c r="B88" s="30" t="s">
        <v>2116</v>
      </c>
      <c r="C88" s="30">
        <v>109.19</v>
      </c>
      <c r="D88" s="30" t="s">
        <v>487</v>
      </c>
      <c r="E88" s="30" t="s">
        <v>2041</v>
      </c>
      <c r="F88" s="31"/>
    </row>
    <row r="89" spans="1:6" ht="20.100000000000001" customHeight="1">
      <c r="A89" s="29">
        <v>87</v>
      </c>
      <c r="B89" s="30" t="s">
        <v>2117</v>
      </c>
      <c r="C89" s="30">
        <v>109.19</v>
      </c>
      <c r="D89" s="30" t="s">
        <v>487</v>
      </c>
      <c r="E89" s="30" t="s">
        <v>2041</v>
      </c>
      <c r="F89" s="31"/>
    </row>
    <row r="90" spans="1:6" ht="20.100000000000001" customHeight="1">
      <c r="A90" s="29">
        <v>88</v>
      </c>
      <c r="B90" s="30" t="s">
        <v>2118</v>
      </c>
      <c r="C90" s="30">
        <v>109.19</v>
      </c>
      <c r="D90" s="30" t="s">
        <v>487</v>
      </c>
      <c r="E90" s="30" t="s">
        <v>2041</v>
      </c>
      <c r="F90" s="31"/>
    </row>
    <row r="91" spans="1:6" ht="20.100000000000001" customHeight="1">
      <c r="A91" s="29">
        <v>89</v>
      </c>
      <c r="B91" s="30" t="s">
        <v>2119</v>
      </c>
      <c r="C91" s="30">
        <v>109.19</v>
      </c>
      <c r="D91" s="30" t="s">
        <v>487</v>
      </c>
      <c r="E91" s="30" t="s">
        <v>2041</v>
      </c>
      <c r="F91" s="31"/>
    </row>
    <row r="92" spans="1:6" ht="20.100000000000001" customHeight="1">
      <c r="A92" s="29">
        <v>90</v>
      </c>
      <c r="B92" s="30" t="s">
        <v>2120</v>
      </c>
      <c r="C92" s="30">
        <v>109.19</v>
      </c>
      <c r="D92" s="30" t="s">
        <v>487</v>
      </c>
      <c r="E92" s="30" t="s">
        <v>2041</v>
      </c>
      <c r="F92" s="31"/>
    </row>
    <row r="93" spans="1:6" ht="20.100000000000001" customHeight="1">
      <c r="A93" s="29">
        <v>91</v>
      </c>
      <c r="B93" s="30" t="s">
        <v>2121</v>
      </c>
      <c r="C93" s="30">
        <v>109.77</v>
      </c>
      <c r="D93" s="30" t="s">
        <v>487</v>
      </c>
      <c r="E93" s="30" t="s">
        <v>2041</v>
      </c>
      <c r="F93" s="31"/>
    </row>
    <row r="94" spans="1:6" ht="20.100000000000001" customHeight="1">
      <c r="A94" s="29">
        <v>92</v>
      </c>
      <c r="B94" s="30" t="s">
        <v>2122</v>
      </c>
      <c r="C94" s="30">
        <v>110.57</v>
      </c>
      <c r="D94" s="30" t="s">
        <v>487</v>
      </c>
      <c r="E94" s="30" t="s">
        <v>2041</v>
      </c>
      <c r="F94" s="31"/>
    </row>
    <row r="95" spans="1:6" ht="20.100000000000001" customHeight="1">
      <c r="A95" s="29">
        <v>93</v>
      </c>
      <c r="B95" s="30" t="s">
        <v>2123</v>
      </c>
      <c r="C95" s="30">
        <v>109.77</v>
      </c>
      <c r="D95" s="30" t="s">
        <v>487</v>
      </c>
      <c r="E95" s="30" t="s">
        <v>2041</v>
      </c>
      <c r="F95" s="31"/>
    </row>
    <row r="96" spans="1:6" ht="20.100000000000001" customHeight="1">
      <c r="A96" s="29">
        <v>94</v>
      </c>
      <c r="B96" s="30" t="s">
        <v>2124</v>
      </c>
      <c r="C96" s="30">
        <v>60.82</v>
      </c>
      <c r="D96" s="30" t="s">
        <v>516</v>
      </c>
      <c r="E96" s="30" t="s">
        <v>2048</v>
      </c>
      <c r="F96" s="31"/>
    </row>
    <row r="97" spans="1:6" ht="20.100000000000001" customHeight="1">
      <c r="A97" s="29">
        <v>95</v>
      </c>
      <c r="B97" s="30" t="s">
        <v>2125</v>
      </c>
      <c r="C97" s="30">
        <v>60.82</v>
      </c>
      <c r="D97" s="30" t="s">
        <v>516</v>
      </c>
      <c r="E97" s="30" t="s">
        <v>2048</v>
      </c>
      <c r="F97" s="31"/>
    </row>
    <row r="98" spans="1:6" ht="20.100000000000001" customHeight="1">
      <c r="A98" s="29">
        <v>96</v>
      </c>
      <c r="B98" s="30" t="s">
        <v>2126</v>
      </c>
      <c r="C98" s="30">
        <v>60.82</v>
      </c>
      <c r="D98" s="30" t="s">
        <v>516</v>
      </c>
      <c r="E98" s="30" t="s">
        <v>2048</v>
      </c>
      <c r="F98" s="31"/>
    </row>
    <row r="99" spans="1:6" ht="20.100000000000001" customHeight="1">
      <c r="A99" s="29">
        <v>97</v>
      </c>
      <c r="B99" s="30" t="s">
        <v>645</v>
      </c>
      <c r="C99" s="30">
        <v>70.569999999999993</v>
      </c>
      <c r="D99" s="30" t="s">
        <v>516</v>
      </c>
      <c r="E99" s="30" t="s">
        <v>2048</v>
      </c>
      <c r="F99" s="31"/>
    </row>
    <row r="100" spans="1:6" ht="20.100000000000001" customHeight="1">
      <c r="A100" s="29">
        <v>98</v>
      </c>
      <c r="B100" s="30" t="s">
        <v>2127</v>
      </c>
      <c r="C100" s="30">
        <v>60.82</v>
      </c>
      <c r="D100" s="30" t="s">
        <v>516</v>
      </c>
      <c r="E100" s="30" t="s">
        <v>2042</v>
      </c>
      <c r="F100" s="31"/>
    </row>
    <row r="101" spans="1:6" ht="20.100000000000001" customHeight="1">
      <c r="A101" s="29">
        <v>99</v>
      </c>
      <c r="B101" s="30" t="s">
        <v>2128</v>
      </c>
      <c r="C101" s="30">
        <v>60.82</v>
      </c>
      <c r="D101" s="30" t="s">
        <v>516</v>
      </c>
      <c r="E101" s="30" t="s">
        <v>2048</v>
      </c>
      <c r="F101" s="31"/>
    </row>
    <row r="102" spans="1:6" ht="20.100000000000001" customHeight="1">
      <c r="A102" s="29">
        <v>100</v>
      </c>
      <c r="B102" s="30" t="s">
        <v>2129</v>
      </c>
      <c r="C102" s="30">
        <v>60.82</v>
      </c>
      <c r="D102" s="30" t="s">
        <v>516</v>
      </c>
      <c r="E102" s="30" t="s">
        <v>2042</v>
      </c>
      <c r="F102" s="31"/>
    </row>
    <row r="103" spans="1:6" ht="20.100000000000001" customHeight="1">
      <c r="A103" s="29">
        <v>101</v>
      </c>
      <c r="B103" s="30" t="s">
        <v>2130</v>
      </c>
      <c r="C103" s="30">
        <v>60.82</v>
      </c>
      <c r="D103" s="30" t="s">
        <v>516</v>
      </c>
      <c r="E103" s="30" t="s">
        <v>2048</v>
      </c>
      <c r="F103" s="31"/>
    </row>
    <row r="104" spans="1:6" ht="20.100000000000001" customHeight="1">
      <c r="A104" s="29">
        <v>102</v>
      </c>
      <c r="B104" s="30" t="s">
        <v>2131</v>
      </c>
      <c r="C104" s="30">
        <v>60.82</v>
      </c>
      <c r="D104" s="30" t="s">
        <v>516</v>
      </c>
      <c r="E104" s="30" t="s">
        <v>2042</v>
      </c>
      <c r="F104" s="31"/>
    </row>
    <row r="105" spans="1:6" ht="20.100000000000001" customHeight="1">
      <c r="A105" s="29">
        <v>103</v>
      </c>
      <c r="B105" s="30" t="s">
        <v>2132</v>
      </c>
      <c r="C105" s="30">
        <v>60.82</v>
      </c>
      <c r="D105" s="30" t="s">
        <v>516</v>
      </c>
      <c r="E105" s="30" t="s">
        <v>2048</v>
      </c>
      <c r="F105" s="31"/>
    </row>
    <row r="106" spans="1:6" ht="20.100000000000001" customHeight="1">
      <c r="A106" s="29">
        <v>104</v>
      </c>
      <c r="B106" s="30" t="s">
        <v>2133</v>
      </c>
      <c r="C106" s="30">
        <v>60.82</v>
      </c>
      <c r="D106" s="30" t="s">
        <v>516</v>
      </c>
      <c r="E106" s="30" t="s">
        <v>2042</v>
      </c>
      <c r="F106" s="31"/>
    </row>
    <row r="107" spans="1:6" ht="20.100000000000001" customHeight="1">
      <c r="A107" s="29">
        <v>105</v>
      </c>
      <c r="B107" s="30" t="s">
        <v>715</v>
      </c>
      <c r="C107" s="30">
        <v>70.02</v>
      </c>
      <c r="D107" s="30" t="s">
        <v>516</v>
      </c>
      <c r="E107" s="30" t="s">
        <v>2045</v>
      </c>
      <c r="F107" s="31"/>
    </row>
    <row r="108" spans="1:6" ht="20.100000000000001" customHeight="1">
      <c r="A108" s="29">
        <v>106</v>
      </c>
      <c r="B108" s="30" t="s">
        <v>572</v>
      </c>
      <c r="C108" s="30">
        <v>70.02</v>
      </c>
      <c r="D108" s="30" t="s">
        <v>516</v>
      </c>
      <c r="E108" s="30" t="s">
        <v>2045</v>
      </c>
      <c r="F108" s="31"/>
    </row>
    <row r="109" spans="1:6" ht="20.100000000000001" customHeight="1">
      <c r="A109" s="29">
        <v>107</v>
      </c>
      <c r="B109" s="30" t="s">
        <v>661</v>
      </c>
      <c r="C109" s="30">
        <v>70.02</v>
      </c>
      <c r="D109" s="30" t="s">
        <v>516</v>
      </c>
      <c r="E109" s="30" t="s">
        <v>2045</v>
      </c>
      <c r="F109" s="31"/>
    </row>
    <row r="110" spans="1:6" ht="20.100000000000001" customHeight="1">
      <c r="A110" s="29">
        <v>108</v>
      </c>
      <c r="B110" s="30" t="s">
        <v>2134</v>
      </c>
      <c r="C110" s="30">
        <v>71.05</v>
      </c>
      <c r="D110" s="30" t="s">
        <v>516</v>
      </c>
      <c r="E110" s="30" t="s">
        <v>2045</v>
      </c>
      <c r="F110" s="31"/>
    </row>
    <row r="111" spans="1:6" ht="20.100000000000001" customHeight="1">
      <c r="A111" s="29">
        <v>109</v>
      </c>
      <c r="B111" s="30" t="s">
        <v>2135</v>
      </c>
      <c r="C111" s="30">
        <v>71.05</v>
      </c>
      <c r="D111" s="30" t="s">
        <v>516</v>
      </c>
      <c r="E111" s="30" t="s">
        <v>2045</v>
      </c>
      <c r="F111" s="31"/>
    </row>
    <row r="112" spans="1:6" ht="20.100000000000001" customHeight="1">
      <c r="A112" s="29">
        <v>110</v>
      </c>
      <c r="B112" s="30" t="s">
        <v>2136</v>
      </c>
      <c r="C112" s="30">
        <v>71.05</v>
      </c>
      <c r="D112" s="30" t="s">
        <v>516</v>
      </c>
      <c r="E112" s="30" t="s">
        <v>2045</v>
      </c>
      <c r="F112" s="31"/>
    </row>
    <row r="113" spans="1:6" ht="20.100000000000001" customHeight="1">
      <c r="A113" s="29">
        <v>111</v>
      </c>
      <c r="B113" s="30" t="s">
        <v>2137</v>
      </c>
      <c r="C113" s="30">
        <v>71.05</v>
      </c>
      <c r="D113" s="30" t="s">
        <v>516</v>
      </c>
      <c r="E113" s="30" t="s">
        <v>2045</v>
      </c>
      <c r="F113" s="31"/>
    </row>
    <row r="114" spans="1:6" ht="20.100000000000001" customHeight="1">
      <c r="A114" s="29">
        <v>112</v>
      </c>
      <c r="B114" s="30" t="s">
        <v>2138</v>
      </c>
      <c r="C114" s="30">
        <v>71.05</v>
      </c>
      <c r="D114" s="30" t="s">
        <v>516</v>
      </c>
      <c r="E114" s="30" t="s">
        <v>2045</v>
      </c>
      <c r="F114" s="31"/>
    </row>
    <row r="115" spans="1:6" ht="20.100000000000001" customHeight="1">
      <c r="A115" s="29">
        <v>113</v>
      </c>
      <c r="B115" s="30" t="s">
        <v>2139</v>
      </c>
      <c r="C115" s="30">
        <v>60.8</v>
      </c>
      <c r="D115" s="30" t="s">
        <v>516</v>
      </c>
      <c r="E115" s="30" t="s">
        <v>2042</v>
      </c>
      <c r="F115" s="31"/>
    </row>
    <row r="116" spans="1:6" ht="20.100000000000001" customHeight="1">
      <c r="A116" s="29">
        <v>114</v>
      </c>
      <c r="B116" s="30" t="s">
        <v>2140</v>
      </c>
      <c r="C116" s="30">
        <v>71.03</v>
      </c>
      <c r="D116" s="30" t="s">
        <v>516</v>
      </c>
      <c r="E116" s="30" t="s">
        <v>2045</v>
      </c>
      <c r="F116" s="31"/>
    </row>
    <row r="117" spans="1:6" ht="20.100000000000001" customHeight="1">
      <c r="A117" s="29">
        <v>115</v>
      </c>
      <c r="B117" s="30" t="s">
        <v>2141</v>
      </c>
      <c r="C117" s="30">
        <v>51.14</v>
      </c>
      <c r="D117" s="30" t="s">
        <v>516</v>
      </c>
      <c r="E117" s="30" t="s">
        <v>2048</v>
      </c>
      <c r="F117" s="31"/>
    </row>
    <row r="118" spans="1:6" ht="20.100000000000001" customHeight="1">
      <c r="A118" s="29">
        <v>116</v>
      </c>
      <c r="B118" s="30" t="s">
        <v>2142</v>
      </c>
      <c r="C118" s="30">
        <v>60.8</v>
      </c>
      <c r="D118" s="30" t="s">
        <v>516</v>
      </c>
      <c r="E118" s="30" t="s">
        <v>2048</v>
      </c>
      <c r="F118" s="31"/>
    </row>
    <row r="119" spans="1:6" ht="20.100000000000001" customHeight="1">
      <c r="A119" s="29">
        <v>117</v>
      </c>
      <c r="B119" s="30" t="s">
        <v>2143</v>
      </c>
      <c r="C119" s="30">
        <v>60.8</v>
      </c>
      <c r="D119" s="30" t="s">
        <v>516</v>
      </c>
      <c r="E119" s="30" t="s">
        <v>2042</v>
      </c>
      <c r="F119" s="31"/>
    </row>
    <row r="120" spans="1:6" ht="20.100000000000001" customHeight="1">
      <c r="A120" s="29">
        <v>118</v>
      </c>
      <c r="B120" s="30" t="s">
        <v>2144</v>
      </c>
      <c r="C120" s="30">
        <v>71.28</v>
      </c>
      <c r="D120" s="30" t="s">
        <v>516</v>
      </c>
      <c r="E120" s="30" t="s">
        <v>2042</v>
      </c>
      <c r="F120" s="31"/>
    </row>
    <row r="121" spans="1:6" ht="20.100000000000001" customHeight="1">
      <c r="A121" s="29">
        <v>119</v>
      </c>
      <c r="B121" s="30" t="s">
        <v>2145</v>
      </c>
      <c r="C121" s="30">
        <v>71.03</v>
      </c>
      <c r="D121" s="30" t="s">
        <v>516</v>
      </c>
      <c r="E121" s="30" t="s">
        <v>2045</v>
      </c>
      <c r="F121" s="31"/>
    </row>
    <row r="122" spans="1:6" ht="20.100000000000001" customHeight="1">
      <c r="A122" s="29">
        <v>120</v>
      </c>
      <c r="B122" s="30" t="s">
        <v>2146</v>
      </c>
      <c r="C122" s="30">
        <v>71.03</v>
      </c>
      <c r="D122" s="30" t="s">
        <v>516</v>
      </c>
      <c r="E122" s="30" t="s">
        <v>2045</v>
      </c>
      <c r="F122" s="31"/>
    </row>
    <row r="123" spans="1:6" ht="20.100000000000001" customHeight="1">
      <c r="A123" s="29">
        <v>121</v>
      </c>
      <c r="B123" s="30" t="s">
        <v>2147</v>
      </c>
      <c r="C123" s="30">
        <v>71.28</v>
      </c>
      <c r="D123" s="30" t="s">
        <v>516</v>
      </c>
      <c r="E123" s="30" t="s">
        <v>2048</v>
      </c>
      <c r="F123" s="31"/>
    </row>
    <row r="124" spans="1:6" ht="20.100000000000001" customHeight="1">
      <c r="A124" s="29">
        <v>122</v>
      </c>
      <c r="B124" s="30" t="s">
        <v>2148</v>
      </c>
      <c r="C124" s="30">
        <v>60.8</v>
      </c>
      <c r="D124" s="30" t="s">
        <v>516</v>
      </c>
      <c r="E124" s="30" t="s">
        <v>2048</v>
      </c>
      <c r="F124" s="31"/>
    </row>
    <row r="125" spans="1:6" ht="20.100000000000001" customHeight="1">
      <c r="A125" s="29">
        <v>123</v>
      </c>
      <c r="B125" s="30" t="s">
        <v>2149</v>
      </c>
      <c r="C125" s="30">
        <v>98.34</v>
      </c>
      <c r="D125" s="30" t="s">
        <v>487</v>
      </c>
      <c r="E125" s="30" t="s">
        <v>2051</v>
      </c>
      <c r="F125" s="31"/>
    </row>
    <row r="126" spans="1:6" ht="20.100000000000001" customHeight="1">
      <c r="A126" s="29">
        <v>124</v>
      </c>
      <c r="B126" s="30" t="s">
        <v>2150</v>
      </c>
      <c r="C126" s="30">
        <v>98.34</v>
      </c>
      <c r="D126" s="30" t="s">
        <v>487</v>
      </c>
      <c r="E126" s="30" t="s">
        <v>2051</v>
      </c>
      <c r="F126" s="31"/>
    </row>
    <row r="127" spans="1:6" ht="20.100000000000001" customHeight="1">
      <c r="A127" s="29">
        <v>125</v>
      </c>
      <c r="B127" s="30" t="s">
        <v>2151</v>
      </c>
      <c r="C127" s="30">
        <v>60.8</v>
      </c>
      <c r="D127" s="30" t="s">
        <v>516</v>
      </c>
      <c r="E127" s="30" t="s">
        <v>2042</v>
      </c>
      <c r="F127" s="31"/>
    </row>
    <row r="128" spans="1:6" ht="20.100000000000001" customHeight="1">
      <c r="A128" s="29">
        <v>126</v>
      </c>
      <c r="B128" s="30" t="s">
        <v>2152</v>
      </c>
      <c r="C128" s="30">
        <v>71.03</v>
      </c>
      <c r="D128" s="30" t="s">
        <v>516</v>
      </c>
      <c r="E128" s="30" t="s">
        <v>2045</v>
      </c>
      <c r="F128" s="31"/>
    </row>
    <row r="129" spans="1:6" ht="20.100000000000001" customHeight="1">
      <c r="A129" s="29">
        <v>127</v>
      </c>
      <c r="B129" s="30" t="s">
        <v>2153</v>
      </c>
      <c r="C129" s="30">
        <v>71.03</v>
      </c>
      <c r="D129" s="30" t="s">
        <v>516</v>
      </c>
      <c r="E129" s="30" t="s">
        <v>2045</v>
      </c>
      <c r="F129" s="31"/>
    </row>
    <row r="130" spans="1:6" ht="20.100000000000001" customHeight="1">
      <c r="A130" s="29">
        <v>128</v>
      </c>
      <c r="B130" s="30" t="s">
        <v>2154</v>
      </c>
      <c r="C130" s="30">
        <v>71.28</v>
      </c>
      <c r="D130" s="30" t="s">
        <v>516</v>
      </c>
      <c r="E130" s="30" t="s">
        <v>2048</v>
      </c>
      <c r="F130" s="31"/>
    </row>
    <row r="131" spans="1:6" ht="20.100000000000001" customHeight="1">
      <c r="A131" s="29">
        <v>129</v>
      </c>
      <c r="B131" s="30" t="s">
        <v>2155</v>
      </c>
      <c r="C131" s="30">
        <v>60.8</v>
      </c>
      <c r="D131" s="30" t="s">
        <v>516</v>
      </c>
      <c r="E131" s="30" t="s">
        <v>2048</v>
      </c>
      <c r="F131" s="31"/>
    </row>
    <row r="132" spans="1:6" ht="20.100000000000001" customHeight="1">
      <c r="A132" s="29">
        <v>130</v>
      </c>
      <c r="B132" s="30" t="s">
        <v>2156</v>
      </c>
      <c r="C132" s="30">
        <v>60.8</v>
      </c>
      <c r="D132" s="30" t="s">
        <v>516</v>
      </c>
      <c r="E132" s="30" t="s">
        <v>2042</v>
      </c>
      <c r="F132" s="31"/>
    </row>
    <row r="133" spans="1:6" ht="20.100000000000001" customHeight="1">
      <c r="A133" s="29">
        <v>131</v>
      </c>
      <c r="B133" s="30" t="s">
        <v>2157</v>
      </c>
      <c r="C133" s="30">
        <v>71.28</v>
      </c>
      <c r="D133" s="30" t="s">
        <v>516</v>
      </c>
      <c r="E133" s="30" t="s">
        <v>2042</v>
      </c>
      <c r="F133" s="31"/>
    </row>
    <row r="134" spans="1:6" ht="20.100000000000001" customHeight="1">
      <c r="A134" s="29">
        <v>132</v>
      </c>
      <c r="B134" s="30" t="s">
        <v>2158</v>
      </c>
      <c r="C134" s="30">
        <v>71.03</v>
      </c>
      <c r="D134" s="30" t="s">
        <v>516</v>
      </c>
      <c r="E134" s="30" t="s">
        <v>2045</v>
      </c>
      <c r="F134" s="31"/>
    </row>
    <row r="135" spans="1:6" ht="20.100000000000001" customHeight="1">
      <c r="A135" s="29">
        <v>133</v>
      </c>
      <c r="B135" s="30" t="s">
        <v>2159</v>
      </c>
      <c r="C135" s="30">
        <v>71.03</v>
      </c>
      <c r="D135" s="30" t="s">
        <v>516</v>
      </c>
      <c r="E135" s="30" t="s">
        <v>2045</v>
      </c>
      <c r="F135" s="31"/>
    </row>
    <row r="136" spans="1:6" ht="20.100000000000001" customHeight="1">
      <c r="A136" s="29">
        <v>134</v>
      </c>
      <c r="B136" s="30" t="s">
        <v>2160</v>
      </c>
      <c r="C136" s="30">
        <v>71.28</v>
      </c>
      <c r="D136" s="30" t="s">
        <v>516</v>
      </c>
      <c r="E136" s="30" t="s">
        <v>2048</v>
      </c>
      <c r="F136" s="31"/>
    </row>
    <row r="137" spans="1:6" ht="20.100000000000001" customHeight="1">
      <c r="A137" s="29">
        <v>135</v>
      </c>
      <c r="B137" s="30" t="s">
        <v>2161</v>
      </c>
      <c r="C137" s="30">
        <v>60.8</v>
      </c>
      <c r="D137" s="30" t="s">
        <v>516</v>
      </c>
      <c r="E137" s="30" t="s">
        <v>2048</v>
      </c>
      <c r="F137" s="31"/>
    </row>
    <row r="138" spans="1:6" ht="20.100000000000001" customHeight="1">
      <c r="A138" s="29">
        <v>136</v>
      </c>
      <c r="B138" s="30" t="s">
        <v>2162</v>
      </c>
      <c r="C138" s="30">
        <v>98.34</v>
      </c>
      <c r="D138" s="30" t="s">
        <v>487</v>
      </c>
      <c r="E138" s="30" t="s">
        <v>2051</v>
      </c>
      <c r="F138" s="31"/>
    </row>
    <row r="139" spans="1:6" ht="20.100000000000001" customHeight="1">
      <c r="A139" s="29">
        <v>137</v>
      </c>
      <c r="B139" s="30" t="s">
        <v>2163</v>
      </c>
      <c r="C139" s="30">
        <v>98.34</v>
      </c>
      <c r="D139" s="30" t="s">
        <v>487</v>
      </c>
      <c r="E139" s="30" t="s">
        <v>2051</v>
      </c>
      <c r="F139" s="31"/>
    </row>
    <row r="140" spans="1:6" ht="20.100000000000001" customHeight="1">
      <c r="A140" s="29">
        <v>138</v>
      </c>
      <c r="B140" s="30" t="s">
        <v>2164</v>
      </c>
      <c r="C140" s="30">
        <v>60.8</v>
      </c>
      <c r="D140" s="30" t="s">
        <v>516</v>
      </c>
      <c r="E140" s="30" t="s">
        <v>2042</v>
      </c>
      <c r="F140" s="31"/>
    </row>
    <row r="141" spans="1:6" ht="20.100000000000001" customHeight="1">
      <c r="A141" s="29">
        <v>139</v>
      </c>
      <c r="B141" s="30" t="s">
        <v>2165</v>
      </c>
      <c r="C141" s="30">
        <v>71.28</v>
      </c>
      <c r="D141" s="30" t="s">
        <v>516</v>
      </c>
      <c r="E141" s="30" t="s">
        <v>2042</v>
      </c>
      <c r="F141" s="31"/>
    </row>
    <row r="142" spans="1:6" ht="20.100000000000001" customHeight="1">
      <c r="A142" s="29">
        <v>140</v>
      </c>
      <c r="B142" s="30" t="s">
        <v>2166</v>
      </c>
      <c r="C142" s="30">
        <v>71.03</v>
      </c>
      <c r="D142" s="30" t="s">
        <v>516</v>
      </c>
      <c r="E142" s="30" t="s">
        <v>2045</v>
      </c>
      <c r="F142" s="31"/>
    </row>
    <row r="143" spans="1:6" ht="20.100000000000001" customHeight="1">
      <c r="A143" s="29">
        <v>141</v>
      </c>
      <c r="B143" s="30" t="s">
        <v>2167</v>
      </c>
      <c r="C143" s="30">
        <v>71.03</v>
      </c>
      <c r="D143" s="30" t="s">
        <v>516</v>
      </c>
      <c r="E143" s="30" t="s">
        <v>2045</v>
      </c>
      <c r="F143" s="31"/>
    </row>
    <row r="144" spans="1:6" ht="20.100000000000001" customHeight="1">
      <c r="A144" s="29">
        <v>142</v>
      </c>
      <c r="B144" s="30" t="s">
        <v>2168</v>
      </c>
      <c r="C144" s="30">
        <v>71.28</v>
      </c>
      <c r="D144" s="30" t="s">
        <v>516</v>
      </c>
      <c r="E144" s="30" t="s">
        <v>2048</v>
      </c>
      <c r="F144" s="31"/>
    </row>
    <row r="145" spans="1:6" ht="20.100000000000001" customHeight="1">
      <c r="A145" s="29">
        <v>143</v>
      </c>
      <c r="B145" s="30" t="s">
        <v>2169</v>
      </c>
      <c r="C145" s="30">
        <v>60.8</v>
      </c>
      <c r="D145" s="30" t="s">
        <v>516</v>
      </c>
      <c r="E145" s="30" t="s">
        <v>2048</v>
      </c>
      <c r="F145" s="31"/>
    </row>
    <row r="146" spans="1:6" ht="20.100000000000001" customHeight="1">
      <c r="A146" s="29">
        <v>144</v>
      </c>
      <c r="B146" s="30" t="s">
        <v>787</v>
      </c>
      <c r="C146" s="30">
        <v>70.02</v>
      </c>
      <c r="D146" s="30" t="s">
        <v>516</v>
      </c>
      <c r="E146" s="30" t="s">
        <v>2045</v>
      </c>
      <c r="F146" s="31"/>
    </row>
    <row r="147" spans="1:6" ht="20.100000000000001" customHeight="1">
      <c r="A147" s="29">
        <v>145</v>
      </c>
      <c r="B147" s="30" t="s">
        <v>788</v>
      </c>
      <c r="C147" s="30">
        <v>70.02</v>
      </c>
      <c r="D147" s="30" t="s">
        <v>516</v>
      </c>
      <c r="E147" s="30" t="s">
        <v>2045</v>
      </c>
      <c r="F147" s="31"/>
    </row>
    <row r="148" spans="1:6" ht="20.100000000000001" customHeight="1">
      <c r="A148" s="29">
        <v>146</v>
      </c>
      <c r="B148" s="30" t="s">
        <v>789</v>
      </c>
      <c r="C148" s="30">
        <v>70.569999999999993</v>
      </c>
      <c r="D148" s="30" t="s">
        <v>516</v>
      </c>
      <c r="E148" s="30" t="s">
        <v>2048</v>
      </c>
      <c r="F148" s="31"/>
    </row>
    <row r="149" spans="1:6" ht="20.100000000000001" customHeight="1">
      <c r="A149" s="29">
        <v>147</v>
      </c>
      <c r="B149" s="30" t="s">
        <v>804</v>
      </c>
      <c r="C149" s="30">
        <v>70.569999999999993</v>
      </c>
      <c r="D149" s="30" t="s">
        <v>516</v>
      </c>
      <c r="E149" s="30" t="s">
        <v>2042</v>
      </c>
      <c r="F149" s="31"/>
    </row>
    <row r="150" spans="1:6" ht="20.100000000000001" customHeight="1">
      <c r="A150" s="29">
        <v>148</v>
      </c>
      <c r="B150" s="30" t="s">
        <v>806</v>
      </c>
      <c r="C150" s="30">
        <v>70.02</v>
      </c>
      <c r="D150" s="30" t="s">
        <v>516</v>
      </c>
      <c r="E150" s="30" t="s">
        <v>2045</v>
      </c>
      <c r="F150" s="31"/>
    </row>
    <row r="151" spans="1:6" ht="20.100000000000001" customHeight="1">
      <c r="A151" s="29">
        <v>149</v>
      </c>
      <c r="B151" s="30" t="s">
        <v>807</v>
      </c>
      <c r="C151" s="30">
        <v>70.569999999999993</v>
      </c>
      <c r="D151" s="30" t="s">
        <v>516</v>
      </c>
      <c r="E151" s="30" t="s">
        <v>2048</v>
      </c>
      <c r="F151" s="31"/>
    </row>
    <row r="152" spans="1:6" ht="20.100000000000001" customHeight="1">
      <c r="A152" s="29">
        <v>150</v>
      </c>
      <c r="B152" s="30" t="s">
        <v>2170</v>
      </c>
      <c r="C152" s="30">
        <v>60.8</v>
      </c>
      <c r="D152" s="30" t="s">
        <v>516</v>
      </c>
      <c r="E152" s="30" t="s">
        <v>2042</v>
      </c>
      <c r="F152" s="31"/>
    </row>
    <row r="153" spans="1:6" ht="20.100000000000001" customHeight="1">
      <c r="A153" s="29">
        <v>151</v>
      </c>
      <c r="B153" s="30" t="s">
        <v>2171</v>
      </c>
      <c r="C153" s="30">
        <v>71.28</v>
      </c>
      <c r="D153" s="30" t="s">
        <v>516</v>
      </c>
      <c r="E153" s="30" t="s">
        <v>2042</v>
      </c>
      <c r="F153" s="31"/>
    </row>
    <row r="154" spans="1:6" ht="20.100000000000001" customHeight="1">
      <c r="A154" s="29">
        <v>152</v>
      </c>
      <c r="B154" s="30" t="s">
        <v>2172</v>
      </c>
      <c r="C154" s="30">
        <v>71.03</v>
      </c>
      <c r="D154" s="30" t="s">
        <v>516</v>
      </c>
      <c r="E154" s="30" t="s">
        <v>2045</v>
      </c>
      <c r="F154" s="31"/>
    </row>
    <row r="155" spans="1:6" ht="20.100000000000001" customHeight="1">
      <c r="A155" s="29">
        <v>153</v>
      </c>
      <c r="B155" s="30" t="s">
        <v>2173</v>
      </c>
      <c r="C155" s="30">
        <v>71.03</v>
      </c>
      <c r="D155" s="30" t="s">
        <v>516</v>
      </c>
      <c r="E155" s="30" t="s">
        <v>2045</v>
      </c>
      <c r="F155" s="31"/>
    </row>
    <row r="156" spans="1:6" ht="20.100000000000001" customHeight="1">
      <c r="A156" s="29">
        <v>154</v>
      </c>
      <c r="B156" s="30" t="s">
        <v>2174</v>
      </c>
      <c r="C156" s="30">
        <v>71.28</v>
      </c>
      <c r="D156" s="30" t="s">
        <v>516</v>
      </c>
      <c r="E156" s="30" t="s">
        <v>2048</v>
      </c>
      <c r="F156" s="31"/>
    </row>
    <row r="157" spans="1:6" ht="20.100000000000001" customHeight="1">
      <c r="A157" s="29">
        <v>155</v>
      </c>
      <c r="B157" s="30" t="s">
        <v>2175</v>
      </c>
      <c r="C157" s="30">
        <v>60.8</v>
      </c>
      <c r="D157" s="30" t="s">
        <v>516</v>
      </c>
      <c r="E157" s="30" t="s">
        <v>2048</v>
      </c>
      <c r="F157" s="31"/>
    </row>
    <row r="158" spans="1:6" ht="20.100000000000001" customHeight="1">
      <c r="A158" s="29">
        <v>156</v>
      </c>
      <c r="B158" s="30" t="s">
        <v>822</v>
      </c>
      <c r="C158" s="30">
        <v>70.569999999999993</v>
      </c>
      <c r="D158" s="30" t="s">
        <v>516</v>
      </c>
      <c r="E158" s="30" t="s">
        <v>2042</v>
      </c>
      <c r="F158" s="31"/>
    </row>
    <row r="159" spans="1:6" ht="20.100000000000001" customHeight="1">
      <c r="A159" s="29">
        <v>157</v>
      </c>
      <c r="B159" s="30" t="s">
        <v>824</v>
      </c>
      <c r="C159" s="30">
        <v>70.02</v>
      </c>
      <c r="D159" s="30" t="s">
        <v>516</v>
      </c>
      <c r="E159" s="30" t="s">
        <v>2045</v>
      </c>
      <c r="F159" s="31"/>
    </row>
    <row r="160" spans="1:6" ht="20.100000000000001" customHeight="1">
      <c r="A160" s="29">
        <v>158</v>
      </c>
      <c r="B160" s="30" t="s">
        <v>825</v>
      </c>
      <c r="C160" s="30">
        <v>70.569999999999993</v>
      </c>
      <c r="D160" s="30" t="s">
        <v>516</v>
      </c>
      <c r="E160" s="30" t="s">
        <v>2048</v>
      </c>
      <c r="F160" s="31"/>
    </row>
    <row r="161" spans="1:6" ht="20.100000000000001" customHeight="1">
      <c r="A161" s="29">
        <v>159</v>
      </c>
      <c r="B161" s="30" t="s">
        <v>1718</v>
      </c>
      <c r="C161" s="30">
        <v>70.56</v>
      </c>
      <c r="D161" s="30" t="s">
        <v>516</v>
      </c>
      <c r="E161" s="30" t="s">
        <v>2042</v>
      </c>
      <c r="F161" s="31"/>
    </row>
    <row r="162" spans="1:6" ht="20.100000000000001" customHeight="1">
      <c r="A162" s="29">
        <v>160</v>
      </c>
      <c r="B162" s="30" t="s">
        <v>2176</v>
      </c>
      <c r="C162" s="30">
        <v>60.8</v>
      </c>
      <c r="D162" s="30" t="s">
        <v>516</v>
      </c>
      <c r="E162" s="30" t="s">
        <v>2042</v>
      </c>
      <c r="F162" s="31"/>
    </row>
    <row r="163" spans="1:6" ht="20.100000000000001" customHeight="1">
      <c r="A163" s="29">
        <v>161</v>
      </c>
      <c r="B163" s="30" t="s">
        <v>2177</v>
      </c>
      <c r="C163" s="30">
        <v>71.28</v>
      </c>
      <c r="D163" s="30" t="s">
        <v>516</v>
      </c>
      <c r="E163" s="30" t="s">
        <v>2042</v>
      </c>
      <c r="F163" s="31"/>
    </row>
    <row r="164" spans="1:6" ht="20.100000000000001" customHeight="1">
      <c r="A164" s="29">
        <v>162</v>
      </c>
      <c r="B164" s="30" t="s">
        <v>2178</v>
      </c>
      <c r="C164" s="30">
        <v>71.03</v>
      </c>
      <c r="D164" s="30" t="s">
        <v>516</v>
      </c>
      <c r="E164" s="30" t="s">
        <v>2045</v>
      </c>
      <c r="F164" s="31"/>
    </row>
    <row r="165" spans="1:6" ht="20.100000000000001" customHeight="1">
      <c r="A165" s="29">
        <v>163</v>
      </c>
      <c r="B165" s="30" t="s">
        <v>2179</v>
      </c>
      <c r="C165" s="30">
        <v>71.28</v>
      </c>
      <c r="D165" s="30" t="s">
        <v>516</v>
      </c>
      <c r="E165" s="30" t="s">
        <v>2048</v>
      </c>
      <c r="F165" s="31"/>
    </row>
    <row r="166" spans="1:6" ht="20.100000000000001" customHeight="1">
      <c r="A166" s="29">
        <v>164</v>
      </c>
      <c r="B166" s="30" t="s">
        <v>2180</v>
      </c>
      <c r="C166" s="30">
        <v>60.8</v>
      </c>
      <c r="D166" s="30" t="s">
        <v>516</v>
      </c>
      <c r="E166" s="30" t="s">
        <v>2048</v>
      </c>
      <c r="F166" s="31"/>
    </row>
    <row r="167" spans="1:6" ht="20.100000000000001" customHeight="1">
      <c r="A167" s="29">
        <v>165</v>
      </c>
      <c r="B167" s="30" t="s">
        <v>2181</v>
      </c>
      <c r="C167" s="30">
        <v>70.569999999999993</v>
      </c>
      <c r="D167" s="30" t="s">
        <v>516</v>
      </c>
      <c r="E167" s="30" t="s">
        <v>2042</v>
      </c>
      <c r="F167" s="31"/>
    </row>
    <row r="168" spans="1:6" ht="20.100000000000001" customHeight="1">
      <c r="A168" s="29">
        <v>166</v>
      </c>
      <c r="B168" s="30" t="s">
        <v>2182</v>
      </c>
      <c r="C168" s="30">
        <v>70.02</v>
      </c>
      <c r="D168" s="30" t="s">
        <v>516</v>
      </c>
      <c r="E168" s="30" t="s">
        <v>2045</v>
      </c>
      <c r="F168" s="31"/>
    </row>
    <row r="169" spans="1:6" ht="20.100000000000001" customHeight="1">
      <c r="A169" s="29">
        <v>167</v>
      </c>
      <c r="B169" s="30" t="s">
        <v>2183</v>
      </c>
      <c r="C169" s="30">
        <v>70.569999999999993</v>
      </c>
      <c r="D169" s="30" t="s">
        <v>516</v>
      </c>
      <c r="E169" s="30" t="s">
        <v>2048</v>
      </c>
      <c r="F169" s="31"/>
    </row>
    <row r="170" spans="1:6" ht="20.100000000000001" customHeight="1">
      <c r="A170" s="29">
        <v>168</v>
      </c>
      <c r="B170" s="30" t="s">
        <v>2184</v>
      </c>
      <c r="C170" s="30">
        <v>70.56</v>
      </c>
      <c r="D170" s="30" t="s">
        <v>516</v>
      </c>
      <c r="E170" s="30" t="s">
        <v>2048</v>
      </c>
      <c r="F170" s="31"/>
    </row>
    <row r="171" spans="1:6" ht="20.100000000000001" customHeight="1">
      <c r="A171" s="29">
        <v>169</v>
      </c>
      <c r="B171" s="30" t="s">
        <v>2185</v>
      </c>
      <c r="C171" s="30">
        <v>98.34</v>
      </c>
      <c r="D171" s="30" t="s">
        <v>487</v>
      </c>
      <c r="E171" s="30" t="s">
        <v>2051</v>
      </c>
      <c r="F171" s="31"/>
    </row>
    <row r="172" spans="1:6" ht="20.100000000000001" customHeight="1">
      <c r="A172" s="29">
        <v>170</v>
      </c>
      <c r="B172" s="30" t="s">
        <v>2186</v>
      </c>
      <c r="C172" s="30">
        <v>60.8</v>
      </c>
      <c r="D172" s="30" t="s">
        <v>516</v>
      </c>
      <c r="E172" s="30" t="s">
        <v>2042</v>
      </c>
      <c r="F172" s="31"/>
    </row>
    <row r="173" spans="1:6" ht="20.100000000000001" customHeight="1">
      <c r="A173" s="29">
        <v>171</v>
      </c>
      <c r="B173" s="30" t="s">
        <v>2187</v>
      </c>
      <c r="C173" s="30">
        <v>71.28</v>
      </c>
      <c r="D173" s="30" t="s">
        <v>516</v>
      </c>
      <c r="E173" s="30" t="s">
        <v>2042</v>
      </c>
      <c r="F173" s="31"/>
    </row>
    <row r="174" spans="1:6" ht="20.100000000000001" customHeight="1">
      <c r="A174" s="29">
        <v>172</v>
      </c>
      <c r="B174" s="30" t="s">
        <v>2188</v>
      </c>
      <c r="C174" s="30">
        <v>71.03</v>
      </c>
      <c r="D174" s="30" t="s">
        <v>516</v>
      </c>
      <c r="E174" s="30" t="s">
        <v>2045</v>
      </c>
      <c r="F174" s="31"/>
    </row>
    <row r="175" spans="1:6" ht="20.100000000000001" customHeight="1">
      <c r="A175" s="29">
        <v>173</v>
      </c>
      <c r="B175" s="30" t="s">
        <v>2189</v>
      </c>
      <c r="C175" s="30">
        <v>71.03</v>
      </c>
      <c r="D175" s="30" t="s">
        <v>516</v>
      </c>
      <c r="E175" s="30" t="s">
        <v>2045</v>
      </c>
      <c r="F175" s="31"/>
    </row>
    <row r="176" spans="1:6" ht="20.100000000000001" customHeight="1">
      <c r="A176" s="29">
        <v>174</v>
      </c>
      <c r="B176" s="30" t="s">
        <v>2190</v>
      </c>
      <c r="C176" s="30">
        <v>60.8</v>
      </c>
      <c r="D176" s="30" t="s">
        <v>516</v>
      </c>
      <c r="E176" s="30" t="s">
        <v>2048</v>
      </c>
      <c r="F176" s="31"/>
    </row>
    <row r="177" spans="1:6" ht="20.100000000000001" customHeight="1">
      <c r="A177" s="29">
        <v>175</v>
      </c>
      <c r="B177" s="30" t="s">
        <v>2191</v>
      </c>
      <c r="C177" s="30">
        <v>70.02</v>
      </c>
      <c r="D177" s="30" t="s">
        <v>516</v>
      </c>
      <c r="E177" s="30" t="s">
        <v>2045</v>
      </c>
      <c r="F177" s="31"/>
    </row>
    <row r="178" spans="1:6" ht="20.100000000000001" customHeight="1">
      <c r="A178" s="29">
        <v>176</v>
      </c>
      <c r="B178" s="30" t="s">
        <v>2192</v>
      </c>
      <c r="C178" s="30">
        <v>70.02</v>
      </c>
      <c r="D178" s="30" t="s">
        <v>516</v>
      </c>
      <c r="E178" s="30" t="s">
        <v>2045</v>
      </c>
      <c r="F178" s="31"/>
    </row>
    <row r="179" spans="1:6" ht="20.100000000000001" customHeight="1">
      <c r="A179" s="29">
        <v>177</v>
      </c>
      <c r="B179" s="30" t="s">
        <v>2193</v>
      </c>
      <c r="C179" s="30">
        <v>70.569999999999993</v>
      </c>
      <c r="D179" s="30" t="s">
        <v>516</v>
      </c>
      <c r="E179" s="30" t="s">
        <v>2048</v>
      </c>
      <c r="F179" s="31"/>
    </row>
    <row r="180" spans="1:6" ht="20.100000000000001" customHeight="1">
      <c r="A180" s="29">
        <v>178</v>
      </c>
      <c r="B180" s="30" t="s">
        <v>2194</v>
      </c>
      <c r="C180" s="30">
        <v>70.56</v>
      </c>
      <c r="D180" s="30" t="s">
        <v>516</v>
      </c>
      <c r="E180" s="30" t="s">
        <v>2042</v>
      </c>
      <c r="F180" s="31"/>
    </row>
    <row r="181" spans="1:6" ht="20.100000000000001" customHeight="1">
      <c r="A181" s="29">
        <v>179</v>
      </c>
      <c r="B181" s="30" t="s">
        <v>2195</v>
      </c>
      <c r="C181" s="30">
        <v>70</v>
      </c>
      <c r="D181" s="30" t="s">
        <v>516</v>
      </c>
      <c r="E181" s="30" t="s">
        <v>2045</v>
      </c>
      <c r="F181" s="31"/>
    </row>
    <row r="182" spans="1:6" ht="20.100000000000001" customHeight="1">
      <c r="A182" s="29">
        <v>180</v>
      </c>
      <c r="B182" s="30" t="s">
        <v>2196</v>
      </c>
      <c r="C182" s="30">
        <v>70.56</v>
      </c>
      <c r="D182" s="30" t="s">
        <v>516</v>
      </c>
      <c r="E182" s="30" t="s">
        <v>2048</v>
      </c>
      <c r="F182" s="31"/>
    </row>
    <row r="183" spans="1:6" ht="20.100000000000001" customHeight="1">
      <c r="A183" s="29">
        <v>181</v>
      </c>
      <c r="B183" s="30" t="s">
        <v>2197</v>
      </c>
      <c r="C183" s="30">
        <v>60.8</v>
      </c>
      <c r="D183" s="30" t="s">
        <v>516</v>
      </c>
      <c r="E183" s="30" t="s">
        <v>2042</v>
      </c>
      <c r="F183" s="31"/>
    </row>
    <row r="184" spans="1:6" ht="20.100000000000001" customHeight="1">
      <c r="A184" s="29">
        <v>182</v>
      </c>
      <c r="B184" s="30" t="s">
        <v>2198</v>
      </c>
      <c r="C184" s="30">
        <v>71.28</v>
      </c>
      <c r="D184" s="30" t="s">
        <v>516</v>
      </c>
      <c r="E184" s="30" t="s">
        <v>2042</v>
      </c>
      <c r="F184" s="31"/>
    </row>
    <row r="185" spans="1:6" ht="20.100000000000001" customHeight="1">
      <c r="A185" s="29">
        <v>183</v>
      </c>
      <c r="B185" s="30" t="s">
        <v>2199</v>
      </c>
      <c r="C185" s="30">
        <v>71.03</v>
      </c>
      <c r="D185" s="30" t="s">
        <v>516</v>
      </c>
      <c r="E185" s="30" t="s">
        <v>2045</v>
      </c>
      <c r="F185" s="31"/>
    </row>
    <row r="186" spans="1:6" ht="20.100000000000001" customHeight="1">
      <c r="A186" s="29">
        <v>184</v>
      </c>
      <c r="B186" s="30" t="s">
        <v>2200</v>
      </c>
      <c r="C186" s="30">
        <v>71.03</v>
      </c>
      <c r="D186" s="30" t="s">
        <v>516</v>
      </c>
      <c r="E186" s="30" t="s">
        <v>2045</v>
      </c>
      <c r="F186" s="31"/>
    </row>
    <row r="187" spans="1:6" ht="20.100000000000001" customHeight="1">
      <c r="A187" s="29">
        <v>185</v>
      </c>
      <c r="B187" s="30" t="s">
        <v>2201</v>
      </c>
      <c r="C187" s="30">
        <v>60.8</v>
      </c>
      <c r="D187" s="30" t="s">
        <v>516</v>
      </c>
      <c r="E187" s="30" t="s">
        <v>2048</v>
      </c>
      <c r="F187" s="31"/>
    </row>
    <row r="188" spans="1:6" ht="20.100000000000001" customHeight="1">
      <c r="A188" s="29">
        <v>186</v>
      </c>
      <c r="B188" s="30" t="s">
        <v>2202</v>
      </c>
      <c r="C188" s="30">
        <v>70.569999999999993</v>
      </c>
      <c r="D188" s="30" t="s">
        <v>516</v>
      </c>
      <c r="E188" s="30" t="s">
        <v>2042</v>
      </c>
      <c r="F188" s="31"/>
    </row>
    <row r="189" spans="1:6" ht="20.100000000000001" customHeight="1">
      <c r="A189" s="29">
        <v>187</v>
      </c>
      <c r="B189" s="30" t="s">
        <v>2203</v>
      </c>
      <c r="C189" s="30">
        <v>70.02</v>
      </c>
      <c r="D189" s="30" t="s">
        <v>516</v>
      </c>
      <c r="E189" s="30" t="s">
        <v>2045</v>
      </c>
      <c r="F189" s="31"/>
    </row>
    <row r="190" spans="1:6" ht="20.100000000000001" customHeight="1">
      <c r="A190" s="29">
        <v>188</v>
      </c>
      <c r="B190" s="30" t="s">
        <v>2204</v>
      </c>
      <c r="C190" s="30">
        <v>70.02</v>
      </c>
      <c r="D190" s="30" t="s">
        <v>516</v>
      </c>
      <c r="E190" s="30" t="s">
        <v>2045</v>
      </c>
      <c r="F190" s="31"/>
    </row>
    <row r="191" spans="1:6" ht="20.100000000000001" customHeight="1">
      <c r="A191" s="29">
        <v>189</v>
      </c>
      <c r="B191" s="30" t="s">
        <v>2205</v>
      </c>
      <c r="C191" s="30">
        <v>70.569999999999993</v>
      </c>
      <c r="D191" s="30" t="s">
        <v>516</v>
      </c>
      <c r="E191" s="30" t="s">
        <v>2048</v>
      </c>
      <c r="F191" s="31"/>
    </row>
    <row r="192" spans="1:6" ht="20.100000000000001" customHeight="1">
      <c r="A192" s="29">
        <v>190</v>
      </c>
      <c r="B192" s="30" t="s">
        <v>2206</v>
      </c>
      <c r="C192" s="30">
        <v>60.07</v>
      </c>
      <c r="D192" s="30" t="s">
        <v>516</v>
      </c>
      <c r="E192" s="30" t="s">
        <v>2048</v>
      </c>
      <c r="F192" s="31"/>
    </row>
    <row r="193" spans="1:6" ht="20.100000000000001" customHeight="1">
      <c r="A193" s="29">
        <v>191</v>
      </c>
      <c r="B193" s="30" t="s">
        <v>2207</v>
      </c>
      <c r="C193" s="30">
        <v>70.56</v>
      </c>
      <c r="D193" s="30" t="s">
        <v>516</v>
      </c>
      <c r="E193" s="30" t="s">
        <v>2042</v>
      </c>
      <c r="F193" s="31"/>
    </row>
    <row r="194" spans="1:6" ht="20.100000000000001" customHeight="1">
      <c r="A194" s="29">
        <v>192</v>
      </c>
      <c r="B194" s="30" t="s">
        <v>2208</v>
      </c>
      <c r="C194" s="30">
        <v>70</v>
      </c>
      <c r="D194" s="30" t="s">
        <v>516</v>
      </c>
      <c r="E194" s="30" t="s">
        <v>2045</v>
      </c>
      <c r="F194" s="31"/>
    </row>
    <row r="195" spans="1:6" ht="20.100000000000001" customHeight="1">
      <c r="A195" s="29">
        <v>193</v>
      </c>
      <c r="B195" s="30" t="s">
        <v>2209</v>
      </c>
      <c r="C195" s="30">
        <v>70.56</v>
      </c>
      <c r="D195" s="30" t="s">
        <v>516</v>
      </c>
      <c r="E195" s="30" t="s">
        <v>2048</v>
      </c>
      <c r="F195" s="31"/>
    </row>
    <row r="196" spans="1:6" ht="20.100000000000001" customHeight="1">
      <c r="A196" s="29">
        <v>194</v>
      </c>
      <c r="B196" s="30" t="s">
        <v>2210</v>
      </c>
      <c r="C196" s="30">
        <v>60.06</v>
      </c>
      <c r="D196" s="30" t="s">
        <v>516</v>
      </c>
      <c r="E196" s="30" t="s">
        <v>2048</v>
      </c>
      <c r="F196" s="31"/>
    </row>
    <row r="197" spans="1:6" ht="20.100000000000001" customHeight="1">
      <c r="A197" s="29">
        <v>195</v>
      </c>
      <c r="B197" s="30" t="s">
        <v>2211</v>
      </c>
      <c r="C197" s="30">
        <v>98.34</v>
      </c>
      <c r="D197" s="30" t="s">
        <v>487</v>
      </c>
      <c r="E197" s="30" t="s">
        <v>2051</v>
      </c>
      <c r="F197" s="31"/>
    </row>
    <row r="198" spans="1:6" ht="20.100000000000001" customHeight="1">
      <c r="A198" s="29">
        <v>196</v>
      </c>
      <c r="B198" s="30" t="s">
        <v>2212</v>
      </c>
      <c r="C198" s="30">
        <v>60.8</v>
      </c>
      <c r="D198" s="30" t="s">
        <v>516</v>
      </c>
      <c r="E198" s="30" t="s">
        <v>2042</v>
      </c>
      <c r="F198" s="31"/>
    </row>
    <row r="199" spans="1:6" ht="20.100000000000001" customHeight="1">
      <c r="A199" s="29">
        <v>197</v>
      </c>
      <c r="B199" s="30" t="s">
        <v>2213</v>
      </c>
      <c r="C199" s="30">
        <v>71.28</v>
      </c>
      <c r="D199" s="30" t="s">
        <v>516</v>
      </c>
      <c r="E199" s="30" t="s">
        <v>2042</v>
      </c>
      <c r="F199" s="31"/>
    </row>
    <row r="200" spans="1:6" ht="20.100000000000001" customHeight="1">
      <c r="A200" s="29">
        <v>198</v>
      </c>
      <c r="B200" s="30" t="s">
        <v>2214</v>
      </c>
      <c r="C200" s="30">
        <v>71.03</v>
      </c>
      <c r="D200" s="30" t="s">
        <v>516</v>
      </c>
      <c r="E200" s="30" t="s">
        <v>2045</v>
      </c>
      <c r="F200" s="31"/>
    </row>
    <row r="201" spans="1:6" ht="20.100000000000001" customHeight="1">
      <c r="A201" s="29">
        <v>199</v>
      </c>
      <c r="B201" s="30" t="s">
        <v>2215</v>
      </c>
      <c r="C201" s="30">
        <v>71.03</v>
      </c>
      <c r="D201" s="30" t="s">
        <v>516</v>
      </c>
      <c r="E201" s="30" t="s">
        <v>2045</v>
      </c>
      <c r="F201" s="31"/>
    </row>
    <row r="202" spans="1:6" ht="20.100000000000001" customHeight="1">
      <c r="A202" s="29">
        <v>200</v>
      </c>
      <c r="B202" s="30" t="s">
        <v>2216</v>
      </c>
      <c r="C202" s="30">
        <v>71.28</v>
      </c>
      <c r="D202" s="30" t="s">
        <v>516</v>
      </c>
      <c r="E202" s="30" t="s">
        <v>2048</v>
      </c>
      <c r="F202" s="31"/>
    </row>
    <row r="203" spans="1:6" ht="20.100000000000001" customHeight="1">
      <c r="A203" s="29">
        <v>201</v>
      </c>
      <c r="B203" s="30" t="s">
        <v>2217</v>
      </c>
      <c r="C203" s="30">
        <v>60.8</v>
      </c>
      <c r="D203" s="30" t="s">
        <v>516</v>
      </c>
      <c r="E203" s="30" t="s">
        <v>2048</v>
      </c>
      <c r="F203" s="31"/>
    </row>
    <row r="204" spans="1:6" ht="20.100000000000001" customHeight="1">
      <c r="A204" s="29">
        <v>202</v>
      </c>
      <c r="B204" s="30" t="s">
        <v>2218</v>
      </c>
      <c r="C204" s="30">
        <v>98.34</v>
      </c>
      <c r="D204" s="30" t="s">
        <v>487</v>
      </c>
      <c r="E204" s="30" t="s">
        <v>2051</v>
      </c>
      <c r="F204" s="31"/>
    </row>
    <row r="205" spans="1:6" ht="20.100000000000001" customHeight="1">
      <c r="A205" s="29">
        <v>203</v>
      </c>
      <c r="B205" s="30" t="s">
        <v>2219</v>
      </c>
      <c r="C205" s="30">
        <v>60.8</v>
      </c>
      <c r="D205" s="30" t="s">
        <v>516</v>
      </c>
      <c r="E205" s="30" t="s">
        <v>2042</v>
      </c>
      <c r="F205" s="31"/>
    </row>
    <row r="206" spans="1:6" ht="20.100000000000001" customHeight="1">
      <c r="A206" s="29">
        <v>204</v>
      </c>
      <c r="B206" s="30" t="s">
        <v>2220</v>
      </c>
      <c r="C206" s="30">
        <v>71.28</v>
      </c>
      <c r="D206" s="30" t="s">
        <v>516</v>
      </c>
      <c r="E206" s="30" t="s">
        <v>2042</v>
      </c>
      <c r="F206" s="31"/>
    </row>
    <row r="207" spans="1:6" ht="20.100000000000001" customHeight="1">
      <c r="A207" s="29">
        <v>205</v>
      </c>
      <c r="B207" s="30" t="s">
        <v>2221</v>
      </c>
      <c r="C207" s="30">
        <v>71.03</v>
      </c>
      <c r="D207" s="30" t="s">
        <v>516</v>
      </c>
      <c r="E207" s="30" t="s">
        <v>2045</v>
      </c>
      <c r="F207" s="31"/>
    </row>
    <row r="208" spans="1:6" ht="20.100000000000001" customHeight="1">
      <c r="A208" s="29">
        <v>206</v>
      </c>
      <c r="B208" s="30" t="s">
        <v>2222</v>
      </c>
      <c r="C208" s="30">
        <v>71.03</v>
      </c>
      <c r="D208" s="30" t="s">
        <v>516</v>
      </c>
      <c r="E208" s="30" t="s">
        <v>2045</v>
      </c>
      <c r="F208" s="31"/>
    </row>
    <row r="209" spans="1:6" ht="20.100000000000001" customHeight="1">
      <c r="A209" s="29">
        <v>207</v>
      </c>
      <c r="B209" s="30" t="s">
        <v>2223</v>
      </c>
      <c r="C209" s="30">
        <v>71.28</v>
      </c>
      <c r="D209" s="30" t="s">
        <v>516</v>
      </c>
      <c r="E209" s="30" t="s">
        <v>2048</v>
      </c>
      <c r="F209" s="31"/>
    </row>
    <row r="210" spans="1:6" ht="20.100000000000001" customHeight="1">
      <c r="A210" s="29">
        <v>208</v>
      </c>
      <c r="B210" s="30" t="s">
        <v>2224</v>
      </c>
      <c r="C210" s="30">
        <v>60.8</v>
      </c>
      <c r="D210" s="30" t="s">
        <v>516</v>
      </c>
      <c r="E210" s="30" t="s">
        <v>2048</v>
      </c>
      <c r="F210" s="31"/>
    </row>
    <row r="211" spans="1:6" ht="20.100000000000001" customHeight="1">
      <c r="A211" s="29">
        <v>209</v>
      </c>
      <c r="B211" s="30" t="s">
        <v>2225</v>
      </c>
      <c r="C211" s="30">
        <v>70.569999999999993</v>
      </c>
      <c r="D211" s="30" t="s">
        <v>516</v>
      </c>
      <c r="E211" s="30" t="s">
        <v>2042</v>
      </c>
      <c r="F211" s="31"/>
    </row>
    <row r="212" spans="1:6" ht="20.100000000000001" customHeight="1">
      <c r="A212" s="29">
        <v>210</v>
      </c>
      <c r="B212" s="30" t="s">
        <v>2226</v>
      </c>
      <c r="C212" s="30">
        <v>70.02</v>
      </c>
      <c r="D212" s="30" t="s">
        <v>516</v>
      </c>
      <c r="E212" s="30" t="s">
        <v>2045</v>
      </c>
      <c r="F212" s="31"/>
    </row>
    <row r="213" spans="1:6" ht="20.100000000000001" customHeight="1">
      <c r="A213" s="29">
        <v>211</v>
      </c>
      <c r="B213" s="30" t="s">
        <v>2227</v>
      </c>
      <c r="C213" s="30">
        <v>70.02</v>
      </c>
      <c r="D213" s="30" t="s">
        <v>516</v>
      </c>
      <c r="E213" s="30" t="s">
        <v>2045</v>
      </c>
      <c r="F213" s="31"/>
    </row>
    <row r="214" spans="1:6" ht="20.100000000000001" customHeight="1">
      <c r="A214" s="29">
        <v>212</v>
      </c>
      <c r="B214" s="30" t="s">
        <v>2228</v>
      </c>
      <c r="C214" s="30">
        <v>70.569999999999993</v>
      </c>
      <c r="D214" s="30" t="s">
        <v>516</v>
      </c>
      <c r="E214" s="30" t="s">
        <v>2048</v>
      </c>
      <c r="F214" s="31"/>
    </row>
    <row r="215" spans="1:6" ht="20.100000000000001" customHeight="1">
      <c r="A215" s="29">
        <v>213</v>
      </c>
      <c r="B215" s="30" t="s">
        <v>2229</v>
      </c>
      <c r="C215" s="30">
        <v>70.56</v>
      </c>
      <c r="D215" s="30" t="s">
        <v>516</v>
      </c>
      <c r="E215" s="30" t="s">
        <v>2042</v>
      </c>
      <c r="F215" s="31"/>
    </row>
    <row r="216" spans="1:6" ht="20.100000000000001" customHeight="1">
      <c r="A216" s="29">
        <v>214</v>
      </c>
      <c r="B216" s="30" t="s">
        <v>2230</v>
      </c>
      <c r="C216" s="30">
        <v>70</v>
      </c>
      <c r="D216" s="30" t="s">
        <v>516</v>
      </c>
      <c r="E216" s="30" t="s">
        <v>2045</v>
      </c>
      <c r="F216" s="31"/>
    </row>
    <row r="217" spans="1:6" ht="20.100000000000001" customHeight="1">
      <c r="A217" s="29">
        <v>215</v>
      </c>
      <c r="B217" s="30" t="s">
        <v>2231</v>
      </c>
      <c r="C217" s="30">
        <v>70.56</v>
      </c>
      <c r="D217" s="30" t="s">
        <v>516</v>
      </c>
      <c r="E217" s="30" t="s">
        <v>2048</v>
      </c>
      <c r="F217" s="31"/>
    </row>
    <row r="218" spans="1:6" ht="20.100000000000001" customHeight="1">
      <c r="A218" s="29">
        <v>216</v>
      </c>
      <c r="B218" s="30" t="s">
        <v>2232</v>
      </c>
      <c r="C218" s="30">
        <v>71.03</v>
      </c>
      <c r="D218" s="30" t="s">
        <v>516</v>
      </c>
      <c r="E218" s="30" t="s">
        <v>2045</v>
      </c>
      <c r="F218" s="31"/>
    </row>
    <row r="219" spans="1:6" ht="20.100000000000001" customHeight="1">
      <c r="A219" s="29">
        <v>217</v>
      </c>
      <c r="B219" s="30" t="s">
        <v>2233</v>
      </c>
      <c r="C219" s="30">
        <v>71.03</v>
      </c>
      <c r="D219" s="30" t="s">
        <v>516</v>
      </c>
      <c r="E219" s="30" t="s">
        <v>2045</v>
      </c>
      <c r="F219" s="31"/>
    </row>
    <row r="220" spans="1:6" ht="20.100000000000001" customHeight="1">
      <c r="A220" s="29">
        <v>218</v>
      </c>
      <c r="B220" s="30" t="s">
        <v>2234</v>
      </c>
      <c r="C220" s="30">
        <v>60.8</v>
      </c>
      <c r="D220" s="30" t="s">
        <v>516</v>
      </c>
      <c r="E220" s="30" t="s">
        <v>2048</v>
      </c>
      <c r="F220" s="31"/>
    </row>
    <row r="221" spans="1:6" ht="20.100000000000001" customHeight="1">
      <c r="A221" s="29">
        <v>219</v>
      </c>
      <c r="B221" s="30" t="s">
        <v>2235</v>
      </c>
      <c r="C221" s="30">
        <v>98.34</v>
      </c>
      <c r="D221" s="30" t="s">
        <v>487</v>
      </c>
      <c r="E221" s="30" t="s">
        <v>2051</v>
      </c>
      <c r="F221" s="31"/>
    </row>
    <row r="222" spans="1:6" ht="20.100000000000001" customHeight="1">
      <c r="A222" s="29">
        <v>220</v>
      </c>
      <c r="B222" s="30" t="s">
        <v>2236</v>
      </c>
      <c r="C222" s="30">
        <v>60.8</v>
      </c>
      <c r="D222" s="30" t="s">
        <v>516</v>
      </c>
      <c r="E222" s="30" t="s">
        <v>2042</v>
      </c>
      <c r="F222" s="31"/>
    </row>
    <row r="223" spans="1:6" ht="20.100000000000001" customHeight="1">
      <c r="A223" s="29">
        <v>221</v>
      </c>
      <c r="B223" s="30" t="s">
        <v>2237</v>
      </c>
      <c r="C223" s="30">
        <v>71.28</v>
      </c>
      <c r="D223" s="30" t="s">
        <v>516</v>
      </c>
      <c r="E223" s="30" t="s">
        <v>2042</v>
      </c>
      <c r="F223" s="31"/>
    </row>
    <row r="224" spans="1:6" ht="20.100000000000001" customHeight="1">
      <c r="A224" s="29">
        <v>222</v>
      </c>
      <c r="B224" s="30" t="s">
        <v>2238</v>
      </c>
      <c r="C224" s="30">
        <v>71.03</v>
      </c>
      <c r="D224" s="30" t="s">
        <v>516</v>
      </c>
      <c r="E224" s="30" t="s">
        <v>2045</v>
      </c>
      <c r="F224" s="31"/>
    </row>
    <row r="225" spans="1:6" ht="20.100000000000001" customHeight="1">
      <c r="A225" s="29">
        <v>223</v>
      </c>
      <c r="B225" s="30" t="s">
        <v>2239</v>
      </c>
      <c r="C225" s="30">
        <v>71.03</v>
      </c>
      <c r="D225" s="30" t="s">
        <v>516</v>
      </c>
      <c r="E225" s="30" t="s">
        <v>2045</v>
      </c>
      <c r="F225" s="31"/>
    </row>
    <row r="226" spans="1:6" ht="20.100000000000001" customHeight="1">
      <c r="A226" s="29">
        <v>224</v>
      </c>
      <c r="B226" s="30" t="s">
        <v>2240</v>
      </c>
      <c r="C226" s="30">
        <v>60.8</v>
      </c>
      <c r="D226" s="30" t="s">
        <v>516</v>
      </c>
      <c r="E226" s="30" t="s">
        <v>2048</v>
      </c>
      <c r="F226" s="31"/>
    </row>
    <row r="227" spans="1:6" ht="20.100000000000001" customHeight="1">
      <c r="A227" s="29">
        <v>225</v>
      </c>
      <c r="B227" s="30" t="s">
        <v>2241</v>
      </c>
      <c r="C227" s="30">
        <v>60.8</v>
      </c>
      <c r="D227" s="30" t="s">
        <v>516</v>
      </c>
      <c r="E227" s="30" t="s">
        <v>2042</v>
      </c>
      <c r="F227" s="31"/>
    </row>
    <row r="228" spans="1:6" ht="20.100000000000001" customHeight="1">
      <c r="A228" s="29">
        <v>226</v>
      </c>
      <c r="B228" s="30" t="s">
        <v>2242</v>
      </c>
      <c r="C228" s="30">
        <v>71.28</v>
      </c>
      <c r="D228" s="30" t="s">
        <v>516</v>
      </c>
      <c r="E228" s="30" t="s">
        <v>2042</v>
      </c>
      <c r="F228" s="31"/>
    </row>
    <row r="229" spans="1:6" ht="20.100000000000001" customHeight="1">
      <c r="A229" s="29">
        <v>227</v>
      </c>
      <c r="B229" s="30" t="s">
        <v>2243</v>
      </c>
      <c r="C229" s="30">
        <v>71.28</v>
      </c>
      <c r="D229" s="30" t="s">
        <v>516</v>
      </c>
      <c r="E229" s="30" t="s">
        <v>2048</v>
      </c>
      <c r="F229" s="31"/>
    </row>
    <row r="230" spans="1:6" ht="20.100000000000001" customHeight="1">
      <c r="A230" s="29">
        <v>228</v>
      </c>
      <c r="B230" s="30" t="s">
        <v>2244</v>
      </c>
      <c r="C230" s="30">
        <v>60.8</v>
      </c>
      <c r="D230" s="30" t="s">
        <v>516</v>
      </c>
      <c r="E230" s="30" t="s">
        <v>2048</v>
      </c>
      <c r="F230" s="31"/>
    </row>
    <row r="231" spans="1:6" ht="20.100000000000001" customHeight="1">
      <c r="A231" s="29">
        <v>229</v>
      </c>
      <c r="B231" s="30" t="s">
        <v>2245</v>
      </c>
      <c r="C231" s="30">
        <v>71.03</v>
      </c>
      <c r="D231" s="30" t="s">
        <v>516</v>
      </c>
      <c r="E231" s="30" t="s">
        <v>2045</v>
      </c>
      <c r="F231" s="31"/>
    </row>
    <row r="232" spans="1:6" ht="20.100000000000001" customHeight="1">
      <c r="A232" s="29">
        <v>230</v>
      </c>
      <c r="B232" s="30" t="s">
        <v>2246</v>
      </c>
      <c r="C232" s="30">
        <v>71.28</v>
      </c>
      <c r="D232" s="30" t="s">
        <v>516</v>
      </c>
      <c r="E232" s="30" t="s">
        <v>2048</v>
      </c>
      <c r="F232" s="31"/>
    </row>
    <row r="233" spans="1:6" ht="20.100000000000001" customHeight="1">
      <c r="A233" s="29">
        <v>231</v>
      </c>
      <c r="B233" s="30" t="s">
        <v>2247</v>
      </c>
      <c r="C233" s="30">
        <v>60.8</v>
      </c>
      <c r="D233" s="30" t="s">
        <v>516</v>
      </c>
      <c r="E233" s="30" t="s">
        <v>2048</v>
      </c>
      <c r="F233" s="31"/>
    </row>
    <row r="234" spans="1:6" ht="20.100000000000001" customHeight="1">
      <c r="A234" s="29">
        <v>232</v>
      </c>
      <c r="B234" s="30" t="s">
        <v>2248</v>
      </c>
      <c r="C234" s="30">
        <v>60.8</v>
      </c>
      <c r="D234" s="30" t="s">
        <v>516</v>
      </c>
      <c r="E234" s="30" t="s">
        <v>2042</v>
      </c>
      <c r="F234" s="31"/>
    </row>
    <row r="235" spans="1:6" ht="20.100000000000001" customHeight="1">
      <c r="A235" s="29">
        <v>233</v>
      </c>
      <c r="B235" s="30" t="s">
        <v>2249</v>
      </c>
      <c r="C235" s="30">
        <v>71.28</v>
      </c>
      <c r="D235" s="30" t="s">
        <v>516</v>
      </c>
      <c r="E235" s="30" t="s">
        <v>2042</v>
      </c>
      <c r="F235" s="31"/>
    </row>
    <row r="236" spans="1:6" ht="20.100000000000001" customHeight="1">
      <c r="A236" s="29">
        <v>234</v>
      </c>
      <c r="B236" s="30" t="s">
        <v>2250</v>
      </c>
      <c r="C236" s="30">
        <v>71.03</v>
      </c>
      <c r="D236" s="30" t="s">
        <v>516</v>
      </c>
      <c r="E236" s="30" t="s">
        <v>2045</v>
      </c>
      <c r="F236" s="31"/>
    </row>
    <row r="237" spans="1:6" ht="20.100000000000001" customHeight="1">
      <c r="A237" s="29">
        <v>235</v>
      </c>
      <c r="B237" s="30" t="s">
        <v>2251</v>
      </c>
      <c r="C237" s="30">
        <v>71.28</v>
      </c>
      <c r="D237" s="30" t="s">
        <v>516</v>
      </c>
      <c r="E237" s="30" t="s">
        <v>2048</v>
      </c>
      <c r="F237" s="31"/>
    </row>
    <row r="238" spans="1:6" ht="20.100000000000001" customHeight="1">
      <c r="A238" s="29">
        <v>236</v>
      </c>
      <c r="B238" s="30" t="s">
        <v>2252</v>
      </c>
      <c r="C238" s="30">
        <v>60.8</v>
      </c>
      <c r="D238" s="30" t="s">
        <v>516</v>
      </c>
      <c r="E238" s="30" t="s">
        <v>2048</v>
      </c>
      <c r="F238" s="31"/>
    </row>
    <row r="239" spans="1:6" ht="20.100000000000001" customHeight="1">
      <c r="A239" s="29">
        <v>237</v>
      </c>
      <c r="B239" s="30" t="s">
        <v>2253</v>
      </c>
      <c r="C239" s="30">
        <v>60.8</v>
      </c>
      <c r="D239" s="30" t="s">
        <v>516</v>
      </c>
      <c r="E239" s="30" t="s">
        <v>2042</v>
      </c>
      <c r="F239" s="31"/>
    </row>
    <row r="240" spans="1:6" ht="20.100000000000001" customHeight="1">
      <c r="A240" s="29">
        <v>238</v>
      </c>
      <c r="B240" s="30" t="s">
        <v>2254</v>
      </c>
      <c r="C240" s="30">
        <v>71.28</v>
      </c>
      <c r="D240" s="30" t="s">
        <v>516</v>
      </c>
      <c r="E240" s="30" t="s">
        <v>2042</v>
      </c>
      <c r="F240" s="31"/>
    </row>
    <row r="241" spans="1:6" ht="20.100000000000001" customHeight="1">
      <c r="A241" s="29">
        <v>239</v>
      </c>
      <c r="B241" s="30" t="s">
        <v>2255</v>
      </c>
      <c r="C241" s="30">
        <v>71.03</v>
      </c>
      <c r="D241" s="30" t="s">
        <v>516</v>
      </c>
      <c r="E241" s="30" t="s">
        <v>2045</v>
      </c>
      <c r="F241" s="31"/>
    </row>
    <row r="242" spans="1:6" ht="20.100000000000001" customHeight="1">
      <c r="A242" s="29">
        <v>240</v>
      </c>
      <c r="B242" s="30" t="s">
        <v>2256</v>
      </c>
      <c r="C242" s="30">
        <v>71.03</v>
      </c>
      <c r="D242" s="30" t="s">
        <v>516</v>
      </c>
      <c r="E242" s="30" t="s">
        <v>2045</v>
      </c>
      <c r="F242" s="31"/>
    </row>
    <row r="243" spans="1:6" ht="20.100000000000001" customHeight="1">
      <c r="A243" s="29">
        <v>241</v>
      </c>
      <c r="B243" s="30" t="s">
        <v>2257</v>
      </c>
      <c r="C243" s="30">
        <v>71.28</v>
      </c>
      <c r="D243" s="30" t="s">
        <v>516</v>
      </c>
      <c r="E243" s="30" t="s">
        <v>2048</v>
      </c>
      <c r="F243" s="31"/>
    </row>
    <row r="244" spans="1:6" ht="20.100000000000001" customHeight="1">
      <c r="A244" s="29">
        <v>242</v>
      </c>
      <c r="B244" s="30" t="s">
        <v>2258</v>
      </c>
      <c r="C244" s="30">
        <v>60.8</v>
      </c>
      <c r="D244" s="30" t="s">
        <v>516</v>
      </c>
      <c r="E244" s="30" t="s">
        <v>2048</v>
      </c>
      <c r="F244" s="31"/>
    </row>
    <row r="245" spans="1:6" ht="20.100000000000001" customHeight="1">
      <c r="A245" s="29">
        <v>243</v>
      </c>
      <c r="B245" s="30" t="s">
        <v>2259</v>
      </c>
      <c r="C245" s="30">
        <v>60.8</v>
      </c>
      <c r="D245" s="30" t="s">
        <v>516</v>
      </c>
      <c r="E245" s="30" t="s">
        <v>2042</v>
      </c>
      <c r="F245" s="31"/>
    </row>
    <row r="246" spans="1:6" ht="20.100000000000001" customHeight="1">
      <c r="A246" s="29">
        <v>244</v>
      </c>
      <c r="B246" s="30" t="s">
        <v>2260</v>
      </c>
      <c r="C246" s="30">
        <v>71.03</v>
      </c>
      <c r="D246" s="30" t="s">
        <v>516</v>
      </c>
      <c r="E246" s="30" t="s">
        <v>2045</v>
      </c>
      <c r="F246" s="31"/>
    </row>
    <row r="247" spans="1:6" ht="20.100000000000001" customHeight="1">
      <c r="A247" s="29">
        <v>245</v>
      </c>
      <c r="B247" s="30" t="s">
        <v>2261</v>
      </c>
      <c r="C247" s="30">
        <v>71.03</v>
      </c>
      <c r="D247" s="30" t="s">
        <v>516</v>
      </c>
      <c r="E247" s="30" t="s">
        <v>2045</v>
      </c>
      <c r="F247" s="31"/>
    </row>
    <row r="248" spans="1:6" ht="20.100000000000001" customHeight="1">
      <c r="A248" s="29">
        <v>246</v>
      </c>
      <c r="B248" s="30" t="s">
        <v>2262</v>
      </c>
      <c r="C248" s="30">
        <v>71.28</v>
      </c>
      <c r="D248" s="30" t="s">
        <v>516</v>
      </c>
      <c r="E248" s="30" t="s">
        <v>2048</v>
      </c>
      <c r="F248" s="31"/>
    </row>
    <row r="249" spans="1:6" ht="20.100000000000001" customHeight="1">
      <c r="A249" s="29">
        <v>247</v>
      </c>
      <c r="B249" s="30" t="s">
        <v>2263</v>
      </c>
      <c r="C249" s="30">
        <v>60.8</v>
      </c>
      <c r="D249" s="30" t="s">
        <v>516</v>
      </c>
      <c r="E249" s="30" t="s">
        <v>2048</v>
      </c>
      <c r="F249" s="31"/>
    </row>
    <row r="250" spans="1:6" ht="20.100000000000001" customHeight="1">
      <c r="A250" s="29">
        <v>248</v>
      </c>
      <c r="B250" s="30" t="s">
        <v>2264</v>
      </c>
      <c r="C250" s="30">
        <v>98.34</v>
      </c>
      <c r="D250" s="30" t="s">
        <v>487</v>
      </c>
      <c r="E250" s="30" t="s">
        <v>2051</v>
      </c>
      <c r="F250" s="31"/>
    </row>
    <row r="251" spans="1:6" ht="20.100000000000001" customHeight="1">
      <c r="A251" s="29">
        <v>249</v>
      </c>
      <c r="B251" s="30" t="s">
        <v>2265</v>
      </c>
      <c r="C251" s="30">
        <v>60.8</v>
      </c>
      <c r="D251" s="30" t="s">
        <v>516</v>
      </c>
      <c r="E251" s="30" t="s">
        <v>2042</v>
      </c>
      <c r="F251" s="31"/>
    </row>
    <row r="252" spans="1:6" ht="20.100000000000001" customHeight="1">
      <c r="A252" s="29">
        <v>250</v>
      </c>
      <c r="B252" s="30" t="s">
        <v>2266</v>
      </c>
      <c r="C252" s="30">
        <v>71.28</v>
      </c>
      <c r="D252" s="30" t="s">
        <v>516</v>
      </c>
      <c r="E252" s="30" t="s">
        <v>2042</v>
      </c>
      <c r="F252" s="31"/>
    </row>
    <row r="253" spans="1:6" ht="20.100000000000001" customHeight="1">
      <c r="A253" s="29">
        <v>251</v>
      </c>
      <c r="B253" s="30" t="s">
        <v>2267</v>
      </c>
      <c r="C253" s="30">
        <v>71.03</v>
      </c>
      <c r="D253" s="30" t="s">
        <v>516</v>
      </c>
      <c r="E253" s="30" t="s">
        <v>2045</v>
      </c>
      <c r="F253" s="31"/>
    </row>
    <row r="254" spans="1:6" ht="20.100000000000001" customHeight="1">
      <c r="A254" s="29">
        <v>252</v>
      </c>
      <c r="B254" s="30" t="s">
        <v>2268</v>
      </c>
      <c r="C254" s="30">
        <v>71.28</v>
      </c>
      <c r="D254" s="30" t="s">
        <v>516</v>
      </c>
      <c r="E254" s="30" t="s">
        <v>2048</v>
      </c>
      <c r="F254" s="31"/>
    </row>
    <row r="255" spans="1:6" ht="20.100000000000001" customHeight="1">
      <c r="A255" s="29">
        <v>253</v>
      </c>
      <c r="B255" s="30" t="s">
        <v>2269</v>
      </c>
      <c r="C255" s="30">
        <v>60.8</v>
      </c>
      <c r="D255" s="30" t="s">
        <v>516</v>
      </c>
      <c r="E255" s="30" t="s">
        <v>2048</v>
      </c>
      <c r="F255" s="31"/>
    </row>
    <row r="256" spans="1:6" ht="20.100000000000001" customHeight="1">
      <c r="A256" s="29">
        <v>254</v>
      </c>
      <c r="B256" s="30" t="s">
        <v>575</v>
      </c>
      <c r="C256" s="30">
        <v>123.14</v>
      </c>
      <c r="D256" s="30" t="s">
        <v>491</v>
      </c>
      <c r="E256" s="30" t="s">
        <v>2041</v>
      </c>
      <c r="F256" s="31"/>
    </row>
    <row r="257" spans="1:6" ht="20.100000000000001" customHeight="1">
      <c r="A257" s="29">
        <v>255</v>
      </c>
      <c r="B257" s="30" t="s">
        <v>809</v>
      </c>
      <c r="C257" s="30">
        <v>124.89</v>
      </c>
      <c r="D257" s="30" t="s">
        <v>491</v>
      </c>
      <c r="E257" s="30" t="s">
        <v>2041</v>
      </c>
      <c r="F257" s="31"/>
    </row>
    <row r="258" spans="1:6" ht="20.100000000000001" customHeight="1">
      <c r="A258" s="29">
        <v>256</v>
      </c>
      <c r="B258" s="30" t="s">
        <v>2270</v>
      </c>
      <c r="C258" s="30">
        <v>124.89</v>
      </c>
      <c r="D258" s="30" t="s">
        <v>491</v>
      </c>
      <c r="E258" s="30" t="s">
        <v>2041</v>
      </c>
      <c r="F258" s="31"/>
    </row>
    <row r="259" spans="1:6" ht="20.100000000000001" customHeight="1">
      <c r="A259" s="29">
        <v>257</v>
      </c>
      <c r="B259" s="30" t="s">
        <v>2271</v>
      </c>
      <c r="C259" s="30">
        <v>124.89</v>
      </c>
      <c r="D259" s="30" t="s">
        <v>491</v>
      </c>
      <c r="E259" s="30" t="s">
        <v>2041</v>
      </c>
      <c r="F259" s="31"/>
    </row>
    <row r="260" spans="1:6" ht="20.100000000000001" customHeight="1">
      <c r="A260" s="29">
        <v>258</v>
      </c>
      <c r="B260" s="30" t="s">
        <v>2272</v>
      </c>
      <c r="C260" s="30">
        <v>124.89</v>
      </c>
      <c r="D260" s="30" t="s">
        <v>491</v>
      </c>
      <c r="E260" s="30" t="s">
        <v>2041</v>
      </c>
      <c r="F260" s="31"/>
    </row>
    <row r="261" spans="1:6" ht="20.100000000000001" customHeight="1">
      <c r="A261" s="29">
        <v>259</v>
      </c>
      <c r="B261" s="30" t="s">
        <v>2273</v>
      </c>
      <c r="C261" s="30">
        <v>124.87</v>
      </c>
      <c r="D261" s="30" t="s">
        <v>491</v>
      </c>
      <c r="E261" s="30" t="s">
        <v>2041</v>
      </c>
      <c r="F261" s="31"/>
    </row>
    <row r="262" spans="1:6" ht="20.100000000000001" customHeight="1">
      <c r="A262" s="29">
        <v>260</v>
      </c>
      <c r="B262" s="30" t="s">
        <v>2274</v>
      </c>
      <c r="C262" s="30">
        <v>131.02000000000001</v>
      </c>
      <c r="D262" s="30" t="s">
        <v>491</v>
      </c>
      <c r="E262" s="30" t="s">
        <v>2041</v>
      </c>
      <c r="F262" s="31"/>
    </row>
    <row r="263" spans="1:6" ht="20.100000000000001" customHeight="1">
      <c r="A263" s="29">
        <v>261</v>
      </c>
      <c r="B263" s="30" t="s">
        <v>2275</v>
      </c>
      <c r="C263" s="30">
        <v>131.02000000000001</v>
      </c>
      <c r="D263" s="30" t="s">
        <v>491</v>
      </c>
      <c r="E263" s="30" t="s">
        <v>2041</v>
      </c>
      <c r="F263" s="31"/>
    </row>
    <row r="264" spans="1:6" ht="20.100000000000001" customHeight="1">
      <c r="A264" s="29">
        <v>262</v>
      </c>
      <c r="B264" s="30" t="s">
        <v>2276</v>
      </c>
      <c r="C264" s="30">
        <v>131.02000000000001</v>
      </c>
      <c r="D264" s="30" t="s">
        <v>491</v>
      </c>
      <c r="E264" s="30" t="s">
        <v>2041</v>
      </c>
      <c r="F264" s="31"/>
    </row>
    <row r="265" spans="1:6" ht="20.100000000000001" customHeight="1">
      <c r="A265" s="29">
        <v>263</v>
      </c>
      <c r="B265" s="30" t="s">
        <v>2277</v>
      </c>
      <c r="C265" s="30">
        <v>131.02000000000001</v>
      </c>
      <c r="D265" s="30" t="s">
        <v>491</v>
      </c>
      <c r="E265" s="30" t="s">
        <v>2041</v>
      </c>
      <c r="F265" s="31"/>
    </row>
    <row r="266" spans="1:6" ht="20.100000000000001" customHeight="1">
      <c r="A266" s="29">
        <v>264</v>
      </c>
      <c r="B266" s="30" t="s">
        <v>2278</v>
      </c>
      <c r="C266" s="30">
        <v>131.02000000000001</v>
      </c>
      <c r="D266" s="30" t="s">
        <v>491</v>
      </c>
      <c r="E266" s="30" t="s">
        <v>2041</v>
      </c>
      <c r="F266" s="31"/>
    </row>
    <row r="267" spans="1:6" ht="20.100000000000001" customHeight="1">
      <c r="A267" s="29">
        <v>265</v>
      </c>
      <c r="B267" s="30" t="s">
        <v>2279</v>
      </c>
      <c r="C267" s="30">
        <v>131.02000000000001</v>
      </c>
      <c r="D267" s="30" t="s">
        <v>491</v>
      </c>
      <c r="E267" s="30" t="s">
        <v>2041</v>
      </c>
      <c r="F267" s="31"/>
    </row>
    <row r="268" spans="1:6" ht="20.100000000000001" customHeight="1">
      <c r="A268" s="29">
        <v>266</v>
      </c>
      <c r="B268" s="30" t="s">
        <v>2280</v>
      </c>
      <c r="C268" s="30">
        <v>131.02000000000001</v>
      </c>
      <c r="D268" s="30" t="s">
        <v>491</v>
      </c>
      <c r="E268" s="30" t="s">
        <v>2041</v>
      </c>
      <c r="F268" s="31"/>
    </row>
    <row r="269" spans="1:6" ht="20.100000000000001" customHeight="1">
      <c r="A269" s="29">
        <v>267</v>
      </c>
      <c r="B269" s="30" t="s">
        <v>2281</v>
      </c>
      <c r="C269" s="30">
        <v>131.02000000000001</v>
      </c>
      <c r="D269" s="30" t="s">
        <v>491</v>
      </c>
      <c r="E269" s="30" t="s">
        <v>2041</v>
      </c>
      <c r="F269" s="31"/>
    </row>
    <row r="270" spans="1:6" ht="20.100000000000001" customHeight="1">
      <c r="A270" s="29">
        <v>268</v>
      </c>
      <c r="B270" s="30" t="s">
        <v>2282</v>
      </c>
      <c r="C270" s="30">
        <v>131.02000000000001</v>
      </c>
      <c r="D270" s="30" t="s">
        <v>491</v>
      </c>
      <c r="E270" s="30" t="s">
        <v>2041</v>
      </c>
      <c r="F270" s="31"/>
    </row>
    <row r="271" spans="1:6" ht="20.100000000000001" customHeight="1">
      <c r="A271" s="29">
        <v>269</v>
      </c>
      <c r="B271" s="30" t="s">
        <v>2283</v>
      </c>
      <c r="C271" s="30">
        <v>131.02000000000001</v>
      </c>
      <c r="D271" s="30" t="s">
        <v>491</v>
      </c>
      <c r="E271" s="30" t="s">
        <v>2041</v>
      </c>
      <c r="F271" s="31"/>
    </row>
    <row r="272" spans="1:6" ht="20.100000000000001" customHeight="1">
      <c r="A272" s="29">
        <v>270</v>
      </c>
      <c r="B272" s="30" t="s">
        <v>2284</v>
      </c>
      <c r="C272" s="30">
        <v>131.02000000000001</v>
      </c>
      <c r="D272" s="30" t="s">
        <v>491</v>
      </c>
      <c r="E272" s="30" t="s">
        <v>2041</v>
      </c>
      <c r="F272" s="31"/>
    </row>
    <row r="273" spans="1:6" ht="20.100000000000001" customHeight="1">
      <c r="A273" s="29">
        <v>271</v>
      </c>
      <c r="B273" s="30" t="s">
        <v>2285</v>
      </c>
      <c r="C273" s="30">
        <v>131.02000000000001</v>
      </c>
      <c r="D273" s="30" t="s">
        <v>491</v>
      </c>
      <c r="E273" s="30" t="s">
        <v>2041</v>
      </c>
      <c r="F273" s="31"/>
    </row>
    <row r="274" spans="1:6" ht="20.100000000000001" customHeight="1">
      <c r="A274" s="29">
        <v>272</v>
      </c>
      <c r="B274" s="30" t="s">
        <v>2286</v>
      </c>
      <c r="C274" s="30">
        <v>131.02000000000001</v>
      </c>
      <c r="D274" s="30" t="s">
        <v>491</v>
      </c>
      <c r="E274" s="30" t="s">
        <v>2041</v>
      </c>
      <c r="F274" s="31"/>
    </row>
    <row r="275" spans="1:6" ht="20.100000000000001" customHeight="1">
      <c r="A275" s="29">
        <v>273</v>
      </c>
      <c r="B275" s="30" t="s">
        <v>2287</v>
      </c>
      <c r="C275" s="30">
        <v>131.02000000000001</v>
      </c>
      <c r="D275" s="30" t="s">
        <v>491</v>
      </c>
      <c r="E275" s="30" t="s">
        <v>2041</v>
      </c>
      <c r="F275" s="31"/>
    </row>
    <row r="276" spans="1:6" ht="20.100000000000001" customHeight="1">
      <c r="A276" s="29">
        <v>274</v>
      </c>
      <c r="B276" s="30" t="s">
        <v>2288</v>
      </c>
      <c r="C276" s="30">
        <v>131.02000000000001</v>
      </c>
      <c r="D276" s="30" t="s">
        <v>491</v>
      </c>
      <c r="E276" s="30" t="s">
        <v>2041</v>
      </c>
      <c r="F276" s="31"/>
    </row>
    <row r="277" spans="1:6" ht="20.100000000000001" customHeight="1">
      <c r="A277" s="29">
        <v>275</v>
      </c>
      <c r="B277" s="30" t="s">
        <v>2289</v>
      </c>
      <c r="C277" s="30">
        <v>131.02000000000001</v>
      </c>
      <c r="D277" s="30" t="s">
        <v>491</v>
      </c>
      <c r="E277" s="30" t="s">
        <v>2041</v>
      </c>
      <c r="F277" s="31"/>
    </row>
    <row r="278" spans="1:6" ht="20.100000000000001" customHeight="1">
      <c r="A278" s="29">
        <v>276</v>
      </c>
      <c r="B278" s="30" t="s">
        <v>2290</v>
      </c>
      <c r="C278" s="30">
        <v>131.02000000000001</v>
      </c>
      <c r="D278" s="30" t="s">
        <v>491</v>
      </c>
      <c r="E278" s="30" t="s">
        <v>2041</v>
      </c>
      <c r="F278" s="31"/>
    </row>
    <row r="279" spans="1:6" ht="20.100000000000001" customHeight="1">
      <c r="A279" s="29">
        <v>277</v>
      </c>
      <c r="B279" s="30" t="s">
        <v>2291</v>
      </c>
      <c r="C279" s="30">
        <v>131.02000000000001</v>
      </c>
      <c r="D279" s="30" t="s">
        <v>491</v>
      </c>
      <c r="E279" s="30" t="s">
        <v>2041</v>
      </c>
      <c r="F279" s="31"/>
    </row>
    <row r="280" spans="1:6" ht="20.100000000000001" customHeight="1">
      <c r="A280" s="29">
        <v>278</v>
      </c>
      <c r="B280" s="30" t="s">
        <v>2292</v>
      </c>
      <c r="C280" s="30">
        <v>131.02000000000001</v>
      </c>
      <c r="D280" s="30" t="s">
        <v>491</v>
      </c>
      <c r="E280" s="30" t="s">
        <v>2041</v>
      </c>
      <c r="F280" s="31"/>
    </row>
    <row r="281" spans="1:6" ht="20.100000000000001" customHeight="1">
      <c r="A281" s="29">
        <v>279</v>
      </c>
      <c r="B281" s="30" t="s">
        <v>2293</v>
      </c>
      <c r="C281" s="30">
        <v>131.02000000000001</v>
      </c>
      <c r="D281" s="30" t="s">
        <v>491</v>
      </c>
      <c r="E281" s="30" t="s">
        <v>2041</v>
      </c>
      <c r="F281" s="31"/>
    </row>
    <row r="282" spans="1:6" ht="20.100000000000001" customHeight="1">
      <c r="A282" s="29">
        <v>280</v>
      </c>
      <c r="B282" s="30" t="s">
        <v>2294</v>
      </c>
      <c r="C282" s="30">
        <v>131.57</v>
      </c>
      <c r="D282" s="30" t="s">
        <v>491</v>
      </c>
      <c r="E282" s="30" t="s">
        <v>2041</v>
      </c>
      <c r="F282" s="31"/>
    </row>
    <row r="283" spans="1:6" ht="20.100000000000001" customHeight="1">
      <c r="A283" s="29">
        <v>281</v>
      </c>
      <c r="B283" s="30" t="s">
        <v>2295</v>
      </c>
      <c r="C283" s="30">
        <v>131.57</v>
      </c>
      <c r="D283" s="30" t="s">
        <v>491</v>
      </c>
      <c r="E283" s="30" t="s">
        <v>2041</v>
      </c>
      <c r="F283" s="31"/>
    </row>
    <row r="284" spans="1:6" ht="20.100000000000001" customHeight="1">
      <c r="A284" s="29">
        <v>282</v>
      </c>
      <c r="B284" s="30" t="s">
        <v>2296</v>
      </c>
      <c r="C284" s="30">
        <v>131.57</v>
      </c>
      <c r="D284" s="30" t="s">
        <v>491</v>
      </c>
      <c r="E284" s="30" t="s">
        <v>2041</v>
      </c>
      <c r="F284" s="31"/>
    </row>
    <row r="285" spans="1:6" ht="20.100000000000001" customHeight="1">
      <c r="A285" s="29">
        <v>283</v>
      </c>
      <c r="B285" s="30" t="s">
        <v>2297</v>
      </c>
      <c r="C285" s="30">
        <v>131.57</v>
      </c>
      <c r="D285" s="30" t="s">
        <v>491</v>
      </c>
      <c r="E285" s="30" t="s">
        <v>2041</v>
      </c>
      <c r="F285" s="31"/>
    </row>
    <row r="286" spans="1:6" ht="20.100000000000001" customHeight="1">
      <c r="A286" s="29">
        <v>284</v>
      </c>
      <c r="B286" s="30" t="s">
        <v>2298</v>
      </c>
      <c r="C286" s="30">
        <v>131.57</v>
      </c>
      <c r="D286" s="30" t="s">
        <v>491</v>
      </c>
      <c r="E286" s="30" t="s">
        <v>2041</v>
      </c>
      <c r="F286" s="31"/>
    </row>
    <row r="287" spans="1:6" ht="20.100000000000001" customHeight="1">
      <c r="A287" s="29">
        <v>285</v>
      </c>
      <c r="B287" s="30" t="s">
        <v>2299</v>
      </c>
      <c r="C287" s="30">
        <v>131.57</v>
      </c>
      <c r="D287" s="30" t="s">
        <v>491</v>
      </c>
      <c r="E287" s="30" t="s">
        <v>2041</v>
      </c>
      <c r="F287" s="31"/>
    </row>
    <row r="288" spans="1:6" ht="20.100000000000001" customHeight="1">
      <c r="A288" s="29">
        <v>286</v>
      </c>
      <c r="B288" s="30" t="s">
        <v>2300</v>
      </c>
      <c r="C288" s="30">
        <v>131.57</v>
      </c>
      <c r="D288" s="30" t="s">
        <v>491</v>
      </c>
      <c r="E288" s="30" t="s">
        <v>2041</v>
      </c>
      <c r="F288" s="31"/>
    </row>
    <row r="289" spans="1:6" ht="20.100000000000001" customHeight="1">
      <c r="A289" s="29">
        <v>287</v>
      </c>
      <c r="B289" s="30" t="s">
        <v>2301</v>
      </c>
      <c r="C289" s="30">
        <v>131.57</v>
      </c>
      <c r="D289" s="30" t="s">
        <v>491</v>
      </c>
      <c r="E289" s="30" t="s">
        <v>2041</v>
      </c>
      <c r="F289" s="31"/>
    </row>
    <row r="290" spans="1:6" ht="20.100000000000001" customHeight="1">
      <c r="A290" s="29">
        <v>288</v>
      </c>
      <c r="B290" s="30" t="s">
        <v>2302</v>
      </c>
      <c r="C290" s="30">
        <v>131.57</v>
      </c>
      <c r="D290" s="30" t="s">
        <v>491</v>
      </c>
      <c r="E290" s="30" t="s">
        <v>2041</v>
      </c>
      <c r="F290" s="31"/>
    </row>
    <row r="291" spans="1:6" ht="20.100000000000001" customHeight="1">
      <c r="A291" s="29">
        <v>289</v>
      </c>
      <c r="B291" s="30" t="s">
        <v>2303</v>
      </c>
      <c r="C291" s="30">
        <v>131.57</v>
      </c>
      <c r="D291" s="30" t="s">
        <v>491</v>
      </c>
      <c r="E291" s="30" t="s">
        <v>2041</v>
      </c>
      <c r="F291" s="31"/>
    </row>
    <row r="292" spans="1:6" ht="20.100000000000001" customHeight="1">
      <c r="A292" s="29">
        <v>290</v>
      </c>
      <c r="B292" s="30" t="s">
        <v>2304</v>
      </c>
      <c r="C292" s="30">
        <v>131.57</v>
      </c>
      <c r="D292" s="30" t="s">
        <v>491</v>
      </c>
      <c r="E292" s="30" t="s">
        <v>2041</v>
      </c>
      <c r="F292" s="31"/>
    </row>
    <row r="293" spans="1:6" ht="20.100000000000001" customHeight="1">
      <c r="A293" s="29">
        <v>291</v>
      </c>
      <c r="B293" s="30" t="s">
        <v>2305</v>
      </c>
      <c r="C293" s="30">
        <v>131.57</v>
      </c>
      <c r="D293" s="30" t="s">
        <v>491</v>
      </c>
      <c r="E293" s="30" t="s">
        <v>2041</v>
      </c>
      <c r="F293" s="31"/>
    </row>
    <row r="294" spans="1:6" ht="20.100000000000001" customHeight="1">
      <c r="A294" s="29">
        <v>292</v>
      </c>
      <c r="B294" s="30" t="s">
        <v>2306</v>
      </c>
      <c r="C294" s="30">
        <v>131.57</v>
      </c>
      <c r="D294" s="30" t="s">
        <v>491</v>
      </c>
      <c r="E294" s="30" t="s">
        <v>2041</v>
      </c>
      <c r="F294" s="31"/>
    </row>
    <row r="295" spans="1:6" ht="20.100000000000001" customHeight="1">
      <c r="A295" s="29">
        <v>293</v>
      </c>
      <c r="B295" s="30" t="s">
        <v>2307</v>
      </c>
      <c r="C295" s="30">
        <v>131.57</v>
      </c>
      <c r="D295" s="30" t="s">
        <v>491</v>
      </c>
      <c r="E295" s="30" t="s">
        <v>2041</v>
      </c>
      <c r="F295" s="31"/>
    </row>
    <row r="296" spans="1:6" ht="20.100000000000001" customHeight="1">
      <c r="A296" s="29">
        <v>294</v>
      </c>
      <c r="B296" s="30" t="s">
        <v>2308</v>
      </c>
      <c r="C296" s="30">
        <v>131.02000000000001</v>
      </c>
      <c r="D296" s="30" t="s">
        <v>491</v>
      </c>
      <c r="E296" s="30" t="s">
        <v>2041</v>
      </c>
      <c r="F296" s="31"/>
    </row>
    <row r="297" spans="1:6" ht="20.100000000000001" customHeight="1">
      <c r="A297" s="29">
        <v>295</v>
      </c>
      <c r="B297" s="30" t="s">
        <v>2309</v>
      </c>
      <c r="C297" s="30">
        <v>131.02000000000001</v>
      </c>
      <c r="D297" s="30" t="s">
        <v>491</v>
      </c>
      <c r="E297" s="30" t="s">
        <v>2041</v>
      </c>
      <c r="F297" s="31"/>
    </row>
    <row r="298" spans="1:6" ht="20.100000000000001" customHeight="1">
      <c r="A298" s="29">
        <v>296</v>
      </c>
      <c r="B298" s="30" t="s">
        <v>2310</v>
      </c>
      <c r="C298" s="30">
        <v>131.02000000000001</v>
      </c>
      <c r="D298" s="30" t="s">
        <v>491</v>
      </c>
      <c r="E298" s="30" t="s">
        <v>2041</v>
      </c>
      <c r="F298" s="31"/>
    </row>
    <row r="299" spans="1:6" ht="20.100000000000001" customHeight="1">
      <c r="A299" s="29">
        <v>297</v>
      </c>
      <c r="B299" s="30" t="s">
        <v>2311</v>
      </c>
      <c r="C299" s="30">
        <v>131.02000000000001</v>
      </c>
      <c r="D299" s="30" t="s">
        <v>491</v>
      </c>
      <c r="E299" s="30" t="s">
        <v>2041</v>
      </c>
      <c r="F299" s="31"/>
    </row>
    <row r="300" spans="1:6" ht="20.100000000000001" customHeight="1">
      <c r="A300" s="29">
        <v>298</v>
      </c>
      <c r="B300" s="30" t="s">
        <v>2312</v>
      </c>
      <c r="C300" s="30">
        <v>131.02000000000001</v>
      </c>
      <c r="D300" s="30" t="s">
        <v>491</v>
      </c>
      <c r="E300" s="30" t="s">
        <v>2041</v>
      </c>
      <c r="F300" s="31"/>
    </row>
    <row r="301" spans="1:6" ht="20.100000000000001" customHeight="1">
      <c r="A301" s="29">
        <v>299</v>
      </c>
      <c r="B301" s="30" t="s">
        <v>2313</v>
      </c>
      <c r="C301" s="30">
        <v>131.02000000000001</v>
      </c>
      <c r="D301" s="30" t="s">
        <v>491</v>
      </c>
      <c r="E301" s="30" t="s">
        <v>2041</v>
      </c>
      <c r="F301" s="31"/>
    </row>
    <row r="302" spans="1:6" ht="20.100000000000001" customHeight="1">
      <c r="A302" s="29">
        <v>300</v>
      </c>
      <c r="B302" s="30" t="s">
        <v>2314</v>
      </c>
      <c r="C302" s="30">
        <v>131.02000000000001</v>
      </c>
      <c r="D302" s="30" t="s">
        <v>491</v>
      </c>
      <c r="E302" s="30" t="s">
        <v>2041</v>
      </c>
      <c r="F302" s="31"/>
    </row>
    <row r="303" spans="1:6" ht="20.100000000000001" customHeight="1">
      <c r="A303" s="29">
        <v>301</v>
      </c>
      <c r="B303" s="30" t="s">
        <v>2315</v>
      </c>
      <c r="C303" s="30">
        <v>131.02000000000001</v>
      </c>
      <c r="D303" s="30" t="s">
        <v>491</v>
      </c>
      <c r="E303" s="30" t="s">
        <v>2041</v>
      </c>
      <c r="F303" s="31"/>
    </row>
    <row r="304" spans="1:6" ht="20.100000000000001" customHeight="1">
      <c r="A304" s="29">
        <v>302</v>
      </c>
      <c r="B304" s="30" t="s">
        <v>2316</v>
      </c>
      <c r="C304" s="30">
        <v>131.02000000000001</v>
      </c>
      <c r="D304" s="30" t="s">
        <v>491</v>
      </c>
      <c r="E304" s="30" t="s">
        <v>2041</v>
      </c>
      <c r="F304" s="31"/>
    </row>
    <row r="305" spans="1:6" ht="20.100000000000001" customHeight="1">
      <c r="A305" s="29">
        <v>303</v>
      </c>
      <c r="B305" s="30" t="s">
        <v>2317</v>
      </c>
      <c r="C305" s="30">
        <v>131.02000000000001</v>
      </c>
      <c r="D305" s="30" t="s">
        <v>491</v>
      </c>
      <c r="E305" s="30" t="s">
        <v>2041</v>
      </c>
      <c r="F305" s="31"/>
    </row>
    <row r="306" spans="1:6" ht="20.100000000000001" customHeight="1">
      <c r="A306" s="29">
        <v>304</v>
      </c>
      <c r="B306" s="30" t="s">
        <v>2318</v>
      </c>
      <c r="C306" s="30">
        <v>131.02000000000001</v>
      </c>
      <c r="D306" s="30" t="s">
        <v>491</v>
      </c>
      <c r="E306" s="30" t="s">
        <v>2041</v>
      </c>
      <c r="F306" s="31"/>
    </row>
    <row r="307" spans="1:6" ht="20.100000000000001" customHeight="1">
      <c r="A307" s="29">
        <v>305</v>
      </c>
      <c r="B307" s="30" t="s">
        <v>2319</v>
      </c>
      <c r="C307" s="30">
        <v>131.02000000000001</v>
      </c>
      <c r="D307" s="30" t="s">
        <v>491</v>
      </c>
      <c r="E307" s="30" t="s">
        <v>2041</v>
      </c>
      <c r="F307" s="31"/>
    </row>
    <row r="308" spans="1:6" ht="20.100000000000001" customHeight="1">
      <c r="A308" s="29">
        <v>306</v>
      </c>
      <c r="B308" s="30" t="s">
        <v>2320</v>
      </c>
      <c r="C308" s="30">
        <v>131.02000000000001</v>
      </c>
      <c r="D308" s="30" t="s">
        <v>491</v>
      </c>
      <c r="E308" s="30" t="s">
        <v>2041</v>
      </c>
      <c r="F308" s="31"/>
    </row>
    <row r="309" spans="1:6" ht="20.100000000000001" customHeight="1">
      <c r="A309" s="29">
        <v>307</v>
      </c>
      <c r="B309" s="30" t="s">
        <v>2321</v>
      </c>
      <c r="C309" s="30">
        <v>131.02000000000001</v>
      </c>
      <c r="D309" s="30" t="s">
        <v>491</v>
      </c>
      <c r="E309" s="30" t="s">
        <v>2041</v>
      </c>
      <c r="F309" s="31"/>
    </row>
    <row r="310" spans="1:6" ht="20.100000000000001" customHeight="1">
      <c r="A310" s="29">
        <v>308</v>
      </c>
      <c r="B310" s="30" t="s">
        <v>2322</v>
      </c>
      <c r="C310" s="30">
        <v>131.02000000000001</v>
      </c>
      <c r="D310" s="30" t="s">
        <v>491</v>
      </c>
      <c r="E310" s="30" t="s">
        <v>2041</v>
      </c>
      <c r="F310" s="31"/>
    </row>
    <row r="311" spans="1:6" ht="20.100000000000001" customHeight="1">
      <c r="A311" s="29">
        <v>309</v>
      </c>
      <c r="B311" s="30" t="s">
        <v>2323</v>
      </c>
      <c r="C311" s="30">
        <v>131.02000000000001</v>
      </c>
      <c r="D311" s="30" t="s">
        <v>491</v>
      </c>
      <c r="E311" s="30" t="s">
        <v>2041</v>
      </c>
      <c r="F311" s="31"/>
    </row>
    <row r="312" spans="1:6" ht="20.100000000000001" customHeight="1">
      <c r="A312" s="29">
        <v>310</v>
      </c>
      <c r="B312" s="30" t="s">
        <v>2324</v>
      </c>
      <c r="C312" s="30">
        <v>98.34</v>
      </c>
      <c r="D312" s="30" t="s">
        <v>487</v>
      </c>
      <c r="E312" s="30" t="s">
        <v>2051</v>
      </c>
      <c r="F312" s="31"/>
    </row>
    <row r="313" spans="1:6" ht="20.100000000000001" customHeight="1">
      <c r="A313" s="29">
        <v>311</v>
      </c>
      <c r="B313" s="30" t="s">
        <v>2325</v>
      </c>
      <c r="C313" s="30">
        <v>71.28</v>
      </c>
      <c r="D313" s="30" t="s">
        <v>516</v>
      </c>
      <c r="E313" s="30" t="s">
        <v>2042</v>
      </c>
      <c r="F313" s="31"/>
    </row>
    <row r="314" spans="1:6" ht="20.100000000000001" customHeight="1">
      <c r="A314" s="29">
        <v>312</v>
      </c>
      <c r="B314" s="30" t="s">
        <v>2326</v>
      </c>
      <c r="C314" s="30">
        <v>98.34</v>
      </c>
      <c r="D314" s="30" t="s">
        <v>487</v>
      </c>
      <c r="E314" s="30" t="s">
        <v>2051</v>
      </c>
      <c r="F314" s="31"/>
    </row>
    <row r="315" spans="1:6" ht="20.100000000000001" customHeight="1">
      <c r="A315" s="29">
        <v>313</v>
      </c>
      <c r="B315" s="30" t="s">
        <v>2327</v>
      </c>
      <c r="C315" s="30">
        <v>98.34</v>
      </c>
      <c r="D315" s="30" t="s">
        <v>487</v>
      </c>
      <c r="E315" s="30" t="s">
        <v>2051</v>
      </c>
      <c r="F315" s="31"/>
    </row>
    <row r="316" spans="1:6" ht="20.100000000000001" customHeight="1">
      <c r="A316" s="29">
        <v>314</v>
      </c>
      <c r="B316" s="30" t="s">
        <v>2328</v>
      </c>
      <c r="C316" s="30">
        <v>98.34</v>
      </c>
      <c r="D316" s="30" t="s">
        <v>487</v>
      </c>
      <c r="E316" s="30" t="s">
        <v>2051</v>
      </c>
      <c r="F316" s="31"/>
    </row>
    <row r="317" spans="1:6" ht="20.100000000000001" customHeight="1">
      <c r="A317" s="29">
        <v>315</v>
      </c>
      <c r="B317" s="30" t="s">
        <v>2329</v>
      </c>
      <c r="C317" s="30">
        <v>71.28</v>
      </c>
      <c r="D317" s="30" t="s">
        <v>516</v>
      </c>
      <c r="E317" s="30" t="s">
        <v>2042</v>
      </c>
      <c r="F317" s="31"/>
    </row>
    <row r="318" spans="1:6" ht="20.100000000000001" customHeight="1">
      <c r="A318" s="29">
        <v>316</v>
      </c>
      <c r="B318" s="30" t="s">
        <v>2330</v>
      </c>
      <c r="C318" s="30">
        <v>71.03</v>
      </c>
      <c r="D318" s="30" t="s">
        <v>516</v>
      </c>
      <c r="E318" s="30" t="s">
        <v>2045</v>
      </c>
      <c r="F318" s="31"/>
    </row>
    <row r="319" spans="1:6" ht="20.100000000000001" customHeight="1">
      <c r="A319" s="29">
        <v>317</v>
      </c>
      <c r="B319" s="30" t="s">
        <v>2331</v>
      </c>
      <c r="C319" s="30">
        <v>71.03</v>
      </c>
      <c r="D319" s="30" t="s">
        <v>516</v>
      </c>
      <c r="E319" s="30" t="s">
        <v>2045</v>
      </c>
      <c r="F319" s="31"/>
    </row>
    <row r="320" spans="1:6" ht="20.100000000000001" customHeight="1">
      <c r="A320" s="29">
        <v>318</v>
      </c>
      <c r="B320" s="30" t="s">
        <v>2332</v>
      </c>
      <c r="C320" s="30">
        <v>71.28</v>
      </c>
      <c r="D320" s="30" t="s">
        <v>516</v>
      </c>
      <c r="E320" s="30" t="s">
        <v>2048</v>
      </c>
      <c r="F320" s="31"/>
    </row>
    <row r="321" spans="1:6" ht="20.100000000000001" customHeight="1">
      <c r="A321" s="29">
        <v>319</v>
      </c>
      <c r="B321" s="30" t="s">
        <v>2333</v>
      </c>
      <c r="C321" s="30">
        <v>98.34</v>
      </c>
      <c r="D321" s="30" t="s">
        <v>487</v>
      </c>
      <c r="E321" s="30" t="s">
        <v>2051</v>
      </c>
      <c r="F321" s="31"/>
    </row>
    <row r="322" spans="1:6" ht="20.100000000000001" customHeight="1">
      <c r="A322" s="29">
        <v>320</v>
      </c>
      <c r="B322" s="30" t="s">
        <v>2334</v>
      </c>
      <c r="C322" s="30">
        <v>98.34</v>
      </c>
      <c r="D322" s="30" t="s">
        <v>487</v>
      </c>
      <c r="E322" s="30" t="s">
        <v>2051</v>
      </c>
      <c r="F322" s="31"/>
    </row>
    <row r="323" spans="1:6" ht="20.100000000000001" customHeight="1">
      <c r="A323" s="29">
        <v>321</v>
      </c>
      <c r="B323" s="30" t="s">
        <v>2335</v>
      </c>
      <c r="C323" s="30">
        <v>98.34</v>
      </c>
      <c r="D323" s="30" t="s">
        <v>487</v>
      </c>
      <c r="E323" s="30" t="s">
        <v>2051</v>
      </c>
      <c r="F323" s="31"/>
    </row>
    <row r="324" spans="1:6" ht="20.100000000000001" customHeight="1">
      <c r="A324" s="29">
        <v>322</v>
      </c>
      <c r="B324" s="30" t="s">
        <v>2336</v>
      </c>
      <c r="C324" s="30">
        <v>71.03</v>
      </c>
      <c r="D324" s="30" t="s">
        <v>516</v>
      </c>
      <c r="E324" s="30" t="s">
        <v>2045</v>
      </c>
      <c r="F324" s="31"/>
    </row>
    <row r="325" spans="1:6" ht="20.100000000000001" customHeight="1">
      <c r="A325" s="29">
        <v>323</v>
      </c>
      <c r="B325" s="30" t="s">
        <v>2337</v>
      </c>
      <c r="C325" s="30">
        <v>71.28</v>
      </c>
      <c r="D325" s="30" t="s">
        <v>516</v>
      </c>
      <c r="E325" s="30" t="s">
        <v>2048</v>
      </c>
      <c r="F325" s="31"/>
    </row>
    <row r="326" spans="1:6" ht="20.100000000000001" customHeight="1">
      <c r="A326" s="29">
        <v>324</v>
      </c>
      <c r="B326" s="30" t="s">
        <v>2338</v>
      </c>
      <c r="C326" s="30">
        <v>98.34</v>
      </c>
      <c r="D326" s="30" t="s">
        <v>487</v>
      </c>
      <c r="E326" s="30" t="s">
        <v>2051</v>
      </c>
      <c r="F326" s="31"/>
    </row>
    <row r="327" spans="1:6" ht="20.100000000000001" customHeight="1">
      <c r="A327" s="29">
        <v>325</v>
      </c>
      <c r="B327" s="30" t="s">
        <v>2339</v>
      </c>
      <c r="C327" s="30">
        <v>98.34</v>
      </c>
      <c r="D327" s="30" t="s">
        <v>487</v>
      </c>
      <c r="E327" s="30" t="s">
        <v>2051</v>
      </c>
      <c r="F327" s="31"/>
    </row>
    <row r="328" spans="1:6" ht="20.100000000000001" customHeight="1">
      <c r="A328" s="29">
        <v>326</v>
      </c>
      <c r="B328" s="30" t="s">
        <v>2340</v>
      </c>
      <c r="C328" s="30">
        <v>71.28</v>
      </c>
      <c r="D328" s="30" t="s">
        <v>516</v>
      </c>
      <c r="E328" s="30" t="s">
        <v>2048</v>
      </c>
      <c r="F328" s="31"/>
    </row>
    <row r="329" spans="1:6" ht="20.100000000000001" customHeight="1">
      <c r="A329" s="29">
        <v>327</v>
      </c>
      <c r="B329" s="30" t="s">
        <v>2341</v>
      </c>
      <c r="C329" s="30">
        <v>98.34</v>
      </c>
      <c r="D329" s="30" t="s">
        <v>487</v>
      </c>
      <c r="E329" s="30" t="s">
        <v>2051</v>
      </c>
      <c r="F329" s="31"/>
    </row>
    <row r="330" spans="1:6" ht="20.100000000000001" customHeight="1">
      <c r="A330" s="29">
        <v>328</v>
      </c>
      <c r="B330" s="30" t="s">
        <v>2342</v>
      </c>
      <c r="C330" s="30">
        <v>98.34</v>
      </c>
      <c r="D330" s="30" t="s">
        <v>487</v>
      </c>
      <c r="E330" s="30" t="s">
        <v>2051</v>
      </c>
      <c r="F330" s="31"/>
    </row>
    <row r="331" spans="1:6" ht="20.100000000000001" customHeight="1">
      <c r="A331" s="29">
        <v>329</v>
      </c>
      <c r="B331" s="30" t="s">
        <v>2343</v>
      </c>
      <c r="C331" s="30">
        <v>98.34</v>
      </c>
      <c r="D331" s="30" t="s">
        <v>487</v>
      </c>
      <c r="E331" s="30" t="s">
        <v>2051</v>
      </c>
      <c r="F331" s="31"/>
    </row>
    <row r="332" spans="1:6" ht="20.100000000000001" customHeight="1">
      <c r="A332" s="29">
        <v>330</v>
      </c>
      <c r="B332" s="30" t="s">
        <v>2344</v>
      </c>
      <c r="C332" s="30">
        <v>71.28</v>
      </c>
      <c r="D332" s="30" t="s">
        <v>516</v>
      </c>
      <c r="E332" s="30" t="s">
        <v>2042</v>
      </c>
      <c r="F332" s="31"/>
    </row>
    <row r="333" spans="1:6" ht="20.100000000000001" customHeight="1">
      <c r="A333" s="29">
        <v>331</v>
      </c>
      <c r="B333" s="30" t="s">
        <v>2345</v>
      </c>
      <c r="C333" s="30">
        <v>71.28</v>
      </c>
      <c r="D333" s="30" t="s">
        <v>516</v>
      </c>
      <c r="E333" s="30" t="s">
        <v>2048</v>
      </c>
      <c r="F333" s="31"/>
    </row>
    <row r="334" spans="1:6" ht="20.100000000000001" customHeight="1">
      <c r="A334" s="29">
        <v>332</v>
      </c>
      <c r="B334" s="30" t="s">
        <v>2346</v>
      </c>
      <c r="C334" s="30">
        <v>98.34</v>
      </c>
      <c r="D334" s="30" t="s">
        <v>487</v>
      </c>
      <c r="E334" s="30" t="s">
        <v>2051</v>
      </c>
      <c r="F334" s="31"/>
    </row>
    <row r="335" spans="1:6" ht="20.100000000000001" customHeight="1">
      <c r="A335" s="29">
        <v>333</v>
      </c>
      <c r="B335" s="30" t="s">
        <v>2347</v>
      </c>
      <c r="C335" s="30">
        <v>71.03</v>
      </c>
      <c r="D335" s="30" t="s">
        <v>516</v>
      </c>
      <c r="E335" s="30" t="s">
        <v>2045</v>
      </c>
      <c r="F335" s="31"/>
    </row>
    <row r="336" spans="1:6" ht="20.100000000000001" customHeight="1">
      <c r="A336" s="29">
        <v>334</v>
      </c>
      <c r="B336" s="30" t="s">
        <v>2348</v>
      </c>
      <c r="C336" s="30">
        <v>71.28</v>
      </c>
      <c r="D336" s="30" t="s">
        <v>516</v>
      </c>
      <c r="E336" s="30" t="s">
        <v>2042</v>
      </c>
      <c r="F336" s="31"/>
    </row>
    <row r="337" spans="1:6" ht="20.100000000000001" customHeight="1">
      <c r="A337" s="29">
        <v>335</v>
      </c>
      <c r="B337" s="30" t="s">
        <v>2349</v>
      </c>
      <c r="C337" s="30">
        <v>71.03</v>
      </c>
      <c r="D337" s="30" t="s">
        <v>516</v>
      </c>
      <c r="E337" s="30" t="s">
        <v>2045</v>
      </c>
      <c r="F337" s="31"/>
    </row>
    <row r="338" spans="1:6" ht="20.100000000000001" customHeight="1">
      <c r="A338" s="29">
        <v>336</v>
      </c>
      <c r="B338" s="30" t="s">
        <v>2350</v>
      </c>
      <c r="C338" s="30">
        <v>71.03</v>
      </c>
      <c r="D338" s="30" t="s">
        <v>516</v>
      </c>
      <c r="E338" s="30" t="s">
        <v>2045</v>
      </c>
      <c r="F338" s="31"/>
    </row>
    <row r="339" spans="1:6" ht="20.100000000000001" customHeight="1">
      <c r="A339" s="29">
        <v>337</v>
      </c>
      <c r="B339" s="30" t="s">
        <v>2351</v>
      </c>
      <c r="C339" s="30">
        <v>98.34</v>
      </c>
      <c r="D339" s="30" t="s">
        <v>487</v>
      </c>
      <c r="E339" s="30" t="s">
        <v>2051</v>
      </c>
      <c r="F339" s="31"/>
    </row>
    <row r="340" spans="1:6" ht="20.100000000000001" customHeight="1">
      <c r="A340" s="29">
        <v>338</v>
      </c>
      <c r="B340" s="30" t="s">
        <v>2352</v>
      </c>
      <c r="C340" s="30">
        <v>98.34</v>
      </c>
      <c r="D340" s="30" t="s">
        <v>487</v>
      </c>
      <c r="E340" s="30" t="s">
        <v>2051</v>
      </c>
      <c r="F340" s="31"/>
    </row>
    <row r="341" spans="1:6" ht="20.100000000000001" customHeight="1">
      <c r="A341" s="29">
        <v>339</v>
      </c>
      <c r="B341" s="30" t="s">
        <v>2353</v>
      </c>
      <c r="C341" s="30">
        <v>98.34</v>
      </c>
      <c r="D341" s="30" t="s">
        <v>487</v>
      </c>
      <c r="E341" s="30" t="s">
        <v>2051</v>
      </c>
      <c r="F341" s="31"/>
    </row>
    <row r="342" spans="1:6" ht="20.100000000000001" customHeight="1">
      <c r="A342" s="29">
        <v>340</v>
      </c>
      <c r="B342" s="30" t="s">
        <v>2354</v>
      </c>
      <c r="C342" s="30">
        <v>98.34</v>
      </c>
      <c r="D342" s="30" t="s">
        <v>487</v>
      </c>
      <c r="E342" s="30" t="s">
        <v>2051</v>
      </c>
      <c r="F342" s="31"/>
    </row>
    <row r="343" spans="1:6" ht="20.100000000000001" customHeight="1">
      <c r="A343" s="29">
        <v>341</v>
      </c>
      <c r="B343" s="30" t="s">
        <v>2355</v>
      </c>
      <c r="C343" s="30">
        <v>71.28</v>
      </c>
      <c r="D343" s="30" t="s">
        <v>516</v>
      </c>
      <c r="E343" s="30" t="s">
        <v>2042</v>
      </c>
      <c r="F343" s="31"/>
    </row>
    <row r="344" spans="1:6" ht="20.100000000000001" customHeight="1">
      <c r="A344" s="29">
        <v>342</v>
      </c>
      <c r="B344" s="30" t="s">
        <v>2356</v>
      </c>
      <c r="C344" s="30">
        <v>98.34</v>
      </c>
      <c r="D344" s="30" t="s">
        <v>487</v>
      </c>
      <c r="E344" s="30" t="s">
        <v>2051</v>
      </c>
      <c r="F344" s="31"/>
    </row>
    <row r="345" spans="1:6" ht="20.100000000000001" customHeight="1">
      <c r="A345" s="29">
        <v>343</v>
      </c>
      <c r="B345" s="30" t="s">
        <v>2357</v>
      </c>
      <c r="C345" s="30">
        <v>71.03</v>
      </c>
      <c r="D345" s="30" t="s">
        <v>516</v>
      </c>
      <c r="E345" s="30" t="s">
        <v>2045</v>
      </c>
      <c r="F345" s="31"/>
    </row>
    <row r="346" spans="1:6" ht="20.100000000000001" customHeight="1">
      <c r="A346" s="29">
        <v>344</v>
      </c>
      <c r="B346" s="30" t="s">
        <v>2358</v>
      </c>
      <c r="C346" s="30">
        <v>98.34</v>
      </c>
      <c r="D346" s="30" t="s">
        <v>487</v>
      </c>
      <c r="E346" s="30" t="s">
        <v>2051</v>
      </c>
      <c r="F346" s="31"/>
    </row>
    <row r="347" spans="1:6" ht="20.100000000000001" customHeight="1">
      <c r="A347" s="29">
        <v>345</v>
      </c>
      <c r="B347" s="30" t="s">
        <v>2359</v>
      </c>
      <c r="C347" s="30">
        <v>60.82</v>
      </c>
      <c r="D347" s="30" t="s">
        <v>516</v>
      </c>
      <c r="E347" s="30" t="s">
        <v>2042</v>
      </c>
      <c r="F347" s="31"/>
    </row>
    <row r="348" spans="1:6" ht="20.100000000000001" customHeight="1">
      <c r="A348" s="29">
        <v>346</v>
      </c>
      <c r="B348" s="30" t="s">
        <v>2360</v>
      </c>
      <c r="C348" s="30">
        <v>71.3</v>
      </c>
      <c r="D348" s="30" t="s">
        <v>516</v>
      </c>
      <c r="E348" s="30" t="s">
        <v>2042</v>
      </c>
      <c r="F348" s="31"/>
    </row>
    <row r="349" spans="1:6" ht="20.100000000000001" customHeight="1">
      <c r="A349" s="29">
        <v>347</v>
      </c>
      <c r="B349" s="30" t="s">
        <v>2361</v>
      </c>
      <c r="C349" s="30">
        <v>71.05</v>
      </c>
      <c r="D349" s="30" t="s">
        <v>516</v>
      </c>
      <c r="E349" s="30" t="s">
        <v>2045</v>
      </c>
      <c r="F349" s="31"/>
    </row>
    <row r="350" spans="1:6" ht="20.100000000000001" customHeight="1">
      <c r="A350" s="29">
        <v>348</v>
      </c>
      <c r="B350" s="30" t="s">
        <v>2362</v>
      </c>
      <c r="C350" s="30">
        <v>71.3</v>
      </c>
      <c r="D350" s="30" t="s">
        <v>516</v>
      </c>
      <c r="E350" s="30" t="s">
        <v>2048</v>
      </c>
      <c r="F350" s="31"/>
    </row>
    <row r="351" spans="1:6" ht="20.100000000000001" customHeight="1">
      <c r="A351" s="29">
        <v>349</v>
      </c>
      <c r="B351" s="30" t="s">
        <v>2363</v>
      </c>
      <c r="C351" s="30">
        <v>60.82</v>
      </c>
      <c r="D351" s="30" t="s">
        <v>516</v>
      </c>
      <c r="E351" s="30" t="s">
        <v>2048</v>
      </c>
      <c r="F351" s="31"/>
    </row>
    <row r="352" spans="1:6" ht="20.100000000000001" customHeight="1">
      <c r="A352" s="29">
        <v>350</v>
      </c>
      <c r="B352" s="30" t="s">
        <v>2364</v>
      </c>
      <c r="C352" s="30">
        <v>60.82</v>
      </c>
      <c r="D352" s="30" t="s">
        <v>516</v>
      </c>
      <c r="E352" s="30" t="s">
        <v>2042</v>
      </c>
      <c r="F352" s="31"/>
    </row>
    <row r="353" spans="1:6" ht="20.100000000000001" customHeight="1">
      <c r="A353" s="29">
        <v>351</v>
      </c>
      <c r="B353" s="30" t="s">
        <v>2365</v>
      </c>
      <c r="C353" s="30">
        <v>71.3</v>
      </c>
      <c r="D353" s="30" t="s">
        <v>516</v>
      </c>
      <c r="E353" s="30" t="s">
        <v>2042</v>
      </c>
      <c r="F353" s="31"/>
    </row>
    <row r="354" spans="1:6" ht="20.100000000000001" customHeight="1">
      <c r="A354" s="29">
        <v>352</v>
      </c>
      <c r="B354" s="30" t="s">
        <v>2366</v>
      </c>
      <c r="C354" s="30">
        <v>71.05</v>
      </c>
      <c r="D354" s="30" t="s">
        <v>516</v>
      </c>
      <c r="E354" s="30" t="s">
        <v>2045</v>
      </c>
      <c r="F354" s="31"/>
    </row>
    <row r="355" spans="1:6" ht="20.100000000000001" customHeight="1">
      <c r="A355" s="29">
        <v>353</v>
      </c>
      <c r="B355" s="30" t="s">
        <v>2367</v>
      </c>
      <c r="C355" s="30">
        <v>71.05</v>
      </c>
      <c r="D355" s="30" t="s">
        <v>516</v>
      </c>
      <c r="E355" s="30" t="s">
        <v>2045</v>
      </c>
      <c r="F355" s="31"/>
    </row>
    <row r="356" spans="1:6" ht="20.100000000000001" customHeight="1">
      <c r="A356" s="29">
        <v>354</v>
      </c>
      <c r="B356" s="30" t="s">
        <v>2368</v>
      </c>
      <c r="C356" s="30">
        <v>71.3</v>
      </c>
      <c r="D356" s="30" t="s">
        <v>516</v>
      </c>
      <c r="E356" s="30" t="s">
        <v>2048</v>
      </c>
      <c r="F356" s="31"/>
    </row>
    <row r="357" spans="1:6" ht="20.100000000000001" customHeight="1">
      <c r="A357" s="29">
        <v>355</v>
      </c>
      <c r="B357" s="30" t="s">
        <v>2369</v>
      </c>
      <c r="C357" s="30">
        <v>60.82</v>
      </c>
      <c r="D357" s="30" t="s">
        <v>516</v>
      </c>
      <c r="E357" s="30" t="s">
        <v>2048</v>
      </c>
      <c r="F357" s="31"/>
    </row>
    <row r="358" spans="1:6" ht="20.100000000000001" customHeight="1">
      <c r="A358" s="29">
        <v>356</v>
      </c>
      <c r="B358" s="30" t="s">
        <v>2370</v>
      </c>
      <c r="C358" s="30">
        <v>60.82</v>
      </c>
      <c r="D358" s="30" t="s">
        <v>516</v>
      </c>
      <c r="E358" s="30" t="s">
        <v>2042</v>
      </c>
      <c r="F358" s="31"/>
    </row>
    <row r="359" spans="1:6" ht="20.100000000000001" customHeight="1">
      <c r="A359" s="29">
        <v>357</v>
      </c>
      <c r="B359" s="30" t="s">
        <v>2371</v>
      </c>
      <c r="C359" s="30">
        <v>71.3</v>
      </c>
      <c r="D359" s="30" t="s">
        <v>516</v>
      </c>
      <c r="E359" s="30" t="s">
        <v>2042</v>
      </c>
      <c r="F359" s="31"/>
    </row>
    <row r="360" spans="1:6" ht="20.100000000000001" customHeight="1">
      <c r="A360" s="29">
        <v>358</v>
      </c>
      <c r="B360" s="30" t="s">
        <v>2372</v>
      </c>
      <c r="C360" s="30">
        <v>71.05</v>
      </c>
      <c r="D360" s="30" t="s">
        <v>516</v>
      </c>
      <c r="E360" s="30" t="s">
        <v>2045</v>
      </c>
      <c r="F360" s="31"/>
    </row>
    <row r="361" spans="1:6" ht="20.100000000000001" customHeight="1">
      <c r="A361" s="29">
        <v>359</v>
      </c>
      <c r="B361" s="30" t="s">
        <v>2373</v>
      </c>
      <c r="C361" s="30">
        <v>71.05</v>
      </c>
      <c r="D361" s="30" t="s">
        <v>516</v>
      </c>
      <c r="E361" s="30" t="s">
        <v>2045</v>
      </c>
      <c r="F361" s="31"/>
    </row>
    <row r="362" spans="1:6" ht="20.100000000000001" customHeight="1">
      <c r="A362" s="29">
        <v>360</v>
      </c>
      <c r="B362" s="30" t="s">
        <v>2374</v>
      </c>
      <c r="C362" s="30">
        <v>71.3</v>
      </c>
      <c r="D362" s="30" t="s">
        <v>516</v>
      </c>
      <c r="E362" s="30" t="s">
        <v>2048</v>
      </c>
      <c r="F362" s="31"/>
    </row>
    <row r="363" spans="1:6" ht="20.100000000000001" customHeight="1">
      <c r="A363" s="29">
        <v>361</v>
      </c>
      <c r="B363" s="30" t="s">
        <v>2375</v>
      </c>
      <c r="C363" s="30">
        <v>60.82</v>
      </c>
      <c r="D363" s="30" t="s">
        <v>516</v>
      </c>
      <c r="E363" s="30" t="s">
        <v>2048</v>
      </c>
      <c r="F363" s="31"/>
    </row>
    <row r="364" spans="1:6" ht="20.100000000000001" customHeight="1">
      <c r="A364" s="29">
        <v>362</v>
      </c>
      <c r="B364" s="30" t="s">
        <v>2376</v>
      </c>
      <c r="C364" s="30">
        <v>60.82</v>
      </c>
      <c r="D364" s="30" t="s">
        <v>516</v>
      </c>
      <c r="E364" s="30" t="s">
        <v>2042</v>
      </c>
      <c r="F364" s="31"/>
    </row>
    <row r="365" spans="1:6" ht="20.100000000000001" customHeight="1">
      <c r="A365" s="29">
        <v>363</v>
      </c>
      <c r="B365" s="30" t="s">
        <v>2377</v>
      </c>
      <c r="C365" s="30">
        <v>71.3</v>
      </c>
      <c r="D365" s="30" t="s">
        <v>516</v>
      </c>
      <c r="E365" s="30" t="s">
        <v>2042</v>
      </c>
      <c r="F365" s="31"/>
    </row>
    <row r="366" spans="1:6" ht="20.100000000000001" customHeight="1">
      <c r="A366" s="29">
        <v>364</v>
      </c>
      <c r="B366" s="30" t="s">
        <v>2378</v>
      </c>
      <c r="C366" s="30">
        <v>71.05</v>
      </c>
      <c r="D366" s="30" t="s">
        <v>516</v>
      </c>
      <c r="E366" s="30" t="s">
        <v>2045</v>
      </c>
      <c r="F366" s="31"/>
    </row>
    <row r="367" spans="1:6" ht="20.100000000000001" customHeight="1">
      <c r="A367" s="29">
        <v>365</v>
      </c>
      <c r="B367" s="30" t="s">
        <v>2379</v>
      </c>
      <c r="C367" s="30">
        <v>71.05</v>
      </c>
      <c r="D367" s="30" t="s">
        <v>516</v>
      </c>
      <c r="E367" s="30" t="s">
        <v>2045</v>
      </c>
      <c r="F367" s="31"/>
    </row>
    <row r="368" spans="1:6" ht="20.100000000000001" customHeight="1">
      <c r="A368" s="29">
        <v>366</v>
      </c>
      <c r="B368" s="30" t="s">
        <v>2380</v>
      </c>
      <c r="C368" s="30">
        <v>60.82</v>
      </c>
      <c r="D368" s="30" t="s">
        <v>516</v>
      </c>
      <c r="E368" s="30" t="s">
        <v>2048</v>
      </c>
      <c r="F368" s="31"/>
    </row>
    <row r="369" spans="1:6" ht="20.100000000000001" customHeight="1">
      <c r="A369" s="29">
        <v>367</v>
      </c>
      <c r="B369" s="30" t="s">
        <v>2381</v>
      </c>
      <c r="C369" s="30">
        <v>71.3</v>
      </c>
      <c r="D369" s="30" t="s">
        <v>516</v>
      </c>
      <c r="E369" s="30" t="s">
        <v>2042</v>
      </c>
      <c r="F369" s="31"/>
    </row>
    <row r="370" spans="1:6" ht="20.100000000000001" customHeight="1">
      <c r="A370" s="29">
        <v>368</v>
      </c>
      <c r="B370" s="30" t="s">
        <v>2382</v>
      </c>
      <c r="C370" s="30">
        <v>71.3</v>
      </c>
      <c r="D370" s="30" t="s">
        <v>516</v>
      </c>
      <c r="E370" s="30" t="s">
        <v>2048</v>
      </c>
      <c r="F370" s="31"/>
    </row>
    <row r="371" spans="1:6" ht="20.100000000000001" customHeight="1">
      <c r="A371" s="29">
        <v>369</v>
      </c>
      <c r="B371" s="30" t="s">
        <v>2383</v>
      </c>
      <c r="C371" s="30">
        <v>60.82</v>
      </c>
      <c r="D371" s="30" t="s">
        <v>516</v>
      </c>
      <c r="E371" s="30" t="s">
        <v>2048</v>
      </c>
      <c r="F371" s="31"/>
    </row>
    <row r="372" spans="1:6" ht="20.100000000000001" customHeight="1">
      <c r="A372" s="29">
        <v>370</v>
      </c>
      <c r="B372" s="30" t="s">
        <v>2384</v>
      </c>
      <c r="C372" s="30">
        <v>60.82</v>
      </c>
      <c r="D372" s="30" t="s">
        <v>516</v>
      </c>
      <c r="E372" s="30" t="s">
        <v>2042</v>
      </c>
      <c r="F372" s="31"/>
    </row>
    <row r="373" spans="1:6" ht="20.100000000000001" customHeight="1">
      <c r="A373" s="29">
        <v>371</v>
      </c>
      <c r="B373" s="30" t="s">
        <v>2385</v>
      </c>
      <c r="C373" s="30">
        <v>60.82</v>
      </c>
      <c r="D373" s="30" t="s">
        <v>516</v>
      </c>
      <c r="E373" s="30" t="s">
        <v>2048</v>
      </c>
      <c r="F373" s="31"/>
    </row>
    <row r="374" spans="1:6" ht="20.100000000000001" customHeight="1">
      <c r="A374" s="29">
        <v>372</v>
      </c>
      <c r="B374" s="30" t="s">
        <v>2386</v>
      </c>
      <c r="C374" s="30">
        <v>60.82</v>
      </c>
      <c r="D374" s="30" t="s">
        <v>516</v>
      </c>
      <c r="E374" s="30" t="s">
        <v>2042</v>
      </c>
      <c r="F374" s="31"/>
    </row>
    <row r="375" spans="1:6" ht="20.100000000000001" customHeight="1">
      <c r="A375" s="29">
        <v>373</v>
      </c>
      <c r="B375" s="30" t="s">
        <v>717</v>
      </c>
      <c r="C375" s="30">
        <v>70.569999999999993</v>
      </c>
      <c r="D375" s="30" t="s">
        <v>516</v>
      </c>
      <c r="E375" s="30" t="s">
        <v>2048</v>
      </c>
      <c r="F375" s="31"/>
    </row>
    <row r="376" spans="1:6" ht="20.100000000000001" customHeight="1">
      <c r="A376" s="29">
        <v>374</v>
      </c>
      <c r="B376" s="30" t="s">
        <v>770</v>
      </c>
      <c r="C376" s="30">
        <v>70.02</v>
      </c>
      <c r="D376" s="30" t="s">
        <v>516</v>
      </c>
      <c r="E376" s="30" t="s">
        <v>2045</v>
      </c>
      <c r="F376" s="31"/>
    </row>
    <row r="377" spans="1:6" ht="20.100000000000001" customHeight="1">
      <c r="A377" s="29">
        <v>375</v>
      </c>
      <c r="B377" s="30" t="s">
        <v>610</v>
      </c>
      <c r="C377" s="30">
        <v>60.07</v>
      </c>
      <c r="D377" s="30" t="s">
        <v>516</v>
      </c>
      <c r="E377" s="30" t="s">
        <v>2048</v>
      </c>
      <c r="F377" s="31"/>
    </row>
    <row r="378" spans="1:6" ht="20.100000000000001" customHeight="1">
      <c r="A378" s="29">
        <v>376</v>
      </c>
      <c r="B378" s="30" t="s">
        <v>679</v>
      </c>
      <c r="C378" s="30">
        <v>70.02</v>
      </c>
      <c r="D378" s="30" t="s">
        <v>516</v>
      </c>
      <c r="E378" s="30" t="s">
        <v>2045</v>
      </c>
      <c r="F378" s="31"/>
    </row>
    <row r="379" spans="1:6" ht="20.100000000000001" customHeight="1">
      <c r="A379" s="29">
        <v>377</v>
      </c>
      <c r="B379" s="30" t="s">
        <v>624</v>
      </c>
      <c r="C379" s="30">
        <v>70.569999999999993</v>
      </c>
      <c r="D379" s="30" t="s">
        <v>516</v>
      </c>
      <c r="E379" s="30" t="s">
        <v>2042</v>
      </c>
      <c r="F379" s="31"/>
    </row>
    <row r="380" spans="1:6" ht="20.100000000000001" customHeight="1">
      <c r="A380" s="29">
        <v>378</v>
      </c>
      <c r="B380" s="30" t="s">
        <v>2387</v>
      </c>
      <c r="C380" s="30">
        <v>98.29</v>
      </c>
      <c r="D380" s="30" t="s">
        <v>487</v>
      </c>
      <c r="E380" s="30" t="s">
        <v>2051</v>
      </c>
      <c r="F380" s="31"/>
    </row>
    <row r="381" spans="1:6" ht="20.100000000000001" customHeight="1">
      <c r="A381" s="29">
        <v>379</v>
      </c>
      <c r="B381" s="30" t="s">
        <v>2388</v>
      </c>
      <c r="C381" s="30">
        <v>98.29</v>
      </c>
      <c r="D381" s="30" t="s">
        <v>487</v>
      </c>
      <c r="E381" s="30" t="s">
        <v>2051</v>
      </c>
      <c r="F381" s="31"/>
    </row>
    <row r="382" spans="1:6" ht="20.100000000000001" customHeight="1">
      <c r="A382" s="29">
        <v>380</v>
      </c>
      <c r="B382" s="30" t="s">
        <v>2389</v>
      </c>
      <c r="C382" s="30">
        <v>98.36</v>
      </c>
      <c r="D382" s="30" t="s">
        <v>487</v>
      </c>
      <c r="E382" s="30" t="s">
        <v>2051</v>
      </c>
      <c r="F382" s="31"/>
    </row>
    <row r="383" spans="1:6" ht="20.100000000000001" customHeight="1">
      <c r="A383" s="29">
        <v>381</v>
      </c>
      <c r="B383" s="30" t="s">
        <v>2390</v>
      </c>
      <c r="C383" s="30">
        <v>98.36</v>
      </c>
      <c r="D383" s="30" t="s">
        <v>487</v>
      </c>
      <c r="E383" s="30" t="s">
        <v>2051</v>
      </c>
      <c r="F383" s="31"/>
    </row>
    <row r="384" spans="1:6" ht="20.100000000000001" customHeight="1">
      <c r="A384" s="29">
        <v>382</v>
      </c>
      <c r="B384" s="30" t="s">
        <v>2391</v>
      </c>
      <c r="C384" s="30">
        <v>71.3</v>
      </c>
      <c r="D384" s="30" t="s">
        <v>516</v>
      </c>
      <c r="E384" s="30" t="s">
        <v>2042</v>
      </c>
      <c r="F384" s="31"/>
    </row>
    <row r="385" spans="1:6" ht="20.100000000000001" customHeight="1">
      <c r="A385" s="29">
        <v>383</v>
      </c>
      <c r="B385" s="30" t="s">
        <v>2392</v>
      </c>
      <c r="C385" s="30">
        <v>71.05</v>
      </c>
      <c r="D385" s="30" t="s">
        <v>516</v>
      </c>
      <c r="E385" s="30" t="s">
        <v>2045</v>
      </c>
      <c r="F385" s="31"/>
    </row>
    <row r="386" spans="1:6" ht="20.100000000000001" customHeight="1">
      <c r="A386" s="29">
        <v>384</v>
      </c>
      <c r="B386" s="30" t="s">
        <v>2393</v>
      </c>
      <c r="C386" s="30">
        <v>98.36</v>
      </c>
      <c r="D386" s="30" t="s">
        <v>487</v>
      </c>
      <c r="E386" s="30" t="s">
        <v>2051</v>
      </c>
      <c r="F386" s="31"/>
    </row>
    <row r="387" spans="1:6" ht="20.100000000000001" customHeight="1">
      <c r="A387" s="29">
        <v>385</v>
      </c>
      <c r="B387" s="30" t="s">
        <v>2394</v>
      </c>
      <c r="C387" s="30">
        <v>98.36</v>
      </c>
      <c r="D387" s="30" t="s">
        <v>487</v>
      </c>
      <c r="E387" s="30" t="s">
        <v>2051</v>
      </c>
      <c r="F387" s="31"/>
    </row>
    <row r="388" spans="1:6" ht="20.100000000000001" customHeight="1">
      <c r="A388" s="29">
        <v>386</v>
      </c>
      <c r="B388" s="30" t="s">
        <v>2395</v>
      </c>
      <c r="C388" s="30">
        <v>98.36</v>
      </c>
      <c r="D388" s="30" t="s">
        <v>487</v>
      </c>
      <c r="E388" s="30" t="s">
        <v>2051</v>
      </c>
      <c r="F388" s="31"/>
    </row>
    <row r="389" spans="1:6" ht="20.100000000000001" customHeight="1">
      <c r="A389" s="29">
        <v>387</v>
      </c>
      <c r="B389" s="30" t="s">
        <v>2396</v>
      </c>
      <c r="C389" s="30">
        <v>98.36</v>
      </c>
      <c r="D389" s="30" t="s">
        <v>487</v>
      </c>
      <c r="E389" s="30" t="s">
        <v>2051</v>
      </c>
      <c r="F389" s="31"/>
    </row>
    <row r="390" spans="1:6" ht="20.100000000000001" customHeight="1">
      <c r="A390" s="29">
        <v>388</v>
      </c>
      <c r="B390" s="30" t="s">
        <v>2397</v>
      </c>
      <c r="C390" s="30">
        <v>98.36</v>
      </c>
      <c r="D390" s="30" t="s">
        <v>487</v>
      </c>
      <c r="E390" s="30" t="s">
        <v>2051</v>
      </c>
      <c r="F390" s="31"/>
    </row>
    <row r="391" spans="1:6" ht="20.100000000000001" customHeight="1">
      <c r="A391" s="29">
        <v>389</v>
      </c>
      <c r="B391" s="30" t="s">
        <v>2398</v>
      </c>
      <c r="C391" s="30">
        <v>71.3</v>
      </c>
      <c r="D391" s="30" t="s">
        <v>516</v>
      </c>
      <c r="E391" s="30" t="s">
        <v>2042</v>
      </c>
      <c r="F391" s="31"/>
    </row>
    <row r="392" spans="1:6" ht="20.100000000000001" customHeight="1">
      <c r="A392" s="29">
        <v>390</v>
      </c>
      <c r="B392" s="30" t="s">
        <v>2399</v>
      </c>
      <c r="C392" s="30">
        <v>71.3</v>
      </c>
      <c r="D392" s="30" t="s">
        <v>516</v>
      </c>
      <c r="E392" s="30" t="s">
        <v>2048</v>
      </c>
      <c r="F392" s="31"/>
    </row>
    <row r="393" spans="1:6" ht="20.100000000000001" customHeight="1">
      <c r="A393" s="29">
        <v>391</v>
      </c>
      <c r="B393" s="30" t="s">
        <v>2400</v>
      </c>
      <c r="C393" s="30">
        <v>71.3</v>
      </c>
      <c r="D393" s="30" t="s">
        <v>516</v>
      </c>
      <c r="E393" s="30" t="s">
        <v>2048</v>
      </c>
      <c r="F393" s="31"/>
    </row>
    <row r="394" spans="1:6" ht="20.100000000000001" customHeight="1">
      <c r="A394" s="29">
        <v>392</v>
      </c>
      <c r="B394" s="30" t="s">
        <v>2401</v>
      </c>
      <c r="C394" s="30">
        <v>71.3</v>
      </c>
      <c r="D394" s="30" t="s">
        <v>516</v>
      </c>
      <c r="E394" s="30" t="s">
        <v>2042</v>
      </c>
      <c r="F394" s="31"/>
    </row>
    <row r="395" spans="1:6" ht="20.100000000000001" customHeight="1">
      <c r="A395" s="29">
        <v>393</v>
      </c>
      <c r="B395" s="30" t="s">
        <v>2402</v>
      </c>
      <c r="C395" s="30">
        <v>98.36</v>
      </c>
      <c r="D395" s="30" t="s">
        <v>487</v>
      </c>
      <c r="E395" s="30" t="s">
        <v>2051</v>
      </c>
      <c r="F395" s="31"/>
    </row>
    <row r="396" spans="1:6" ht="20.100000000000001" customHeight="1">
      <c r="A396" s="29">
        <v>394</v>
      </c>
      <c r="B396" s="30" t="s">
        <v>2403</v>
      </c>
      <c r="C396" s="30">
        <v>98.36</v>
      </c>
      <c r="D396" s="30" t="s">
        <v>487</v>
      </c>
      <c r="E396" s="30" t="s">
        <v>2051</v>
      </c>
      <c r="F396" s="31"/>
    </row>
    <row r="397" spans="1:6" ht="20.100000000000001" customHeight="1">
      <c r="A397" s="29">
        <v>395</v>
      </c>
      <c r="B397" s="30" t="s">
        <v>2404</v>
      </c>
      <c r="C397" s="30">
        <v>98.36</v>
      </c>
      <c r="D397" s="30" t="s">
        <v>487</v>
      </c>
      <c r="E397" s="30" t="s">
        <v>2051</v>
      </c>
      <c r="F397" s="31"/>
    </row>
    <row r="398" spans="1:6" ht="20.100000000000001" customHeight="1">
      <c r="A398" s="29">
        <v>396</v>
      </c>
      <c r="B398" s="30" t="s">
        <v>2405</v>
      </c>
      <c r="C398" s="30">
        <v>98.36</v>
      </c>
      <c r="D398" s="30" t="s">
        <v>487</v>
      </c>
      <c r="E398" s="30" t="s">
        <v>2051</v>
      </c>
      <c r="F398" s="31"/>
    </row>
    <row r="399" spans="1:6" ht="20.100000000000001" customHeight="1">
      <c r="A399" s="29">
        <v>397</v>
      </c>
      <c r="B399" s="30" t="s">
        <v>2406</v>
      </c>
      <c r="C399" s="30">
        <v>98.36</v>
      </c>
      <c r="D399" s="30" t="s">
        <v>487</v>
      </c>
      <c r="E399" s="30" t="s">
        <v>2051</v>
      </c>
      <c r="F399" s="31"/>
    </row>
    <row r="400" spans="1:6" ht="20.100000000000001" customHeight="1">
      <c r="A400" s="29">
        <v>398</v>
      </c>
      <c r="B400" s="30" t="s">
        <v>2407</v>
      </c>
      <c r="C400" s="30">
        <v>98.36</v>
      </c>
      <c r="D400" s="30" t="s">
        <v>487</v>
      </c>
      <c r="E400" s="30" t="s">
        <v>2051</v>
      </c>
      <c r="F400" s="31"/>
    </row>
    <row r="401" spans="1:6" ht="20.100000000000001" customHeight="1">
      <c r="A401" s="29">
        <v>399</v>
      </c>
      <c r="B401" s="30" t="s">
        <v>2408</v>
      </c>
      <c r="C401" s="30">
        <v>98.36</v>
      </c>
      <c r="D401" s="30" t="s">
        <v>487</v>
      </c>
      <c r="E401" s="30" t="s">
        <v>2051</v>
      </c>
      <c r="F401" s="31"/>
    </row>
    <row r="402" spans="1:6" ht="20.100000000000001" customHeight="1">
      <c r="A402" s="29">
        <v>400</v>
      </c>
      <c r="B402" s="30" t="s">
        <v>2409</v>
      </c>
      <c r="C402" s="30">
        <v>98.36</v>
      </c>
      <c r="D402" s="30" t="s">
        <v>487</v>
      </c>
      <c r="E402" s="30" t="s">
        <v>2051</v>
      </c>
      <c r="F402" s="31"/>
    </row>
    <row r="403" spans="1:6" ht="20.100000000000001" customHeight="1">
      <c r="A403" s="29">
        <v>401</v>
      </c>
      <c r="B403" s="30" t="s">
        <v>2410</v>
      </c>
      <c r="C403" s="30">
        <v>71.3</v>
      </c>
      <c r="D403" s="30" t="s">
        <v>516</v>
      </c>
      <c r="E403" s="30" t="s">
        <v>2042</v>
      </c>
      <c r="F403" s="31"/>
    </row>
    <row r="404" spans="1:6" ht="20.100000000000001" customHeight="1">
      <c r="A404" s="29">
        <v>402</v>
      </c>
      <c r="B404" s="30" t="s">
        <v>2411</v>
      </c>
      <c r="C404" s="30">
        <v>98.36</v>
      </c>
      <c r="D404" s="30" t="s">
        <v>487</v>
      </c>
      <c r="E404" s="30" t="s">
        <v>2051</v>
      </c>
      <c r="F404" s="31"/>
    </row>
    <row r="405" spans="1:6" ht="20.100000000000001" customHeight="1">
      <c r="A405" s="29">
        <v>403</v>
      </c>
      <c r="B405" s="30" t="s">
        <v>2412</v>
      </c>
      <c r="C405" s="30">
        <v>98.36</v>
      </c>
      <c r="D405" s="30" t="s">
        <v>487</v>
      </c>
      <c r="E405" s="30" t="s">
        <v>2051</v>
      </c>
      <c r="F405" s="31"/>
    </row>
    <row r="406" spans="1:6" ht="20.100000000000001" customHeight="1">
      <c r="A406" s="29">
        <v>404</v>
      </c>
      <c r="B406" s="30" t="s">
        <v>2413</v>
      </c>
      <c r="C406" s="30">
        <v>98.36</v>
      </c>
      <c r="D406" s="30" t="s">
        <v>487</v>
      </c>
      <c r="E406" s="30" t="s">
        <v>2051</v>
      </c>
      <c r="F406" s="31"/>
    </row>
    <row r="407" spans="1:6" ht="20.100000000000001" customHeight="1">
      <c r="A407" s="29">
        <v>405</v>
      </c>
      <c r="B407" s="30" t="s">
        <v>2414</v>
      </c>
      <c r="C407" s="30">
        <v>98.36</v>
      </c>
      <c r="D407" s="30" t="s">
        <v>487</v>
      </c>
      <c r="E407" s="30" t="s">
        <v>2051</v>
      </c>
      <c r="F407" s="31"/>
    </row>
    <row r="408" spans="1:6" ht="20.100000000000001" customHeight="1">
      <c r="A408" s="29">
        <v>406</v>
      </c>
      <c r="B408" s="30" t="s">
        <v>2415</v>
      </c>
      <c r="C408" s="30">
        <v>98.34</v>
      </c>
      <c r="D408" s="30" t="s">
        <v>487</v>
      </c>
      <c r="E408" s="30" t="s">
        <v>2051</v>
      </c>
      <c r="F408" s="31"/>
    </row>
    <row r="409" spans="1:6" ht="20.100000000000001" customHeight="1">
      <c r="A409" s="29">
        <v>407</v>
      </c>
      <c r="B409" s="30" t="s">
        <v>791</v>
      </c>
      <c r="C409" s="30">
        <v>124.89</v>
      </c>
      <c r="D409" s="30" t="s">
        <v>491</v>
      </c>
      <c r="E409" s="30" t="s">
        <v>2041</v>
      </c>
      <c r="F409" s="31"/>
    </row>
    <row r="410" spans="1:6" ht="20.100000000000001" customHeight="1">
      <c r="A410" s="29">
        <v>408</v>
      </c>
      <c r="B410" s="30" t="s">
        <v>2416</v>
      </c>
      <c r="C410" s="30">
        <v>124.89</v>
      </c>
      <c r="D410" s="30" t="s">
        <v>491</v>
      </c>
      <c r="E410" s="30" t="s">
        <v>2041</v>
      </c>
      <c r="F410" s="31"/>
    </row>
    <row r="411" spans="1:6" ht="20.100000000000001" customHeight="1">
      <c r="A411" s="29">
        <v>409</v>
      </c>
      <c r="B411" s="30" t="s">
        <v>2417</v>
      </c>
      <c r="C411" s="30">
        <v>124.87</v>
      </c>
      <c r="D411" s="30" t="s">
        <v>491</v>
      </c>
      <c r="E411" s="30" t="s">
        <v>2041</v>
      </c>
      <c r="F411" s="31"/>
    </row>
    <row r="412" spans="1:6" ht="20.100000000000001" customHeight="1">
      <c r="A412" s="29">
        <v>410</v>
      </c>
      <c r="B412" s="30" t="s">
        <v>2418</v>
      </c>
      <c r="C412" s="30">
        <v>71.05</v>
      </c>
      <c r="D412" s="30" t="s">
        <v>516</v>
      </c>
      <c r="E412" s="30" t="s">
        <v>2045</v>
      </c>
      <c r="F412" s="31"/>
    </row>
    <row r="413" spans="1:6" ht="20.100000000000001" customHeight="1">
      <c r="A413" s="29">
        <v>411</v>
      </c>
      <c r="B413" s="30" t="s">
        <v>2419</v>
      </c>
      <c r="C413" s="30">
        <v>71.05</v>
      </c>
      <c r="D413" s="30" t="s">
        <v>516</v>
      </c>
      <c r="E413" s="30" t="s">
        <v>2045</v>
      </c>
      <c r="F413" s="31"/>
    </row>
    <row r="414" spans="1:6" ht="20.100000000000001" customHeight="1">
      <c r="A414" s="29">
        <v>412</v>
      </c>
      <c r="B414" s="30" t="s">
        <v>2420</v>
      </c>
      <c r="C414" s="30">
        <v>71.3</v>
      </c>
      <c r="D414" s="30" t="s">
        <v>516</v>
      </c>
      <c r="E414" s="30" t="s">
        <v>2048</v>
      </c>
      <c r="F414" s="31"/>
    </row>
    <row r="415" spans="1:6" ht="20.100000000000001" customHeight="1">
      <c r="A415" s="29">
        <v>413</v>
      </c>
      <c r="B415" s="30" t="s">
        <v>2421</v>
      </c>
      <c r="C415" s="30">
        <v>98.27</v>
      </c>
      <c r="D415" s="30" t="s">
        <v>487</v>
      </c>
      <c r="E415" s="30" t="s">
        <v>2051</v>
      </c>
      <c r="F415" s="31"/>
    </row>
    <row r="416" spans="1:6" ht="20.100000000000001" customHeight="1">
      <c r="A416" s="29">
        <v>414</v>
      </c>
      <c r="B416" s="30" t="s">
        <v>2422</v>
      </c>
      <c r="C416" s="30">
        <v>98.27</v>
      </c>
      <c r="D416" s="30" t="s">
        <v>487</v>
      </c>
      <c r="E416" s="30" t="s">
        <v>2051</v>
      </c>
      <c r="F416" s="31"/>
    </row>
    <row r="417" spans="1:6" ht="20.100000000000001" customHeight="1">
      <c r="A417" s="29">
        <v>415</v>
      </c>
      <c r="B417" s="30" t="s">
        <v>2423</v>
      </c>
      <c r="C417" s="30">
        <v>98.34</v>
      </c>
      <c r="D417" s="30" t="s">
        <v>487</v>
      </c>
      <c r="E417" s="30" t="s">
        <v>2051</v>
      </c>
      <c r="F417" s="31"/>
    </row>
    <row r="418" spans="1:6" ht="20.100000000000001" customHeight="1">
      <c r="A418" s="29">
        <v>416</v>
      </c>
      <c r="B418" s="30" t="s">
        <v>2424</v>
      </c>
      <c r="C418" s="30">
        <v>71.03</v>
      </c>
      <c r="D418" s="30" t="s">
        <v>516</v>
      </c>
      <c r="E418" s="30" t="s">
        <v>2045</v>
      </c>
      <c r="F418" s="31"/>
    </row>
    <row r="419" spans="1:6" ht="20.100000000000001" customHeight="1">
      <c r="A419" s="29">
        <v>417</v>
      </c>
      <c r="B419" s="30" t="s">
        <v>2425</v>
      </c>
      <c r="C419" s="30">
        <v>98.34</v>
      </c>
      <c r="D419" s="30" t="s">
        <v>487</v>
      </c>
      <c r="E419" s="30" t="s">
        <v>2051</v>
      </c>
      <c r="F419" s="31"/>
    </row>
    <row r="420" spans="1:6" ht="20.100000000000001" customHeight="1">
      <c r="A420" s="29">
        <v>418</v>
      </c>
      <c r="B420" s="30" t="s">
        <v>2426</v>
      </c>
      <c r="C420" s="30">
        <v>98.34</v>
      </c>
      <c r="D420" s="30" t="s">
        <v>487</v>
      </c>
      <c r="E420" s="30" t="s">
        <v>2051</v>
      </c>
      <c r="F420" s="31"/>
    </row>
    <row r="421" spans="1:6" ht="20.100000000000001" customHeight="1">
      <c r="A421" s="29">
        <v>419</v>
      </c>
      <c r="B421" s="30" t="s">
        <v>2427</v>
      </c>
      <c r="C421" s="30">
        <v>98.34</v>
      </c>
      <c r="D421" s="30" t="s">
        <v>487</v>
      </c>
      <c r="E421" s="30" t="s">
        <v>2051</v>
      </c>
      <c r="F421" s="31"/>
    </row>
    <row r="422" spans="1:6" ht="20.100000000000001" customHeight="1">
      <c r="A422" s="29">
        <v>420</v>
      </c>
      <c r="B422" s="30" t="s">
        <v>2428</v>
      </c>
      <c r="C422" s="30">
        <v>98.34</v>
      </c>
      <c r="D422" s="30" t="s">
        <v>487</v>
      </c>
      <c r="E422" s="30" t="s">
        <v>2051</v>
      </c>
      <c r="F422" s="31"/>
    </row>
    <row r="423" spans="1:6" ht="20.100000000000001" customHeight="1">
      <c r="A423" s="29">
        <v>421</v>
      </c>
      <c r="B423" s="30" t="s">
        <v>592</v>
      </c>
      <c r="C423" s="30">
        <v>60.07</v>
      </c>
      <c r="D423" s="30" t="s">
        <v>516</v>
      </c>
      <c r="E423" s="30" t="s">
        <v>2048</v>
      </c>
      <c r="F423" s="31"/>
    </row>
    <row r="424" spans="1:6" ht="20.100000000000001" customHeight="1">
      <c r="A424" s="29">
        <v>422</v>
      </c>
      <c r="B424" s="30" t="s">
        <v>2429</v>
      </c>
      <c r="C424" s="30">
        <v>60.82</v>
      </c>
      <c r="D424" s="30" t="s">
        <v>516</v>
      </c>
      <c r="E424" s="30" t="s">
        <v>2042</v>
      </c>
      <c r="F424" s="31"/>
    </row>
    <row r="425" spans="1:6" ht="20.100000000000001" customHeight="1">
      <c r="A425" s="29">
        <v>423</v>
      </c>
      <c r="B425" s="30" t="s">
        <v>2430</v>
      </c>
      <c r="C425" s="30">
        <v>60.82</v>
      </c>
      <c r="D425" s="30" t="s">
        <v>516</v>
      </c>
      <c r="E425" s="30" t="s">
        <v>2048</v>
      </c>
      <c r="F425" s="31"/>
    </row>
    <row r="426" spans="1:6" ht="20.100000000000001" customHeight="1">
      <c r="A426" s="29">
        <v>424</v>
      </c>
      <c r="B426" s="30" t="s">
        <v>2431</v>
      </c>
      <c r="C426" s="30">
        <v>60.82</v>
      </c>
      <c r="D426" s="30" t="s">
        <v>516</v>
      </c>
      <c r="E426" s="30" t="s">
        <v>2042</v>
      </c>
      <c r="F426" s="31"/>
    </row>
    <row r="427" spans="1:6" ht="20.100000000000001" customHeight="1">
      <c r="A427" s="29">
        <v>425</v>
      </c>
      <c r="B427" s="30" t="s">
        <v>2432</v>
      </c>
      <c r="C427" s="30">
        <v>71.05</v>
      </c>
      <c r="D427" s="30" t="s">
        <v>516</v>
      </c>
      <c r="E427" s="30" t="s">
        <v>2045</v>
      </c>
      <c r="F427" s="31"/>
    </row>
    <row r="428" spans="1:6" ht="20.100000000000001" customHeight="1">
      <c r="A428" s="29">
        <v>426</v>
      </c>
      <c r="B428" s="30" t="s">
        <v>2433</v>
      </c>
      <c r="C428" s="30">
        <v>71.05</v>
      </c>
      <c r="D428" s="30" t="s">
        <v>516</v>
      </c>
      <c r="E428" s="30" t="s">
        <v>2045</v>
      </c>
      <c r="F428" s="31"/>
    </row>
    <row r="429" spans="1:6" ht="20.100000000000001" customHeight="1">
      <c r="A429" s="29">
        <v>427</v>
      </c>
      <c r="B429" s="30" t="s">
        <v>2434</v>
      </c>
      <c r="C429" s="30">
        <v>71.05</v>
      </c>
      <c r="D429" s="30" t="s">
        <v>516</v>
      </c>
      <c r="E429" s="30" t="s">
        <v>2045</v>
      </c>
      <c r="F429" s="31"/>
    </row>
    <row r="430" spans="1:6" ht="20.100000000000001" customHeight="1">
      <c r="A430" s="29">
        <v>428</v>
      </c>
      <c r="B430" s="30" t="s">
        <v>2435</v>
      </c>
      <c r="C430" s="30">
        <v>71.05</v>
      </c>
      <c r="D430" s="30" t="s">
        <v>516</v>
      </c>
      <c r="E430" s="30" t="s">
        <v>2045</v>
      </c>
      <c r="F430" s="31"/>
    </row>
    <row r="431" spans="1:6" ht="20.100000000000001" customHeight="1">
      <c r="A431" s="29">
        <v>429</v>
      </c>
      <c r="B431" s="30" t="s">
        <v>2436</v>
      </c>
      <c r="C431" s="30">
        <v>71.05</v>
      </c>
      <c r="D431" s="30" t="s">
        <v>516</v>
      </c>
      <c r="E431" s="30" t="s">
        <v>2045</v>
      </c>
      <c r="F431" s="31"/>
    </row>
    <row r="432" spans="1:6" ht="20.100000000000001" customHeight="1">
      <c r="A432" s="29">
        <v>430</v>
      </c>
      <c r="B432" s="30" t="s">
        <v>2437</v>
      </c>
      <c r="C432" s="30">
        <v>71.3</v>
      </c>
      <c r="D432" s="30" t="s">
        <v>516</v>
      </c>
      <c r="E432" s="30" t="s">
        <v>2042</v>
      </c>
      <c r="F432" s="31"/>
    </row>
    <row r="433" spans="1:6" ht="20.100000000000001" customHeight="1">
      <c r="A433" s="29">
        <v>431</v>
      </c>
      <c r="B433" s="30" t="s">
        <v>2438</v>
      </c>
      <c r="C433" s="30">
        <v>71.3</v>
      </c>
      <c r="D433" s="30" t="s">
        <v>516</v>
      </c>
      <c r="E433" s="30" t="s">
        <v>2048</v>
      </c>
      <c r="F433" s="31"/>
    </row>
    <row r="434" spans="1:6" ht="20.100000000000001" customHeight="1">
      <c r="A434" s="29">
        <v>432</v>
      </c>
      <c r="B434" s="30" t="s">
        <v>2439</v>
      </c>
      <c r="C434" s="30">
        <v>71.3</v>
      </c>
      <c r="D434" s="30" t="s">
        <v>516</v>
      </c>
      <c r="E434" s="30" t="s">
        <v>2042</v>
      </c>
      <c r="F434" s="31"/>
    </row>
    <row r="435" spans="1:6" ht="20.100000000000001" customHeight="1">
      <c r="A435" s="29">
        <v>433</v>
      </c>
      <c r="B435" s="30" t="s">
        <v>2440</v>
      </c>
      <c r="C435" s="30">
        <v>71.3</v>
      </c>
      <c r="D435" s="30" t="s">
        <v>516</v>
      </c>
      <c r="E435" s="30" t="s">
        <v>2048</v>
      </c>
      <c r="F435" s="31"/>
    </row>
    <row r="436" spans="1:6" ht="20.100000000000001" customHeight="1">
      <c r="A436" s="29">
        <v>434</v>
      </c>
      <c r="B436" s="30" t="s">
        <v>2441</v>
      </c>
      <c r="C436" s="30">
        <v>71.3</v>
      </c>
      <c r="D436" s="30" t="s">
        <v>516</v>
      </c>
      <c r="E436" s="30" t="s">
        <v>2048</v>
      </c>
      <c r="F436" s="31"/>
    </row>
    <row r="437" spans="1:6" ht="20.100000000000001" customHeight="1">
      <c r="A437" s="29">
        <v>435</v>
      </c>
      <c r="B437" s="30" t="s">
        <v>2442</v>
      </c>
      <c r="C437" s="30">
        <v>71.3</v>
      </c>
      <c r="D437" s="30" t="s">
        <v>516</v>
      </c>
      <c r="E437" s="30" t="s">
        <v>2048</v>
      </c>
      <c r="F437" s="31"/>
    </row>
    <row r="438" spans="1:6" ht="20.100000000000001" customHeight="1">
      <c r="A438" s="29">
        <v>436</v>
      </c>
      <c r="B438" s="30" t="s">
        <v>2443</v>
      </c>
      <c r="C438" s="30">
        <v>98.36</v>
      </c>
      <c r="D438" s="30" t="s">
        <v>487</v>
      </c>
      <c r="E438" s="30" t="s">
        <v>2051</v>
      </c>
      <c r="F438" s="31"/>
    </row>
    <row r="439" spans="1:6" ht="20.100000000000001" customHeight="1">
      <c r="A439" s="29">
        <v>437</v>
      </c>
      <c r="B439" s="30" t="s">
        <v>2444</v>
      </c>
      <c r="C439" s="30">
        <v>98.36</v>
      </c>
      <c r="D439" s="30" t="s">
        <v>487</v>
      </c>
      <c r="E439" s="30" t="s">
        <v>2051</v>
      </c>
      <c r="F439" s="31"/>
    </row>
    <row r="440" spans="1:6" ht="20.100000000000001" customHeight="1">
      <c r="A440" s="29">
        <v>438</v>
      </c>
      <c r="B440" s="30" t="s">
        <v>2445</v>
      </c>
      <c r="C440" s="30">
        <v>98.36</v>
      </c>
      <c r="D440" s="30" t="s">
        <v>487</v>
      </c>
      <c r="E440" s="30" t="s">
        <v>2051</v>
      </c>
      <c r="F440" s="31"/>
    </row>
    <row r="441" spans="1:6" ht="20.100000000000001" customHeight="1">
      <c r="A441" s="29">
        <v>439</v>
      </c>
      <c r="B441" s="30" t="s">
        <v>2446</v>
      </c>
      <c r="C441" s="30">
        <v>98.36</v>
      </c>
      <c r="D441" s="30" t="s">
        <v>487</v>
      </c>
      <c r="E441" s="30" t="s">
        <v>2051</v>
      </c>
      <c r="F441" s="31"/>
    </row>
    <row r="442" spans="1:6" ht="20.100000000000001" customHeight="1">
      <c r="A442" s="29">
        <v>440</v>
      </c>
      <c r="B442" s="30" t="s">
        <v>629</v>
      </c>
      <c r="C442" s="30">
        <v>124.89</v>
      </c>
      <c r="D442" s="30" t="s">
        <v>491</v>
      </c>
      <c r="E442" s="30" t="s">
        <v>2041</v>
      </c>
      <c r="F442" s="31"/>
    </row>
    <row r="443" spans="1:6" ht="20.100000000000001" customHeight="1">
      <c r="A443" s="29">
        <v>441</v>
      </c>
      <c r="B443" s="30" t="s">
        <v>593</v>
      </c>
      <c r="C443" s="30">
        <v>124.89</v>
      </c>
      <c r="D443" s="30" t="s">
        <v>491</v>
      </c>
      <c r="E443" s="30" t="s">
        <v>2041</v>
      </c>
      <c r="F443" s="31"/>
    </row>
    <row r="444" spans="1:6" ht="20.100000000000001" customHeight="1">
      <c r="A444" s="29">
        <v>442</v>
      </c>
      <c r="B444" s="30" t="s">
        <v>2447</v>
      </c>
      <c r="C444" s="30">
        <v>60.82</v>
      </c>
      <c r="D444" s="30" t="s">
        <v>516</v>
      </c>
      <c r="E444" s="30" t="s">
        <v>2048</v>
      </c>
      <c r="F444" s="31"/>
    </row>
    <row r="445" spans="1:6" ht="20.100000000000001" customHeight="1">
      <c r="A445" s="29">
        <v>443</v>
      </c>
      <c r="B445" s="30" t="s">
        <v>827</v>
      </c>
      <c r="C445" s="30">
        <v>124.89</v>
      </c>
      <c r="D445" s="30" t="s">
        <v>491</v>
      </c>
      <c r="E445" s="30" t="s">
        <v>2041</v>
      </c>
      <c r="F445" s="31"/>
    </row>
    <row r="446" spans="1:6" ht="20.100000000000001" customHeight="1">
      <c r="A446" s="29">
        <v>444</v>
      </c>
      <c r="B446" s="30" t="s">
        <v>735</v>
      </c>
      <c r="C446" s="30">
        <v>70.569999999999993</v>
      </c>
      <c r="D446" s="30" t="s">
        <v>516</v>
      </c>
      <c r="E446" s="30" t="s">
        <v>2048</v>
      </c>
      <c r="F446" s="31"/>
    </row>
    <row r="447" spans="1:6" ht="20.100000000000001" customHeight="1">
      <c r="A447" s="29">
        <v>445</v>
      </c>
      <c r="B447" s="30" t="s">
        <v>2448</v>
      </c>
      <c r="C447" s="30">
        <v>124.87</v>
      </c>
      <c r="D447" s="30" t="s">
        <v>491</v>
      </c>
      <c r="E447" s="30" t="s">
        <v>2041</v>
      </c>
      <c r="F447" s="31"/>
    </row>
    <row r="448" spans="1:6" ht="20.100000000000001" customHeight="1">
      <c r="A448" s="29">
        <v>446</v>
      </c>
      <c r="B448" s="30" t="s">
        <v>2449</v>
      </c>
      <c r="C448" s="30">
        <v>124.89</v>
      </c>
      <c r="D448" s="30" t="s">
        <v>491</v>
      </c>
      <c r="E448" s="30" t="s">
        <v>2041</v>
      </c>
      <c r="F448" s="31"/>
    </row>
    <row r="449" spans="1:6" ht="20.100000000000001" customHeight="1">
      <c r="A449" s="29">
        <v>447</v>
      </c>
      <c r="B449" s="30" t="s">
        <v>2450</v>
      </c>
      <c r="C449" s="30">
        <v>60.82</v>
      </c>
      <c r="D449" s="30" t="s">
        <v>516</v>
      </c>
      <c r="E449" s="30" t="s">
        <v>2042</v>
      </c>
      <c r="F449" s="31"/>
    </row>
    <row r="450" spans="1:6" ht="20.100000000000001" customHeight="1">
      <c r="A450" s="29">
        <v>448</v>
      </c>
      <c r="B450" s="30" t="s">
        <v>2451</v>
      </c>
      <c r="C450" s="30">
        <v>98.36</v>
      </c>
      <c r="D450" s="30" t="s">
        <v>487</v>
      </c>
      <c r="E450" s="30" t="s">
        <v>2051</v>
      </c>
      <c r="F450" s="31"/>
    </row>
    <row r="451" spans="1:6" ht="20.100000000000001" customHeight="1">
      <c r="A451" s="29">
        <v>449</v>
      </c>
      <c r="B451" s="30" t="s">
        <v>569</v>
      </c>
      <c r="C451" s="30">
        <v>60.07</v>
      </c>
      <c r="D451" s="30" t="s">
        <v>516</v>
      </c>
      <c r="E451" s="30" t="s">
        <v>2042</v>
      </c>
      <c r="F451" s="31"/>
    </row>
    <row r="452" spans="1:6" ht="20.100000000000001" customHeight="1">
      <c r="A452" s="29">
        <v>450</v>
      </c>
      <c r="B452" s="30" t="s">
        <v>587</v>
      </c>
      <c r="C452" s="30">
        <v>60.07</v>
      </c>
      <c r="D452" s="30" t="s">
        <v>516</v>
      </c>
      <c r="E452" s="30" t="s">
        <v>2042</v>
      </c>
      <c r="F452" s="31"/>
    </row>
    <row r="453" spans="1:6" ht="20.100000000000001" customHeight="1">
      <c r="A453" s="29">
        <v>451</v>
      </c>
      <c r="B453" s="30" t="s">
        <v>605</v>
      </c>
      <c r="C453" s="30">
        <v>60.07</v>
      </c>
      <c r="D453" s="30" t="s">
        <v>516</v>
      </c>
      <c r="E453" s="30" t="s">
        <v>2042</v>
      </c>
      <c r="F453" s="31"/>
    </row>
    <row r="454" spans="1:6" ht="20.100000000000001" customHeight="1">
      <c r="A454" s="29">
        <v>452</v>
      </c>
      <c r="B454" s="30" t="s">
        <v>628</v>
      </c>
      <c r="C454" s="30">
        <v>60.07</v>
      </c>
      <c r="D454" s="30" t="s">
        <v>516</v>
      </c>
      <c r="E454" s="30" t="s">
        <v>2048</v>
      </c>
      <c r="F454" s="31"/>
    </row>
    <row r="455" spans="1:6" ht="20.100000000000001" customHeight="1">
      <c r="A455" s="29">
        <v>453</v>
      </c>
      <c r="B455" s="30" t="s">
        <v>646</v>
      </c>
      <c r="C455" s="30">
        <v>60.07</v>
      </c>
      <c r="D455" s="30" t="s">
        <v>516</v>
      </c>
      <c r="E455" s="30" t="s">
        <v>2048</v>
      </c>
      <c r="F455" s="31"/>
    </row>
    <row r="456" spans="1:6" ht="20.100000000000001" customHeight="1">
      <c r="A456" s="29">
        <v>454</v>
      </c>
      <c r="B456" s="30" t="s">
        <v>2452</v>
      </c>
      <c r="C456" s="30">
        <v>60.82</v>
      </c>
      <c r="D456" s="30" t="s">
        <v>516</v>
      </c>
      <c r="E456" s="30" t="s">
        <v>2042</v>
      </c>
      <c r="F456" s="31"/>
    </row>
    <row r="457" spans="1:6" ht="20.100000000000001" customHeight="1">
      <c r="A457" s="29">
        <v>455</v>
      </c>
      <c r="B457" s="30" t="s">
        <v>2453</v>
      </c>
      <c r="C457" s="30">
        <v>60.82</v>
      </c>
      <c r="D457" s="30" t="s">
        <v>516</v>
      </c>
      <c r="E457" s="30" t="s">
        <v>2048</v>
      </c>
      <c r="F457" s="31"/>
    </row>
    <row r="458" spans="1:6" ht="20.100000000000001" customHeight="1">
      <c r="A458" s="29">
        <v>456</v>
      </c>
      <c r="B458" s="30" t="s">
        <v>2454</v>
      </c>
      <c r="C458" s="30">
        <v>60.82</v>
      </c>
      <c r="D458" s="30" t="s">
        <v>516</v>
      </c>
      <c r="E458" s="30" t="s">
        <v>2042</v>
      </c>
      <c r="F458" s="31"/>
    </row>
    <row r="459" spans="1:6" ht="20.100000000000001" customHeight="1">
      <c r="A459" s="29">
        <v>457</v>
      </c>
      <c r="B459" s="30" t="s">
        <v>2455</v>
      </c>
      <c r="C459" s="30">
        <v>60.82</v>
      </c>
      <c r="D459" s="30" t="s">
        <v>516</v>
      </c>
      <c r="E459" s="30" t="s">
        <v>2042</v>
      </c>
      <c r="F459" s="31"/>
    </row>
    <row r="460" spans="1:6" ht="20.100000000000001" customHeight="1">
      <c r="A460" s="29">
        <v>458</v>
      </c>
      <c r="B460" s="30" t="s">
        <v>2456</v>
      </c>
      <c r="C460" s="30">
        <v>60.82</v>
      </c>
      <c r="D460" s="30" t="s">
        <v>516</v>
      </c>
      <c r="E460" s="30" t="s">
        <v>2042</v>
      </c>
      <c r="F460" s="31"/>
    </row>
    <row r="461" spans="1:6" ht="20.100000000000001" customHeight="1">
      <c r="A461" s="29">
        <v>459</v>
      </c>
      <c r="B461" s="30" t="s">
        <v>2457</v>
      </c>
      <c r="C461" s="30">
        <v>60.82</v>
      </c>
      <c r="D461" s="30" t="s">
        <v>516</v>
      </c>
      <c r="E461" s="30" t="s">
        <v>2042</v>
      </c>
      <c r="F461" s="31"/>
    </row>
    <row r="462" spans="1:6" ht="20.100000000000001" customHeight="1">
      <c r="A462" s="29">
        <v>460</v>
      </c>
      <c r="B462" s="30" t="s">
        <v>2458</v>
      </c>
      <c r="C462" s="30">
        <v>60.82</v>
      </c>
      <c r="D462" s="30" t="s">
        <v>516</v>
      </c>
      <c r="E462" s="30" t="s">
        <v>2048</v>
      </c>
      <c r="F462" s="31"/>
    </row>
    <row r="463" spans="1:6" ht="20.100000000000001" customHeight="1">
      <c r="A463" s="29">
        <v>461</v>
      </c>
      <c r="B463" s="30" t="s">
        <v>716</v>
      </c>
      <c r="C463" s="30">
        <v>70.02</v>
      </c>
      <c r="D463" s="30" t="s">
        <v>516</v>
      </c>
      <c r="E463" s="30" t="s">
        <v>2045</v>
      </c>
      <c r="F463" s="31"/>
    </row>
    <row r="464" spans="1:6" ht="20.100000000000001" customHeight="1">
      <c r="A464" s="29">
        <v>462</v>
      </c>
      <c r="B464" s="30" t="s">
        <v>733</v>
      </c>
      <c r="C464" s="30">
        <v>70.02</v>
      </c>
      <c r="D464" s="30" t="s">
        <v>516</v>
      </c>
      <c r="E464" s="30" t="s">
        <v>2045</v>
      </c>
      <c r="F464" s="31"/>
    </row>
    <row r="465" spans="1:6" ht="20.100000000000001" customHeight="1">
      <c r="A465" s="29">
        <v>463</v>
      </c>
      <c r="B465" s="30" t="s">
        <v>751</v>
      </c>
      <c r="C465" s="30">
        <v>70.02</v>
      </c>
      <c r="D465" s="30" t="s">
        <v>516</v>
      </c>
      <c r="E465" s="30" t="s">
        <v>2045</v>
      </c>
      <c r="F465" s="31"/>
    </row>
    <row r="466" spans="1:6" ht="20.100000000000001" customHeight="1">
      <c r="A466" s="29">
        <v>464</v>
      </c>
      <c r="B466" s="30" t="s">
        <v>752</v>
      </c>
      <c r="C466" s="30">
        <v>70.02</v>
      </c>
      <c r="D466" s="30" t="s">
        <v>516</v>
      </c>
      <c r="E466" s="30" t="s">
        <v>2045</v>
      </c>
      <c r="F466" s="31"/>
    </row>
    <row r="467" spans="1:6" ht="20.100000000000001" customHeight="1">
      <c r="A467" s="29">
        <v>465</v>
      </c>
      <c r="B467" s="30" t="s">
        <v>590</v>
      </c>
      <c r="C467" s="30">
        <v>70.02</v>
      </c>
      <c r="D467" s="30" t="s">
        <v>516</v>
      </c>
      <c r="E467" s="30" t="s">
        <v>2045</v>
      </c>
      <c r="F467" s="31"/>
    </row>
    <row r="468" spans="1:6" ht="20.100000000000001" customHeight="1">
      <c r="A468" s="29">
        <v>466</v>
      </c>
      <c r="B468" s="30" t="s">
        <v>607</v>
      </c>
      <c r="C468" s="30">
        <v>70.02</v>
      </c>
      <c r="D468" s="30" t="s">
        <v>516</v>
      </c>
      <c r="E468" s="30" t="s">
        <v>2045</v>
      </c>
      <c r="F468" s="31"/>
    </row>
    <row r="469" spans="1:6" ht="20.100000000000001" customHeight="1">
      <c r="A469" s="29">
        <v>467</v>
      </c>
      <c r="B469" s="30" t="s">
        <v>608</v>
      </c>
      <c r="C469" s="30">
        <v>70.02</v>
      </c>
      <c r="D469" s="30" t="s">
        <v>516</v>
      </c>
      <c r="E469" s="30" t="s">
        <v>2045</v>
      </c>
      <c r="F469" s="31"/>
    </row>
    <row r="470" spans="1:6" ht="20.100000000000001" customHeight="1">
      <c r="A470" s="29">
        <v>468</v>
      </c>
      <c r="B470" s="30" t="s">
        <v>625</v>
      </c>
      <c r="C470" s="30">
        <v>70.02</v>
      </c>
      <c r="D470" s="30" t="s">
        <v>516</v>
      </c>
      <c r="E470" s="30" t="s">
        <v>2045</v>
      </c>
      <c r="F470" s="31"/>
    </row>
    <row r="471" spans="1:6" ht="20.100000000000001" customHeight="1">
      <c r="A471" s="29">
        <v>469</v>
      </c>
      <c r="B471" s="30" t="s">
        <v>644</v>
      </c>
      <c r="C471" s="30">
        <v>70.02</v>
      </c>
      <c r="D471" s="30" t="s">
        <v>516</v>
      </c>
      <c r="E471" s="30" t="s">
        <v>2045</v>
      </c>
      <c r="F471" s="31"/>
    </row>
    <row r="472" spans="1:6" ht="20.100000000000001" customHeight="1">
      <c r="A472" s="29">
        <v>470</v>
      </c>
      <c r="B472" s="30" t="s">
        <v>697</v>
      </c>
      <c r="C472" s="30">
        <v>70.02</v>
      </c>
      <c r="D472" s="30" t="s">
        <v>516</v>
      </c>
      <c r="E472" s="30" t="s">
        <v>2045</v>
      </c>
      <c r="F472" s="31"/>
    </row>
    <row r="473" spans="1:6" ht="20.100000000000001" customHeight="1">
      <c r="A473" s="29">
        <v>471</v>
      </c>
      <c r="B473" s="30" t="s">
        <v>768</v>
      </c>
      <c r="C473" s="30">
        <v>70.569999999999993</v>
      </c>
      <c r="D473" s="30" t="s">
        <v>516</v>
      </c>
      <c r="E473" s="30" t="s">
        <v>2042</v>
      </c>
      <c r="F473" s="31"/>
    </row>
    <row r="474" spans="1:6" ht="20.100000000000001" customHeight="1">
      <c r="A474" s="29">
        <v>472</v>
      </c>
      <c r="B474" s="30" t="s">
        <v>786</v>
      </c>
      <c r="C474" s="30">
        <v>70.569999999999993</v>
      </c>
      <c r="D474" s="30" t="s">
        <v>516</v>
      </c>
      <c r="E474" s="30" t="s">
        <v>2042</v>
      </c>
      <c r="F474" s="31"/>
    </row>
    <row r="475" spans="1:6" ht="20.100000000000001" customHeight="1">
      <c r="A475" s="29">
        <v>473</v>
      </c>
      <c r="B475" s="30" t="s">
        <v>2459</v>
      </c>
      <c r="C475" s="30">
        <v>71.05</v>
      </c>
      <c r="D475" s="30" t="s">
        <v>516</v>
      </c>
      <c r="E475" s="30" t="s">
        <v>2045</v>
      </c>
      <c r="F475" s="31"/>
    </row>
    <row r="476" spans="1:6" ht="20.100000000000001" customHeight="1">
      <c r="A476" s="29">
        <v>474</v>
      </c>
      <c r="B476" s="30" t="s">
        <v>2460</v>
      </c>
      <c r="C476" s="30">
        <v>71.05</v>
      </c>
      <c r="D476" s="30" t="s">
        <v>516</v>
      </c>
      <c r="E476" s="30" t="s">
        <v>2045</v>
      </c>
      <c r="F476" s="31"/>
    </row>
    <row r="477" spans="1:6" ht="20.100000000000001" customHeight="1">
      <c r="A477" s="29">
        <v>475</v>
      </c>
      <c r="B477" s="30" t="s">
        <v>2461</v>
      </c>
      <c r="C477" s="30">
        <v>71.05</v>
      </c>
      <c r="D477" s="30" t="s">
        <v>516</v>
      </c>
      <c r="E477" s="30" t="s">
        <v>2045</v>
      </c>
      <c r="F477" s="31"/>
    </row>
    <row r="478" spans="1:6" ht="20.100000000000001" customHeight="1">
      <c r="A478" s="29">
        <v>476</v>
      </c>
      <c r="B478" s="30" t="s">
        <v>2462</v>
      </c>
      <c r="C478" s="30">
        <v>71.05</v>
      </c>
      <c r="D478" s="30" t="s">
        <v>516</v>
      </c>
      <c r="E478" s="30" t="s">
        <v>2045</v>
      </c>
      <c r="F478" s="31"/>
    </row>
    <row r="479" spans="1:6" ht="20.100000000000001" customHeight="1">
      <c r="A479" s="29">
        <v>477</v>
      </c>
      <c r="B479" s="30" t="s">
        <v>2463</v>
      </c>
      <c r="C479" s="30">
        <v>71.05</v>
      </c>
      <c r="D479" s="30" t="s">
        <v>516</v>
      </c>
      <c r="E479" s="30" t="s">
        <v>2045</v>
      </c>
      <c r="F479" s="31"/>
    </row>
    <row r="480" spans="1:6" ht="20.100000000000001" customHeight="1">
      <c r="A480" s="29">
        <v>478</v>
      </c>
      <c r="B480" s="30" t="s">
        <v>2464</v>
      </c>
      <c r="C480" s="30">
        <v>71.05</v>
      </c>
      <c r="D480" s="30" t="s">
        <v>516</v>
      </c>
      <c r="E480" s="30" t="s">
        <v>2045</v>
      </c>
      <c r="F480" s="31"/>
    </row>
    <row r="481" spans="1:6" ht="20.100000000000001" customHeight="1">
      <c r="A481" s="29">
        <v>479</v>
      </c>
      <c r="B481" s="30" t="s">
        <v>2465</v>
      </c>
      <c r="C481" s="30">
        <v>71.05</v>
      </c>
      <c r="D481" s="30" t="s">
        <v>516</v>
      </c>
      <c r="E481" s="30" t="s">
        <v>2045</v>
      </c>
      <c r="F481" s="31"/>
    </row>
    <row r="482" spans="1:6" ht="20.100000000000001" customHeight="1">
      <c r="A482" s="29">
        <v>480</v>
      </c>
      <c r="B482" s="30" t="s">
        <v>2466</v>
      </c>
      <c r="C482" s="30">
        <v>71.05</v>
      </c>
      <c r="D482" s="30" t="s">
        <v>516</v>
      </c>
      <c r="E482" s="30" t="s">
        <v>2045</v>
      </c>
      <c r="F482" s="31"/>
    </row>
    <row r="483" spans="1:6" ht="20.100000000000001" customHeight="1">
      <c r="A483" s="29">
        <v>481</v>
      </c>
      <c r="B483" s="30" t="s">
        <v>2467</v>
      </c>
      <c r="C483" s="30">
        <v>71.05</v>
      </c>
      <c r="D483" s="30" t="s">
        <v>516</v>
      </c>
      <c r="E483" s="30" t="s">
        <v>2045</v>
      </c>
      <c r="F483" s="31"/>
    </row>
    <row r="484" spans="1:6" ht="20.100000000000001" customHeight="1">
      <c r="A484" s="29">
        <v>482</v>
      </c>
      <c r="B484" s="30" t="s">
        <v>2468</v>
      </c>
      <c r="C484" s="30">
        <v>71.05</v>
      </c>
      <c r="D484" s="30" t="s">
        <v>516</v>
      </c>
      <c r="E484" s="30" t="s">
        <v>2045</v>
      </c>
      <c r="F484" s="31"/>
    </row>
    <row r="485" spans="1:6" ht="20.100000000000001" customHeight="1">
      <c r="A485" s="29">
        <v>483</v>
      </c>
      <c r="B485" s="30" t="s">
        <v>2469</v>
      </c>
      <c r="C485" s="30">
        <v>71.05</v>
      </c>
      <c r="D485" s="30" t="s">
        <v>516</v>
      </c>
      <c r="E485" s="30" t="s">
        <v>2045</v>
      </c>
      <c r="F485" s="31"/>
    </row>
    <row r="486" spans="1:6" ht="20.100000000000001" customHeight="1">
      <c r="A486" s="29">
        <v>484</v>
      </c>
      <c r="B486" s="30" t="s">
        <v>2470</v>
      </c>
      <c r="C486" s="30">
        <v>71.05</v>
      </c>
      <c r="D486" s="30" t="s">
        <v>516</v>
      </c>
      <c r="E486" s="30" t="s">
        <v>2045</v>
      </c>
      <c r="F486" s="31"/>
    </row>
    <row r="487" spans="1:6" ht="20.100000000000001" customHeight="1">
      <c r="A487" s="29">
        <v>485</v>
      </c>
      <c r="B487" s="30" t="s">
        <v>2471</v>
      </c>
      <c r="C487" s="30">
        <v>71.05</v>
      </c>
      <c r="D487" s="30" t="s">
        <v>516</v>
      </c>
      <c r="E487" s="30" t="s">
        <v>2045</v>
      </c>
      <c r="F487" s="31"/>
    </row>
    <row r="488" spans="1:6" ht="20.100000000000001" customHeight="1">
      <c r="A488" s="29">
        <v>486</v>
      </c>
      <c r="B488" s="30" t="s">
        <v>2472</v>
      </c>
      <c r="C488" s="30">
        <v>71.05</v>
      </c>
      <c r="D488" s="30" t="s">
        <v>516</v>
      </c>
      <c r="E488" s="30" t="s">
        <v>2045</v>
      </c>
      <c r="F488" s="31"/>
    </row>
    <row r="489" spans="1:6" ht="20.100000000000001" customHeight="1">
      <c r="A489" s="29">
        <v>487</v>
      </c>
      <c r="B489" s="30" t="s">
        <v>2473</v>
      </c>
      <c r="C489" s="30">
        <v>71.05</v>
      </c>
      <c r="D489" s="30" t="s">
        <v>516</v>
      </c>
      <c r="E489" s="30" t="s">
        <v>2045</v>
      </c>
      <c r="F489" s="31"/>
    </row>
    <row r="490" spans="1:6" ht="20.100000000000001" customHeight="1">
      <c r="A490" s="29">
        <v>488</v>
      </c>
      <c r="B490" s="30" t="s">
        <v>2474</v>
      </c>
      <c r="C490" s="30">
        <v>71.05</v>
      </c>
      <c r="D490" s="30" t="s">
        <v>516</v>
      </c>
      <c r="E490" s="30" t="s">
        <v>2045</v>
      </c>
      <c r="F490" s="31"/>
    </row>
    <row r="491" spans="1:6" ht="20.100000000000001" customHeight="1">
      <c r="A491" s="29">
        <v>489</v>
      </c>
      <c r="B491" s="30" t="s">
        <v>2475</v>
      </c>
      <c r="C491" s="30">
        <v>71.3</v>
      </c>
      <c r="D491" s="30" t="s">
        <v>516</v>
      </c>
      <c r="E491" s="30" t="s">
        <v>2048</v>
      </c>
      <c r="F491" s="31"/>
    </row>
    <row r="492" spans="1:6" ht="20.100000000000001" customHeight="1">
      <c r="A492" s="29">
        <v>490</v>
      </c>
      <c r="B492" s="30" t="s">
        <v>2476</v>
      </c>
      <c r="C492" s="30">
        <v>71.3</v>
      </c>
      <c r="D492" s="30" t="s">
        <v>516</v>
      </c>
      <c r="E492" s="30" t="s">
        <v>2048</v>
      </c>
      <c r="F492" s="31"/>
    </row>
    <row r="493" spans="1:6" ht="20.100000000000001" customHeight="1">
      <c r="A493" s="29">
        <v>491</v>
      </c>
      <c r="B493" s="30" t="s">
        <v>2477</v>
      </c>
      <c r="C493" s="30">
        <v>71.3</v>
      </c>
      <c r="D493" s="30" t="s">
        <v>516</v>
      </c>
      <c r="E493" s="30" t="s">
        <v>2042</v>
      </c>
      <c r="F493" s="31"/>
    </row>
    <row r="494" spans="1:6" ht="20.100000000000001" customHeight="1">
      <c r="A494" s="29">
        <v>492</v>
      </c>
      <c r="B494" s="30" t="s">
        <v>2478</v>
      </c>
      <c r="C494" s="30">
        <v>71.3</v>
      </c>
      <c r="D494" s="30" t="s">
        <v>516</v>
      </c>
      <c r="E494" s="30" t="s">
        <v>2042</v>
      </c>
      <c r="F494" s="31"/>
    </row>
    <row r="495" spans="1:6" ht="20.100000000000001" customHeight="1">
      <c r="A495" s="29">
        <v>493</v>
      </c>
      <c r="B495" s="30" t="s">
        <v>2479</v>
      </c>
      <c r="C495" s="30">
        <v>71.3</v>
      </c>
      <c r="D495" s="30" t="s">
        <v>516</v>
      </c>
      <c r="E495" s="30" t="s">
        <v>2042</v>
      </c>
      <c r="F495" s="31"/>
    </row>
    <row r="496" spans="1:6" ht="20.100000000000001" customHeight="1">
      <c r="A496" s="29">
        <v>494</v>
      </c>
      <c r="B496" s="30" t="s">
        <v>2480</v>
      </c>
      <c r="C496" s="30">
        <v>71.3</v>
      </c>
      <c r="D496" s="30" t="s">
        <v>516</v>
      </c>
      <c r="E496" s="30" t="s">
        <v>2042</v>
      </c>
      <c r="F496" s="31"/>
    </row>
    <row r="497" spans="1:6" ht="20.100000000000001" customHeight="1">
      <c r="A497" s="29">
        <v>495</v>
      </c>
      <c r="B497" s="30" t="s">
        <v>2481</v>
      </c>
      <c r="C497" s="30">
        <v>98.36</v>
      </c>
      <c r="D497" s="30" t="s">
        <v>487</v>
      </c>
      <c r="E497" s="30" t="s">
        <v>2051</v>
      </c>
      <c r="F497" s="31"/>
    </row>
    <row r="498" spans="1:6" ht="20.100000000000001" customHeight="1">
      <c r="A498" s="29">
        <v>496</v>
      </c>
      <c r="B498" s="30" t="s">
        <v>2482</v>
      </c>
      <c r="C498" s="30">
        <v>98.36</v>
      </c>
      <c r="D498" s="30" t="s">
        <v>487</v>
      </c>
      <c r="E498" s="30" t="s">
        <v>2051</v>
      </c>
      <c r="F498" s="31"/>
    </row>
    <row r="499" spans="1:6" ht="20.100000000000001" customHeight="1">
      <c r="A499" s="29">
        <v>497</v>
      </c>
      <c r="B499" s="30" t="s">
        <v>2483</v>
      </c>
      <c r="C499" s="30">
        <v>98.36</v>
      </c>
      <c r="D499" s="30" t="s">
        <v>487</v>
      </c>
      <c r="E499" s="30" t="s">
        <v>2051</v>
      </c>
      <c r="F499" s="31"/>
    </row>
    <row r="500" spans="1:6" ht="20.100000000000001" customHeight="1">
      <c r="A500" s="29">
        <v>498</v>
      </c>
      <c r="B500" s="30" t="s">
        <v>2484</v>
      </c>
      <c r="C500" s="30">
        <v>98.36</v>
      </c>
      <c r="D500" s="30" t="s">
        <v>487</v>
      </c>
      <c r="E500" s="30" t="s">
        <v>2051</v>
      </c>
      <c r="F500" s="31"/>
    </row>
    <row r="501" spans="1:6" ht="20.100000000000001" customHeight="1">
      <c r="A501" s="29">
        <v>499</v>
      </c>
      <c r="B501" s="30" t="s">
        <v>2485</v>
      </c>
      <c r="C501" s="30">
        <v>98.36</v>
      </c>
      <c r="D501" s="30" t="s">
        <v>487</v>
      </c>
      <c r="E501" s="30" t="s">
        <v>2051</v>
      </c>
      <c r="F501" s="31"/>
    </row>
    <row r="502" spans="1:6" ht="20.100000000000001" customHeight="1">
      <c r="A502" s="29">
        <v>500</v>
      </c>
      <c r="B502" s="30" t="s">
        <v>2486</v>
      </c>
      <c r="C502" s="30">
        <v>98.36</v>
      </c>
      <c r="D502" s="30" t="s">
        <v>487</v>
      </c>
      <c r="E502" s="30" t="s">
        <v>2051</v>
      </c>
      <c r="F502" s="31"/>
    </row>
    <row r="503" spans="1:6" ht="20.100000000000001" customHeight="1">
      <c r="A503" s="29">
        <v>501</v>
      </c>
      <c r="B503" s="30" t="s">
        <v>2487</v>
      </c>
      <c r="C503" s="30">
        <v>98.36</v>
      </c>
      <c r="D503" s="30" t="s">
        <v>487</v>
      </c>
      <c r="E503" s="30" t="s">
        <v>2051</v>
      </c>
      <c r="F503" s="31"/>
    </row>
    <row r="504" spans="1:6" ht="20.100000000000001" customHeight="1">
      <c r="A504" s="29">
        <v>502</v>
      </c>
      <c r="B504" s="30" t="s">
        <v>2488</v>
      </c>
      <c r="C504" s="30">
        <v>98.36</v>
      </c>
      <c r="D504" s="30" t="s">
        <v>487</v>
      </c>
      <c r="E504" s="30" t="s">
        <v>2051</v>
      </c>
      <c r="F504" s="31"/>
    </row>
    <row r="505" spans="1:6" ht="20.100000000000001" customHeight="1">
      <c r="A505" s="29">
        <v>503</v>
      </c>
      <c r="B505" s="30" t="s">
        <v>2489</v>
      </c>
      <c r="C505" s="30">
        <v>98.36</v>
      </c>
      <c r="D505" s="30" t="s">
        <v>487</v>
      </c>
      <c r="E505" s="30" t="s">
        <v>2051</v>
      </c>
      <c r="F505" s="31"/>
    </row>
    <row r="506" spans="1:6" ht="20.100000000000001" customHeight="1">
      <c r="A506" s="29">
        <v>504</v>
      </c>
      <c r="B506" s="30" t="s">
        <v>2490</v>
      </c>
      <c r="C506" s="30">
        <v>98.36</v>
      </c>
      <c r="D506" s="30" t="s">
        <v>487</v>
      </c>
      <c r="E506" s="30" t="s">
        <v>2051</v>
      </c>
      <c r="F506" s="31"/>
    </row>
    <row r="507" spans="1:6" ht="20.100000000000001" customHeight="1">
      <c r="A507" s="29">
        <v>505</v>
      </c>
      <c r="B507" s="30" t="s">
        <v>2491</v>
      </c>
      <c r="C507" s="30">
        <v>98.36</v>
      </c>
      <c r="D507" s="30" t="s">
        <v>487</v>
      </c>
      <c r="E507" s="30" t="s">
        <v>2051</v>
      </c>
      <c r="F507" s="31"/>
    </row>
    <row r="508" spans="1:6" ht="20.100000000000001" customHeight="1">
      <c r="A508" s="29">
        <v>506</v>
      </c>
      <c r="B508" s="30" t="s">
        <v>2492</v>
      </c>
      <c r="C508" s="30">
        <v>98.36</v>
      </c>
      <c r="D508" s="30" t="s">
        <v>487</v>
      </c>
      <c r="E508" s="30" t="s">
        <v>2051</v>
      </c>
      <c r="F508" s="31"/>
    </row>
    <row r="509" spans="1:6" ht="20.100000000000001" customHeight="1">
      <c r="A509" s="29">
        <v>507</v>
      </c>
      <c r="B509" s="30" t="s">
        <v>2493</v>
      </c>
      <c r="C509" s="30">
        <v>71.05</v>
      </c>
      <c r="D509" s="30" t="s">
        <v>516</v>
      </c>
      <c r="E509" s="30" t="s">
        <v>2045</v>
      </c>
      <c r="F509" s="31"/>
    </row>
    <row r="510" spans="1:6" ht="20.100000000000001" customHeight="1">
      <c r="A510" s="29">
        <v>508</v>
      </c>
      <c r="B510" s="30" t="s">
        <v>2494</v>
      </c>
      <c r="C510" s="30">
        <v>71.05</v>
      </c>
      <c r="D510" s="30" t="s">
        <v>516</v>
      </c>
      <c r="E510" s="30" t="s">
        <v>2045</v>
      </c>
      <c r="F510" s="31"/>
    </row>
    <row r="511" spans="1:6" ht="20.100000000000001" customHeight="1">
      <c r="A511" s="29">
        <v>509</v>
      </c>
      <c r="B511" s="30" t="s">
        <v>2495</v>
      </c>
      <c r="C511" s="30">
        <v>98.36</v>
      </c>
      <c r="D511" s="30" t="s">
        <v>487</v>
      </c>
      <c r="E511" s="30" t="s">
        <v>2051</v>
      </c>
      <c r="F511" s="31"/>
    </row>
    <row r="512" spans="1:6" ht="20.100000000000001" customHeight="1">
      <c r="A512" s="29">
        <v>510</v>
      </c>
      <c r="B512" s="30" t="s">
        <v>2496</v>
      </c>
      <c r="C512" s="30">
        <v>71.3</v>
      </c>
      <c r="D512" s="30" t="s">
        <v>516</v>
      </c>
      <c r="E512" s="30" t="s">
        <v>2042</v>
      </c>
      <c r="F512" s="31"/>
    </row>
    <row r="513" spans="1:6" ht="20.100000000000001" customHeight="1">
      <c r="A513" s="29">
        <v>511</v>
      </c>
      <c r="B513" s="30" t="s">
        <v>2497</v>
      </c>
      <c r="C513" s="30">
        <v>71.28</v>
      </c>
      <c r="D513" s="30" t="s">
        <v>516</v>
      </c>
      <c r="E513" s="30" t="s">
        <v>2042</v>
      </c>
      <c r="F513" s="31"/>
    </row>
    <row r="514" spans="1:6" ht="20.100000000000001" customHeight="1">
      <c r="A514" s="29">
        <v>512</v>
      </c>
      <c r="B514" s="30" t="s">
        <v>2498</v>
      </c>
      <c r="C514" s="30">
        <v>71.03</v>
      </c>
      <c r="D514" s="30" t="s">
        <v>516</v>
      </c>
      <c r="E514" s="30" t="s">
        <v>2045</v>
      </c>
      <c r="F514" s="31"/>
    </row>
    <row r="515" spans="1:6" ht="20.100000000000001" customHeight="1">
      <c r="A515" s="29">
        <v>513</v>
      </c>
      <c r="B515" s="30" t="s">
        <v>2499</v>
      </c>
      <c r="C515" s="30">
        <v>98.34</v>
      </c>
      <c r="D515" s="30" t="s">
        <v>487</v>
      </c>
      <c r="E515" s="30" t="s">
        <v>2051</v>
      </c>
      <c r="F515" s="31"/>
    </row>
    <row r="516" spans="1:6" ht="20.100000000000001" customHeight="1">
      <c r="A516" s="29">
        <v>514</v>
      </c>
      <c r="B516" s="30" t="s">
        <v>2500</v>
      </c>
      <c r="C516" s="30">
        <v>60.8</v>
      </c>
      <c r="D516" s="30" t="s">
        <v>516</v>
      </c>
      <c r="E516" s="30" t="s">
        <v>2042</v>
      </c>
      <c r="F516" s="31"/>
    </row>
    <row r="517" spans="1:6" ht="20.100000000000001" customHeight="1">
      <c r="A517" s="29">
        <v>515</v>
      </c>
      <c r="B517" s="30" t="s">
        <v>2501</v>
      </c>
      <c r="C517" s="30">
        <v>60.8</v>
      </c>
      <c r="D517" s="30" t="s">
        <v>516</v>
      </c>
      <c r="E517" s="30" t="s">
        <v>2048</v>
      </c>
      <c r="F517" s="31"/>
    </row>
    <row r="518" spans="1:6" ht="20.100000000000001" customHeight="1">
      <c r="A518" s="29">
        <v>516</v>
      </c>
      <c r="B518" s="30" t="s">
        <v>1719</v>
      </c>
      <c r="C518" s="30">
        <v>70</v>
      </c>
      <c r="D518" s="30" t="s">
        <v>516</v>
      </c>
      <c r="E518" s="30" t="s">
        <v>2045</v>
      </c>
      <c r="F518" s="31"/>
    </row>
    <row r="519" spans="1:6" ht="20.100000000000001" customHeight="1">
      <c r="A519" s="29">
        <v>517</v>
      </c>
      <c r="B519" s="30" t="s">
        <v>2502</v>
      </c>
      <c r="C519" s="30">
        <v>98.34</v>
      </c>
      <c r="D519" s="30" t="s">
        <v>487</v>
      </c>
      <c r="E519" s="30" t="s">
        <v>2051</v>
      </c>
      <c r="F519" s="31"/>
    </row>
    <row r="520" spans="1:6" ht="20.100000000000001" customHeight="1">
      <c r="A520" s="29">
        <v>518</v>
      </c>
      <c r="B520" s="30" t="s">
        <v>2503</v>
      </c>
      <c r="C520" s="30">
        <v>70.56</v>
      </c>
      <c r="D520" s="30" t="s">
        <v>516</v>
      </c>
      <c r="E520" s="30" t="s">
        <v>2042</v>
      </c>
      <c r="F520" s="31"/>
    </row>
    <row r="521" spans="1:6" ht="20.100000000000001" customHeight="1">
      <c r="A521" s="29">
        <v>519</v>
      </c>
      <c r="B521" s="30" t="s">
        <v>2504</v>
      </c>
      <c r="C521" s="30">
        <v>70</v>
      </c>
      <c r="D521" s="30" t="s">
        <v>516</v>
      </c>
      <c r="E521" s="30" t="s">
        <v>2045</v>
      </c>
      <c r="F521" s="31"/>
    </row>
    <row r="522" spans="1:6" ht="20.100000000000001" customHeight="1">
      <c r="A522" s="29">
        <v>520</v>
      </c>
      <c r="B522" s="30" t="s">
        <v>2505</v>
      </c>
      <c r="C522" s="30">
        <v>70.569999999999993</v>
      </c>
      <c r="D522" s="30" t="s">
        <v>516</v>
      </c>
      <c r="E522" s="30" t="s">
        <v>2042</v>
      </c>
      <c r="F522" s="31"/>
    </row>
    <row r="523" spans="1:6" ht="20.100000000000001" customHeight="1">
      <c r="A523" s="29">
        <v>521</v>
      </c>
      <c r="B523" s="30" t="s">
        <v>2506</v>
      </c>
      <c r="C523" s="30">
        <v>98.34</v>
      </c>
      <c r="D523" s="30" t="s">
        <v>487</v>
      </c>
      <c r="E523" s="30" t="s">
        <v>2051</v>
      </c>
      <c r="F523" s="31"/>
    </row>
    <row r="524" spans="1:6" ht="20.100000000000001" customHeight="1">
      <c r="A524" s="29">
        <v>522</v>
      </c>
      <c r="B524" s="30" t="s">
        <v>2507</v>
      </c>
      <c r="C524" s="30">
        <v>60.8</v>
      </c>
      <c r="D524" s="30" t="s">
        <v>516</v>
      </c>
      <c r="E524" s="30" t="s">
        <v>2042</v>
      </c>
      <c r="F524" s="31"/>
    </row>
    <row r="525" spans="1:6" ht="20.100000000000001" customHeight="1">
      <c r="A525" s="29">
        <v>523</v>
      </c>
      <c r="B525" s="30" t="s">
        <v>2508</v>
      </c>
      <c r="C525" s="30">
        <v>71.28</v>
      </c>
      <c r="D525" s="30" t="s">
        <v>516</v>
      </c>
      <c r="E525" s="30" t="s">
        <v>2048</v>
      </c>
      <c r="F525" s="31"/>
    </row>
    <row r="526" spans="1:6" ht="20.100000000000001" customHeight="1">
      <c r="A526" s="29">
        <v>524</v>
      </c>
      <c r="B526" s="30" t="s">
        <v>2509</v>
      </c>
      <c r="C526" s="30">
        <v>98.34</v>
      </c>
      <c r="D526" s="30" t="s">
        <v>487</v>
      </c>
      <c r="E526" s="30" t="s">
        <v>2051</v>
      </c>
      <c r="F526" s="31"/>
    </row>
    <row r="527" spans="1:6" ht="20.100000000000001" customHeight="1">
      <c r="A527" s="29">
        <v>525</v>
      </c>
      <c r="B527" s="30" t="s">
        <v>2510</v>
      </c>
      <c r="C527" s="30">
        <v>60.8</v>
      </c>
      <c r="D527" s="30" t="s">
        <v>516</v>
      </c>
      <c r="E527" s="30" t="s">
        <v>2042</v>
      </c>
      <c r="F527" s="31"/>
    </row>
    <row r="528" spans="1:6" ht="20.100000000000001" customHeight="1">
      <c r="A528" s="29">
        <v>526</v>
      </c>
      <c r="B528" s="30" t="s">
        <v>627</v>
      </c>
      <c r="C528" s="30">
        <v>70.569999999999993</v>
      </c>
      <c r="D528" s="30" t="s">
        <v>516</v>
      </c>
      <c r="E528" s="30" t="s">
        <v>2048</v>
      </c>
      <c r="F528" s="31"/>
    </row>
    <row r="529" spans="1:6" ht="20.100000000000001" customHeight="1">
      <c r="A529" s="29">
        <v>527</v>
      </c>
      <c r="B529" s="30" t="s">
        <v>2511</v>
      </c>
      <c r="C529" s="30">
        <v>60.82</v>
      </c>
      <c r="D529" s="30" t="s">
        <v>516</v>
      </c>
      <c r="E529" s="30" t="s">
        <v>2048</v>
      </c>
      <c r="F529" s="31"/>
    </row>
    <row r="530" spans="1:6" ht="20.100000000000001" customHeight="1">
      <c r="A530" s="29">
        <v>528</v>
      </c>
      <c r="B530" s="30" t="s">
        <v>2512</v>
      </c>
      <c r="C530" s="30">
        <v>71.05</v>
      </c>
      <c r="D530" s="30" t="s">
        <v>516</v>
      </c>
      <c r="E530" s="30" t="s">
        <v>2045</v>
      </c>
      <c r="F530" s="31"/>
    </row>
    <row r="531" spans="1:6" ht="20.100000000000001" customHeight="1">
      <c r="A531" s="29">
        <v>529</v>
      </c>
      <c r="B531" s="30" t="s">
        <v>2513</v>
      </c>
      <c r="C531" s="30">
        <v>71.3</v>
      </c>
      <c r="D531" s="30" t="s">
        <v>516</v>
      </c>
      <c r="E531" s="30" t="s">
        <v>2048</v>
      </c>
      <c r="F531" s="31"/>
    </row>
    <row r="532" spans="1:6" ht="20.100000000000001" customHeight="1">
      <c r="A532" s="29">
        <v>530</v>
      </c>
      <c r="B532" s="30" t="s">
        <v>2514</v>
      </c>
      <c r="C532" s="30">
        <v>60.82</v>
      </c>
      <c r="D532" s="30" t="s">
        <v>516</v>
      </c>
      <c r="E532" s="30" t="s">
        <v>2048</v>
      </c>
      <c r="F532" s="31"/>
    </row>
    <row r="533" spans="1:6" ht="20.100000000000001" customHeight="1">
      <c r="A533" s="29">
        <v>531</v>
      </c>
      <c r="B533" s="30" t="s">
        <v>623</v>
      </c>
      <c r="C533" s="30">
        <v>60.07</v>
      </c>
      <c r="D533" s="30" t="s">
        <v>516</v>
      </c>
      <c r="E533" s="30" t="s">
        <v>2042</v>
      </c>
      <c r="F533" s="31"/>
    </row>
    <row r="534" spans="1:6" ht="20.100000000000001" customHeight="1">
      <c r="A534" s="29">
        <v>532</v>
      </c>
      <c r="B534" s="30" t="s">
        <v>589</v>
      </c>
      <c r="C534" s="30">
        <v>70.02</v>
      </c>
      <c r="D534" s="30" t="s">
        <v>516</v>
      </c>
      <c r="E534" s="30" t="s">
        <v>2045</v>
      </c>
      <c r="F534" s="31"/>
    </row>
    <row r="535" spans="1:6" ht="20.100000000000001" customHeight="1">
      <c r="A535" s="29">
        <v>533</v>
      </c>
      <c r="B535" s="30" t="s">
        <v>2515</v>
      </c>
      <c r="C535" s="30">
        <v>60.82</v>
      </c>
      <c r="D535" s="30" t="s">
        <v>516</v>
      </c>
      <c r="E535" s="30" t="s">
        <v>2042</v>
      </c>
      <c r="F535" s="31"/>
    </row>
    <row r="536" spans="1:6" ht="20.100000000000001" customHeight="1">
      <c r="A536" s="29">
        <v>534</v>
      </c>
      <c r="B536" s="30" t="s">
        <v>2516</v>
      </c>
      <c r="C536" s="30">
        <v>71.3</v>
      </c>
      <c r="D536" s="30" t="s">
        <v>516</v>
      </c>
      <c r="E536" s="30" t="s">
        <v>2048</v>
      </c>
      <c r="F536" s="31"/>
    </row>
    <row r="537" spans="1:6" ht="20.100000000000001" customHeight="1">
      <c r="A537" s="29">
        <v>535</v>
      </c>
      <c r="B537" s="30" t="s">
        <v>753</v>
      </c>
      <c r="C537" s="30">
        <v>70.569999999999993</v>
      </c>
      <c r="D537" s="30" t="s">
        <v>516</v>
      </c>
      <c r="E537" s="30" t="s">
        <v>2048</v>
      </c>
      <c r="F537" s="31"/>
    </row>
    <row r="538" spans="1:6" ht="20.100000000000001" customHeight="1">
      <c r="A538" s="29">
        <v>536</v>
      </c>
      <c r="B538" s="30" t="s">
        <v>771</v>
      </c>
      <c r="C538" s="30">
        <v>70.569999999999993</v>
      </c>
      <c r="D538" s="30" t="s">
        <v>516</v>
      </c>
      <c r="E538" s="30" t="s">
        <v>2048</v>
      </c>
      <c r="F538" s="31"/>
    </row>
    <row r="539" spans="1:6" ht="20.100000000000001" customHeight="1">
      <c r="A539" s="29">
        <v>537</v>
      </c>
      <c r="B539" s="30" t="s">
        <v>2517</v>
      </c>
      <c r="C539" s="30">
        <v>60.82</v>
      </c>
      <c r="D539" s="30" t="s">
        <v>516</v>
      </c>
      <c r="E539" s="30" t="s">
        <v>2048</v>
      </c>
      <c r="F539" s="31"/>
    </row>
    <row r="540" spans="1:6" ht="20.100000000000001" customHeight="1">
      <c r="A540" s="29">
        <v>538</v>
      </c>
      <c r="B540" s="30" t="s">
        <v>2518</v>
      </c>
      <c r="C540" s="30">
        <v>71.3</v>
      </c>
      <c r="D540" s="30" t="s">
        <v>516</v>
      </c>
      <c r="E540" s="30" t="s">
        <v>2048</v>
      </c>
      <c r="F540" s="31"/>
    </row>
    <row r="541" spans="1:6" ht="20.100000000000001" customHeight="1">
      <c r="A541" s="29">
        <v>539</v>
      </c>
      <c r="B541" s="30" t="s">
        <v>574</v>
      </c>
      <c r="C541" s="30">
        <v>60.07</v>
      </c>
      <c r="D541" s="30" t="s">
        <v>516</v>
      </c>
      <c r="E541" s="30" t="s">
        <v>2048</v>
      </c>
      <c r="F541" s="31"/>
    </row>
    <row r="542" spans="1:6" ht="20.100000000000001" customHeight="1">
      <c r="A542" s="29">
        <v>540</v>
      </c>
      <c r="B542" s="30" t="s">
        <v>2519</v>
      </c>
      <c r="C542" s="30">
        <v>71.3</v>
      </c>
      <c r="D542" s="30" t="s">
        <v>516</v>
      </c>
      <c r="E542" s="30" t="s">
        <v>2048</v>
      </c>
      <c r="F542" s="31"/>
    </row>
    <row r="543" spans="1:6" ht="20.100000000000001" customHeight="1">
      <c r="A543" s="29">
        <v>541</v>
      </c>
      <c r="B543" s="30" t="s">
        <v>2520</v>
      </c>
      <c r="C543" s="30">
        <v>60.82</v>
      </c>
      <c r="D543" s="30" t="s">
        <v>516</v>
      </c>
      <c r="E543" s="30" t="s">
        <v>2042</v>
      </c>
      <c r="F543" s="31"/>
    </row>
    <row r="544" spans="1:6" ht="20.100000000000001" customHeight="1">
      <c r="A544" s="29">
        <v>542</v>
      </c>
      <c r="B544" s="30" t="s">
        <v>2521</v>
      </c>
      <c r="C544" s="30">
        <v>71.05</v>
      </c>
      <c r="D544" s="30" t="s">
        <v>516</v>
      </c>
      <c r="E544" s="30" t="s">
        <v>2045</v>
      </c>
      <c r="F544" s="31"/>
    </row>
    <row r="545" spans="1:6" ht="20.100000000000001" customHeight="1">
      <c r="A545" s="29">
        <v>543</v>
      </c>
      <c r="B545" s="30" t="s">
        <v>2522</v>
      </c>
      <c r="C545" s="30">
        <v>60.82</v>
      </c>
      <c r="D545" s="30" t="s">
        <v>516</v>
      </c>
      <c r="E545" s="30" t="s">
        <v>2048</v>
      </c>
      <c r="F545" s="31"/>
    </row>
    <row r="546" spans="1:6" ht="20.100000000000001" customHeight="1">
      <c r="A546" s="29">
        <v>544</v>
      </c>
      <c r="B546" s="30" t="s">
        <v>591</v>
      </c>
      <c r="C546" s="30">
        <v>70.569999999999993</v>
      </c>
      <c r="D546" s="30" t="s">
        <v>516</v>
      </c>
      <c r="E546" s="30" t="s">
        <v>2048</v>
      </c>
      <c r="F546" s="31"/>
    </row>
    <row r="547" spans="1:6" ht="20.100000000000001" customHeight="1">
      <c r="A547" s="29">
        <v>545</v>
      </c>
      <c r="B547" s="30" t="s">
        <v>2523</v>
      </c>
      <c r="C547" s="30">
        <v>71.3</v>
      </c>
      <c r="D547" s="30" t="s">
        <v>516</v>
      </c>
      <c r="E547" s="30" t="s">
        <v>2048</v>
      </c>
      <c r="F547" s="31"/>
    </row>
    <row r="548" spans="1:6" ht="20.100000000000001" customHeight="1">
      <c r="A548" s="29">
        <v>546</v>
      </c>
      <c r="B548" s="30" t="s">
        <v>2524</v>
      </c>
      <c r="C548" s="30">
        <v>71.3</v>
      </c>
      <c r="D548" s="30" t="s">
        <v>516</v>
      </c>
      <c r="E548" s="30" t="s">
        <v>2048</v>
      </c>
      <c r="F548" s="31"/>
    </row>
    <row r="549" spans="1:6" ht="20.100000000000001" customHeight="1">
      <c r="A549" s="29">
        <v>547</v>
      </c>
      <c r="B549" s="30" t="s">
        <v>663</v>
      </c>
      <c r="C549" s="30">
        <v>70.569999999999993</v>
      </c>
      <c r="D549" s="30" t="s">
        <v>516</v>
      </c>
      <c r="E549" s="30" t="s">
        <v>2048</v>
      </c>
      <c r="F549" s="31"/>
    </row>
    <row r="550" spans="1:6" ht="20.100000000000001" customHeight="1">
      <c r="A550" s="29">
        <v>548</v>
      </c>
      <c r="B550" s="30" t="s">
        <v>681</v>
      </c>
      <c r="C550" s="30">
        <v>70.569999999999993</v>
      </c>
      <c r="D550" s="30" t="s">
        <v>516</v>
      </c>
      <c r="E550" s="30" t="s">
        <v>2048</v>
      </c>
      <c r="F550" s="31"/>
    </row>
    <row r="551" spans="1:6" ht="20.100000000000001" customHeight="1">
      <c r="A551" s="29">
        <v>549</v>
      </c>
      <c r="B551" s="30" t="s">
        <v>2525</v>
      </c>
      <c r="C551" s="30">
        <v>71.3</v>
      </c>
      <c r="D551" s="30" t="s">
        <v>516</v>
      </c>
      <c r="E551" s="30" t="s">
        <v>2048</v>
      </c>
      <c r="F551" s="31"/>
    </row>
    <row r="552" spans="1:6" ht="20.100000000000001" customHeight="1">
      <c r="A552" s="29">
        <v>550</v>
      </c>
      <c r="B552" s="30" t="s">
        <v>699</v>
      </c>
      <c r="C552" s="30">
        <v>70.569999999999993</v>
      </c>
      <c r="D552" s="30" t="s">
        <v>516</v>
      </c>
      <c r="E552" s="30" t="s">
        <v>2048</v>
      </c>
      <c r="F552" s="31"/>
    </row>
    <row r="553" spans="1:6" ht="20.100000000000001" customHeight="1">
      <c r="A553" s="29">
        <v>551</v>
      </c>
      <c r="B553" s="30" t="s">
        <v>2526</v>
      </c>
      <c r="C553" s="30">
        <v>131.02000000000001</v>
      </c>
      <c r="D553" s="30" t="s">
        <v>491</v>
      </c>
      <c r="E553" s="30" t="s">
        <v>2041</v>
      </c>
      <c r="F553" s="31"/>
    </row>
    <row r="554" spans="1:6" ht="20.100000000000001" customHeight="1">
      <c r="A554" s="29">
        <v>552</v>
      </c>
      <c r="B554" s="30" t="s">
        <v>2527</v>
      </c>
      <c r="C554" s="30">
        <v>131.02000000000001</v>
      </c>
      <c r="D554" s="30" t="s">
        <v>491</v>
      </c>
      <c r="E554" s="30" t="s">
        <v>2041</v>
      </c>
      <c r="F554" s="31"/>
    </row>
    <row r="555" spans="1:6" ht="20.100000000000001" customHeight="1">
      <c r="A555" s="29">
        <v>553</v>
      </c>
      <c r="B555" s="30" t="s">
        <v>2528</v>
      </c>
      <c r="C555" s="30">
        <v>131.02000000000001</v>
      </c>
      <c r="D555" s="30" t="s">
        <v>491</v>
      </c>
      <c r="E555" s="30" t="s">
        <v>2041</v>
      </c>
      <c r="F555" s="31"/>
    </row>
    <row r="556" spans="1:6" ht="20.100000000000001" customHeight="1">
      <c r="A556" s="29">
        <v>554</v>
      </c>
      <c r="B556" s="30" t="s">
        <v>2529</v>
      </c>
      <c r="C556" s="30">
        <v>131.02000000000001</v>
      </c>
      <c r="D556" s="30" t="s">
        <v>491</v>
      </c>
      <c r="E556" s="30" t="s">
        <v>2041</v>
      </c>
      <c r="F556" s="31"/>
    </row>
    <row r="557" spans="1:6" ht="20.100000000000001" customHeight="1">
      <c r="A557" s="29">
        <v>555</v>
      </c>
      <c r="B557" s="30" t="s">
        <v>2530</v>
      </c>
      <c r="C557" s="30">
        <v>131.02000000000001</v>
      </c>
      <c r="D557" s="30" t="s">
        <v>491</v>
      </c>
      <c r="E557" s="30" t="s">
        <v>2041</v>
      </c>
      <c r="F557" s="31"/>
    </row>
    <row r="558" spans="1:6" ht="20.100000000000001" customHeight="1">
      <c r="A558" s="29">
        <v>556</v>
      </c>
      <c r="B558" s="30" t="s">
        <v>2531</v>
      </c>
      <c r="C558" s="30">
        <v>131.02000000000001</v>
      </c>
      <c r="D558" s="30" t="s">
        <v>491</v>
      </c>
      <c r="E558" s="30" t="s">
        <v>2041</v>
      </c>
      <c r="F558" s="31"/>
    </row>
    <row r="559" spans="1:6" ht="20.100000000000001" customHeight="1">
      <c r="A559" s="29">
        <v>557</v>
      </c>
      <c r="B559" s="30" t="s">
        <v>2532</v>
      </c>
      <c r="C559" s="30">
        <v>131.02000000000001</v>
      </c>
      <c r="D559" s="30" t="s">
        <v>491</v>
      </c>
      <c r="E559" s="30" t="s">
        <v>2041</v>
      </c>
      <c r="F559" s="31"/>
    </row>
    <row r="560" spans="1:6" ht="20.100000000000001" customHeight="1">
      <c r="A560" s="29">
        <v>558</v>
      </c>
      <c r="B560" s="30" t="s">
        <v>2533</v>
      </c>
      <c r="C560" s="30">
        <v>131.02000000000001</v>
      </c>
      <c r="D560" s="30" t="s">
        <v>491</v>
      </c>
      <c r="E560" s="30" t="s">
        <v>2041</v>
      </c>
      <c r="F560" s="31"/>
    </row>
    <row r="561" spans="1:6" ht="20.100000000000001" customHeight="1">
      <c r="A561" s="29">
        <v>559</v>
      </c>
      <c r="B561" s="30" t="s">
        <v>2534</v>
      </c>
      <c r="C561" s="30">
        <v>131.02000000000001</v>
      </c>
      <c r="D561" s="30" t="s">
        <v>491</v>
      </c>
      <c r="E561" s="30" t="s">
        <v>2041</v>
      </c>
      <c r="F561" s="31"/>
    </row>
    <row r="562" spans="1:6" ht="20.100000000000001" customHeight="1">
      <c r="A562" s="29">
        <v>560</v>
      </c>
      <c r="B562" s="30" t="s">
        <v>2535</v>
      </c>
      <c r="C562" s="30">
        <v>131.02000000000001</v>
      </c>
      <c r="D562" s="30" t="s">
        <v>491</v>
      </c>
      <c r="E562" s="30" t="s">
        <v>2041</v>
      </c>
      <c r="F562" s="31"/>
    </row>
    <row r="563" spans="1:6" ht="20.100000000000001" customHeight="1">
      <c r="A563" s="29">
        <v>561</v>
      </c>
      <c r="B563" s="30" t="s">
        <v>2536</v>
      </c>
      <c r="C563" s="30">
        <v>131.02000000000001</v>
      </c>
      <c r="D563" s="30" t="s">
        <v>491</v>
      </c>
      <c r="E563" s="30" t="s">
        <v>2041</v>
      </c>
      <c r="F563" s="31"/>
    </row>
    <row r="564" spans="1:6" ht="20.100000000000001" customHeight="1">
      <c r="A564" s="29">
        <v>562</v>
      </c>
      <c r="B564" s="30" t="s">
        <v>2537</v>
      </c>
      <c r="C564" s="30">
        <v>131.02000000000001</v>
      </c>
      <c r="D564" s="30" t="s">
        <v>491</v>
      </c>
      <c r="E564" s="30" t="s">
        <v>2041</v>
      </c>
      <c r="F564" s="31"/>
    </row>
    <row r="565" spans="1:6" ht="20.100000000000001" customHeight="1">
      <c r="A565" s="29">
        <v>563</v>
      </c>
      <c r="B565" s="30" t="s">
        <v>2538</v>
      </c>
      <c r="C565" s="30">
        <v>131.02000000000001</v>
      </c>
      <c r="D565" s="30" t="s">
        <v>491</v>
      </c>
      <c r="E565" s="30" t="s">
        <v>2041</v>
      </c>
      <c r="F565" s="31"/>
    </row>
    <row r="566" spans="1:6" ht="20.100000000000001" customHeight="1">
      <c r="A566" s="29">
        <v>564</v>
      </c>
      <c r="B566" s="30" t="s">
        <v>2539</v>
      </c>
      <c r="C566" s="30">
        <v>131.02000000000001</v>
      </c>
      <c r="D566" s="30" t="s">
        <v>491</v>
      </c>
      <c r="E566" s="30" t="s">
        <v>2041</v>
      </c>
      <c r="F566" s="31"/>
    </row>
    <row r="567" spans="1:6" ht="20.100000000000001" customHeight="1">
      <c r="A567" s="29">
        <v>565</v>
      </c>
      <c r="B567" s="30" t="s">
        <v>2540</v>
      </c>
      <c r="C567" s="30">
        <v>131.02000000000001</v>
      </c>
      <c r="D567" s="30" t="s">
        <v>491</v>
      </c>
      <c r="E567" s="30" t="s">
        <v>2041</v>
      </c>
      <c r="F567" s="31"/>
    </row>
    <row r="568" spans="1:6" ht="20.100000000000001" customHeight="1">
      <c r="A568" s="29">
        <v>566</v>
      </c>
      <c r="B568" s="30" t="s">
        <v>2541</v>
      </c>
      <c r="C568" s="30">
        <v>131.02000000000001</v>
      </c>
      <c r="D568" s="30" t="s">
        <v>491</v>
      </c>
      <c r="E568" s="30" t="s">
        <v>2041</v>
      </c>
      <c r="F568" s="31"/>
    </row>
    <row r="569" spans="1:6" ht="20.100000000000001" customHeight="1">
      <c r="A569" s="29">
        <v>567</v>
      </c>
      <c r="B569" s="30" t="s">
        <v>2542</v>
      </c>
      <c r="C569" s="30">
        <v>131.02000000000001</v>
      </c>
      <c r="D569" s="30" t="s">
        <v>491</v>
      </c>
      <c r="E569" s="30" t="s">
        <v>2041</v>
      </c>
      <c r="F569" s="31"/>
    </row>
    <row r="570" spans="1:6" ht="20.100000000000001" customHeight="1">
      <c r="A570" s="29">
        <v>568</v>
      </c>
      <c r="B570" s="30" t="s">
        <v>2543</v>
      </c>
      <c r="C570" s="30">
        <v>131.02000000000001</v>
      </c>
      <c r="D570" s="30" t="s">
        <v>491</v>
      </c>
      <c r="E570" s="30" t="s">
        <v>2041</v>
      </c>
      <c r="F570" s="31"/>
    </row>
    <row r="571" spans="1:6" ht="20.100000000000001" customHeight="1">
      <c r="A571" s="29">
        <v>569</v>
      </c>
      <c r="B571" s="30" t="s">
        <v>2544</v>
      </c>
      <c r="C571" s="30">
        <v>131.02000000000001</v>
      </c>
      <c r="D571" s="30" t="s">
        <v>491</v>
      </c>
      <c r="E571" s="30" t="s">
        <v>2041</v>
      </c>
      <c r="F571" s="31"/>
    </row>
    <row r="572" spans="1:6" ht="20.100000000000001" customHeight="1">
      <c r="A572" s="29">
        <v>570</v>
      </c>
      <c r="B572" s="30" t="s">
        <v>2545</v>
      </c>
      <c r="C572" s="30">
        <v>131.02000000000001</v>
      </c>
      <c r="D572" s="30" t="s">
        <v>491</v>
      </c>
      <c r="E572" s="30" t="s">
        <v>2041</v>
      </c>
      <c r="F572" s="31"/>
    </row>
    <row r="573" spans="1:6" ht="20.100000000000001" customHeight="1">
      <c r="A573" s="29">
        <v>571</v>
      </c>
      <c r="B573" s="30" t="s">
        <v>2546</v>
      </c>
      <c r="C573" s="30">
        <v>131.02000000000001</v>
      </c>
      <c r="D573" s="30" t="s">
        <v>491</v>
      </c>
      <c r="E573" s="30" t="s">
        <v>2041</v>
      </c>
      <c r="F573" s="31"/>
    </row>
    <row r="574" spans="1:6" ht="20.100000000000001" customHeight="1">
      <c r="A574" s="29">
        <v>572</v>
      </c>
      <c r="B574" s="30" t="s">
        <v>2547</v>
      </c>
      <c r="C574" s="30">
        <v>131.02000000000001</v>
      </c>
      <c r="D574" s="30" t="s">
        <v>491</v>
      </c>
      <c r="E574" s="30" t="s">
        <v>2041</v>
      </c>
      <c r="F574" s="31"/>
    </row>
    <row r="575" spans="1:6" ht="20.100000000000001" customHeight="1">
      <c r="A575" s="29">
        <v>573</v>
      </c>
      <c r="B575" s="30" t="s">
        <v>2548</v>
      </c>
      <c r="C575" s="30">
        <v>131.02000000000001</v>
      </c>
      <c r="D575" s="30" t="s">
        <v>491</v>
      </c>
      <c r="E575" s="30" t="s">
        <v>2041</v>
      </c>
      <c r="F575" s="31"/>
    </row>
    <row r="576" spans="1:6" ht="20.100000000000001" customHeight="1">
      <c r="A576" s="29">
        <v>574</v>
      </c>
      <c r="B576" s="30" t="s">
        <v>2549</v>
      </c>
      <c r="C576" s="30">
        <v>131.02000000000001</v>
      </c>
      <c r="D576" s="30" t="s">
        <v>491</v>
      </c>
      <c r="E576" s="30" t="s">
        <v>2041</v>
      </c>
      <c r="F576" s="31"/>
    </row>
    <row r="577" spans="1:6" ht="20.100000000000001" customHeight="1">
      <c r="A577" s="29">
        <v>575</v>
      </c>
      <c r="B577" s="30" t="s">
        <v>2550</v>
      </c>
      <c r="C577" s="30">
        <v>131.02000000000001</v>
      </c>
      <c r="D577" s="30" t="s">
        <v>491</v>
      </c>
      <c r="E577" s="30" t="s">
        <v>2041</v>
      </c>
      <c r="F577" s="31"/>
    </row>
    <row r="578" spans="1:6" ht="20.100000000000001" customHeight="1">
      <c r="A578" s="29">
        <v>576</v>
      </c>
      <c r="B578" s="30" t="s">
        <v>2551</v>
      </c>
      <c r="C578" s="30">
        <v>131.02000000000001</v>
      </c>
      <c r="D578" s="30" t="s">
        <v>491</v>
      </c>
      <c r="E578" s="30" t="s">
        <v>2041</v>
      </c>
      <c r="F578" s="31"/>
    </row>
    <row r="579" spans="1:6" ht="20.100000000000001" customHeight="1">
      <c r="A579" s="29">
        <v>577</v>
      </c>
      <c r="B579" s="30" t="s">
        <v>2552</v>
      </c>
      <c r="C579" s="30">
        <v>131.02000000000001</v>
      </c>
      <c r="D579" s="30" t="s">
        <v>491</v>
      </c>
      <c r="E579" s="30" t="s">
        <v>2041</v>
      </c>
      <c r="F579" s="31"/>
    </row>
    <row r="580" spans="1:6" ht="20.100000000000001" customHeight="1">
      <c r="A580" s="29">
        <v>578</v>
      </c>
      <c r="B580" s="30" t="s">
        <v>2553</v>
      </c>
      <c r="C580" s="30">
        <v>131.02000000000001</v>
      </c>
      <c r="D580" s="30" t="s">
        <v>491</v>
      </c>
      <c r="E580" s="30" t="s">
        <v>2041</v>
      </c>
      <c r="F580" s="31"/>
    </row>
    <row r="581" spans="1:6" ht="20.100000000000001" customHeight="1">
      <c r="A581" s="29">
        <v>579</v>
      </c>
      <c r="B581" s="30" t="s">
        <v>2554</v>
      </c>
      <c r="C581" s="30">
        <v>131.02000000000001</v>
      </c>
      <c r="D581" s="30" t="s">
        <v>491</v>
      </c>
      <c r="E581" s="30" t="s">
        <v>2041</v>
      </c>
      <c r="F581" s="31"/>
    </row>
    <row r="582" spans="1:6" ht="20.100000000000001" customHeight="1">
      <c r="A582" s="29">
        <v>580</v>
      </c>
      <c r="B582" s="30" t="s">
        <v>2555</v>
      </c>
      <c r="C582" s="30">
        <v>131.02000000000001</v>
      </c>
      <c r="D582" s="30" t="s">
        <v>491</v>
      </c>
      <c r="E582" s="30" t="s">
        <v>2041</v>
      </c>
      <c r="F582" s="31"/>
    </row>
    <row r="583" spans="1:6" ht="20.100000000000001" customHeight="1">
      <c r="A583" s="29">
        <v>581</v>
      </c>
      <c r="B583" s="30" t="s">
        <v>2556</v>
      </c>
      <c r="C583" s="30">
        <v>131.02000000000001</v>
      </c>
      <c r="D583" s="30" t="s">
        <v>491</v>
      </c>
      <c r="E583" s="30" t="s">
        <v>2041</v>
      </c>
      <c r="F583" s="31"/>
    </row>
    <row r="584" spans="1:6" ht="20.100000000000001" customHeight="1">
      <c r="A584" s="29">
        <v>582</v>
      </c>
      <c r="B584" s="30" t="s">
        <v>2557</v>
      </c>
      <c r="C584" s="30">
        <v>131.02000000000001</v>
      </c>
      <c r="D584" s="30" t="s">
        <v>491</v>
      </c>
      <c r="E584" s="30" t="s">
        <v>2041</v>
      </c>
      <c r="F584" s="31"/>
    </row>
    <row r="585" spans="1:6" ht="20.100000000000001" customHeight="1">
      <c r="A585" s="29">
        <v>583</v>
      </c>
      <c r="B585" s="30" t="s">
        <v>2558</v>
      </c>
      <c r="C585" s="30">
        <v>131.02000000000001</v>
      </c>
      <c r="D585" s="30" t="s">
        <v>491</v>
      </c>
      <c r="E585" s="30" t="s">
        <v>2041</v>
      </c>
      <c r="F585" s="31"/>
    </row>
    <row r="586" spans="1:6" ht="20.100000000000001" customHeight="1">
      <c r="A586" s="29">
        <v>584</v>
      </c>
      <c r="B586" s="30" t="s">
        <v>2559</v>
      </c>
      <c r="C586" s="30">
        <v>131.02000000000001</v>
      </c>
      <c r="D586" s="30" t="s">
        <v>491</v>
      </c>
      <c r="E586" s="30" t="s">
        <v>2041</v>
      </c>
      <c r="F586" s="31"/>
    </row>
    <row r="587" spans="1:6" ht="20.100000000000001" customHeight="1">
      <c r="A587" s="29">
        <v>585</v>
      </c>
      <c r="B587" s="30" t="s">
        <v>2560</v>
      </c>
      <c r="C587" s="30">
        <v>131.02000000000001</v>
      </c>
      <c r="D587" s="30" t="s">
        <v>491</v>
      </c>
      <c r="E587" s="30" t="s">
        <v>2041</v>
      </c>
      <c r="F587" s="31"/>
    </row>
    <row r="588" spans="1:6" ht="20.100000000000001" customHeight="1">
      <c r="A588" s="29">
        <v>586</v>
      </c>
      <c r="B588" s="30" t="s">
        <v>2561</v>
      </c>
      <c r="C588" s="30">
        <v>131.02000000000001</v>
      </c>
      <c r="D588" s="30" t="s">
        <v>491</v>
      </c>
      <c r="E588" s="30" t="s">
        <v>2041</v>
      </c>
      <c r="F588" s="31"/>
    </row>
    <row r="589" spans="1:6" ht="20.100000000000001" customHeight="1">
      <c r="A589" s="29">
        <v>587</v>
      </c>
      <c r="B589" s="30" t="s">
        <v>2562</v>
      </c>
      <c r="C589" s="30">
        <v>131.02000000000001</v>
      </c>
      <c r="D589" s="30" t="s">
        <v>491</v>
      </c>
      <c r="E589" s="30" t="s">
        <v>2041</v>
      </c>
      <c r="F589" s="31"/>
    </row>
    <row r="590" spans="1:6" ht="20.100000000000001" customHeight="1">
      <c r="A590" s="29">
        <v>588</v>
      </c>
      <c r="B590" s="30" t="s">
        <v>2563</v>
      </c>
      <c r="C590" s="30">
        <v>131.02000000000001</v>
      </c>
      <c r="D590" s="30" t="s">
        <v>491</v>
      </c>
      <c r="E590" s="30" t="s">
        <v>2041</v>
      </c>
      <c r="F590" s="31"/>
    </row>
    <row r="591" spans="1:6" ht="20.100000000000001" customHeight="1">
      <c r="A591" s="29">
        <v>589</v>
      </c>
      <c r="B591" s="30" t="s">
        <v>2564</v>
      </c>
      <c r="C591" s="30">
        <v>131.02000000000001</v>
      </c>
      <c r="D591" s="30" t="s">
        <v>491</v>
      </c>
      <c r="E591" s="30" t="s">
        <v>2041</v>
      </c>
      <c r="F591" s="31"/>
    </row>
    <row r="592" spans="1:6" ht="20.100000000000001" customHeight="1">
      <c r="A592" s="29">
        <v>590</v>
      </c>
      <c r="B592" s="30" t="s">
        <v>2565</v>
      </c>
      <c r="C592" s="30">
        <v>131.02000000000001</v>
      </c>
      <c r="D592" s="30" t="s">
        <v>491</v>
      </c>
      <c r="E592" s="30" t="s">
        <v>2041</v>
      </c>
      <c r="F592" s="31"/>
    </row>
    <row r="593" spans="1:6" ht="20.100000000000001" customHeight="1">
      <c r="A593" s="29">
        <v>591</v>
      </c>
      <c r="B593" s="30" t="s">
        <v>2566</v>
      </c>
      <c r="C593" s="30">
        <v>131.02000000000001</v>
      </c>
      <c r="D593" s="30" t="s">
        <v>491</v>
      </c>
      <c r="E593" s="30" t="s">
        <v>2041</v>
      </c>
      <c r="F593" s="31"/>
    </row>
    <row r="594" spans="1:6" ht="20.100000000000001" customHeight="1">
      <c r="A594" s="29">
        <v>592</v>
      </c>
      <c r="B594" s="30" t="s">
        <v>2567</v>
      </c>
      <c r="C594" s="30">
        <v>131.02000000000001</v>
      </c>
      <c r="D594" s="30" t="s">
        <v>491</v>
      </c>
      <c r="E594" s="30" t="s">
        <v>2041</v>
      </c>
      <c r="F594" s="31"/>
    </row>
    <row r="595" spans="1:6" ht="20.100000000000001" customHeight="1">
      <c r="A595" s="29">
        <v>593</v>
      </c>
      <c r="B595" s="30" t="s">
        <v>2568</v>
      </c>
      <c r="C595" s="30">
        <v>131.02000000000001</v>
      </c>
      <c r="D595" s="30" t="s">
        <v>491</v>
      </c>
      <c r="E595" s="30" t="s">
        <v>2041</v>
      </c>
      <c r="F595" s="31"/>
    </row>
    <row r="596" spans="1:6" ht="20.100000000000001" customHeight="1">
      <c r="A596" s="29">
        <v>594</v>
      </c>
      <c r="B596" s="30" t="s">
        <v>2569</v>
      </c>
      <c r="C596" s="30">
        <v>131.02000000000001</v>
      </c>
      <c r="D596" s="30" t="s">
        <v>491</v>
      </c>
      <c r="E596" s="30" t="s">
        <v>2041</v>
      </c>
      <c r="F596" s="31"/>
    </row>
    <row r="597" spans="1:6" ht="20.100000000000001" customHeight="1">
      <c r="A597" s="29">
        <v>595</v>
      </c>
      <c r="B597" s="30" t="s">
        <v>2570</v>
      </c>
      <c r="C597" s="30">
        <v>131.02000000000001</v>
      </c>
      <c r="D597" s="30" t="s">
        <v>491</v>
      </c>
      <c r="E597" s="30" t="s">
        <v>2041</v>
      </c>
      <c r="F597" s="31"/>
    </row>
    <row r="598" spans="1:6" ht="20.100000000000001" customHeight="1">
      <c r="A598" s="29">
        <v>596</v>
      </c>
      <c r="B598" s="30" t="s">
        <v>2571</v>
      </c>
      <c r="C598" s="30">
        <v>131.02000000000001</v>
      </c>
      <c r="D598" s="30" t="s">
        <v>491</v>
      </c>
      <c r="E598" s="30" t="s">
        <v>2041</v>
      </c>
      <c r="F598" s="31"/>
    </row>
    <row r="599" spans="1:6" ht="20.100000000000001" customHeight="1">
      <c r="A599" s="29">
        <v>597</v>
      </c>
      <c r="B599" s="30" t="s">
        <v>2572</v>
      </c>
      <c r="C599" s="30">
        <v>131.02000000000001</v>
      </c>
      <c r="D599" s="30" t="s">
        <v>491</v>
      </c>
      <c r="E599" s="30" t="s">
        <v>2041</v>
      </c>
      <c r="F599" s="31"/>
    </row>
    <row r="600" spans="1:6" ht="20.100000000000001" customHeight="1">
      <c r="A600" s="29">
        <v>598</v>
      </c>
      <c r="B600" s="30" t="s">
        <v>2573</v>
      </c>
      <c r="C600" s="30">
        <v>131.57</v>
      </c>
      <c r="D600" s="30" t="s">
        <v>491</v>
      </c>
      <c r="E600" s="30" t="s">
        <v>2041</v>
      </c>
      <c r="F600" s="31"/>
    </row>
    <row r="601" spans="1:6" ht="20.100000000000001" customHeight="1">
      <c r="A601" s="29">
        <v>599</v>
      </c>
      <c r="B601" s="30" t="s">
        <v>2574</v>
      </c>
      <c r="C601" s="30">
        <v>131.57</v>
      </c>
      <c r="D601" s="30" t="s">
        <v>491</v>
      </c>
      <c r="E601" s="30" t="s">
        <v>2041</v>
      </c>
      <c r="F601" s="31"/>
    </row>
    <row r="602" spans="1:6" ht="20.100000000000001" customHeight="1">
      <c r="A602" s="29">
        <v>600</v>
      </c>
      <c r="B602" s="30" t="s">
        <v>2575</v>
      </c>
      <c r="C602" s="30">
        <v>131.57</v>
      </c>
      <c r="D602" s="30" t="s">
        <v>491</v>
      </c>
      <c r="E602" s="30" t="s">
        <v>2041</v>
      </c>
      <c r="F602" s="31"/>
    </row>
    <row r="603" spans="1:6" ht="20.100000000000001" customHeight="1">
      <c r="A603" s="29">
        <v>601</v>
      </c>
      <c r="B603" s="30" t="s">
        <v>2576</v>
      </c>
      <c r="C603" s="30">
        <v>131.57</v>
      </c>
      <c r="D603" s="30" t="s">
        <v>491</v>
      </c>
      <c r="E603" s="30" t="s">
        <v>2041</v>
      </c>
      <c r="F603" s="31"/>
    </row>
    <row r="604" spans="1:6" ht="20.100000000000001" customHeight="1">
      <c r="A604" s="29">
        <v>602</v>
      </c>
      <c r="B604" s="30" t="s">
        <v>2577</v>
      </c>
      <c r="C604" s="30">
        <v>131.57</v>
      </c>
      <c r="D604" s="30" t="s">
        <v>491</v>
      </c>
      <c r="E604" s="30" t="s">
        <v>2041</v>
      </c>
      <c r="F604" s="31"/>
    </row>
    <row r="605" spans="1:6" ht="20.100000000000001" customHeight="1">
      <c r="A605" s="29">
        <v>603</v>
      </c>
      <c r="B605" s="30" t="s">
        <v>2578</v>
      </c>
      <c r="C605" s="30">
        <v>131.57</v>
      </c>
      <c r="D605" s="30" t="s">
        <v>491</v>
      </c>
      <c r="E605" s="30" t="s">
        <v>2041</v>
      </c>
      <c r="F605" s="31"/>
    </row>
    <row r="606" spans="1:6" ht="20.100000000000001" customHeight="1">
      <c r="A606" s="29">
        <v>604</v>
      </c>
      <c r="B606" s="30" t="s">
        <v>2579</v>
      </c>
      <c r="C606" s="30">
        <v>131.57</v>
      </c>
      <c r="D606" s="30" t="s">
        <v>491</v>
      </c>
      <c r="E606" s="30" t="s">
        <v>2041</v>
      </c>
      <c r="F606" s="31"/>
    </row>
    <row r="607" spans="1:6" ht="20.100000000000001" customHeight="1">
      <c r="A607" s="29">
        <v>605</v>
      </c>
      <c r="B607" s="30" t="s">
        <v>2580</v>
      </c>
      <c r="C607" s="30">
        <v>131.57</v>
      </c>
      <c r="D607" s="30" t="s">
        <v>491</v>
      </c>
      <c r="E607" s="30" t="s">
        <v>2041</v>
      </c>
      <c r="F607" s="31"/>
    </row>
    <row r="608" spans="1:6" ht="20.100000000000001" customHeight="1">
      <c r="A608" s="29">
        <v>606</v>
      </c>
      <c r="B608" s="30" t="s">
        <v>2581</v>
      </c>
      <c r="C608" s="30">
        <v>131.57</v>
      </c>
      <c r="D608" s="30" t="s">
        <v>491</v>
      </c>
      <c r="E608" s="30" t="s">
        <v>2041</v>
      </c>
      <c r="F608" s="31"/>
    </row>
    <row r="609" spans="1:6" ht="20.100000000000001" customHeight="1">
      <c r="A609" s="29">
        <v>607</v>
      </c>
      <c r="B609" s="30" t="s">
        <v>2582</v>
      </c>
      <c r="C609" s="30">
        <v>131.57</v>
      </c>
      <c r="D609" s="30" t="s">
        <v>491</v>
      </c>
      <c r="E609" s="30" t="s">
        <v>2041</v>
      </c>
      <c r="F609" s="31"/>
    </row>
    <row r="610" spans="1:6" ht="20.100000000000001" customHeight="1">
      <c r="A610" s="29">
        <v>608</v>
      </c>
      <c r="B610" s="30" t="s">
        <v>2583</v>
      </c>
      <c r="C610" s="30">
        <v>131.57</v>
      </c>
      <c r="D610" s="30" t="s">
        <v>491</v>
      </c>
      <c r="E610" s="30" t="s">
        <v>2041</v>
      </c>
      <c r="F610" s="31"/>
    </row>
    <row r="611" spans="1:6" ht="20.100000000000001" customHeight="1">
      <c r="A611" s="29">
        <v>609</v>
      </c>
      <c r="B611" s="30" t="s">
        <v>2584</v>
      </c>
      <c r="C611" s="30">
        <v>131.57</v>
      </c>
      <c r="D611" s="30" t="s">
        <v>491</v>
      </c>
      <c r="E611" s="30" t="s">
        <v>2041</v>
      </c>
      <c r="F611" s="31"/>
    </row>
    <row r="612" spans="1:6" ht="20.100000000000001" customHeight="1">
      <c r="A612" s="29">
        <v>610</v>
      </c>
      <c r="B612" s="30" t="s">
        <v>2585</v>
      </c>
      <c r="C612" s="30">
        <v>131.57</v>
      </c>
      <c r="D612" s="30" t="s">
        <v>491</v>
      </c>
      <c r="E612" s="30" t="s">
        <v>2041</v>
      </c>
      <c r="F612" s="31"/>
    </row>
    <row r="613" spans="1:6" ht="20.100000000000001" customHeight="1">
      <c r="A613" s="29">
        <v>611</v>
      </c>
      <c r="B613" s="30" t="s">
        <v>2586</v>
      </c>
      <c r="C613" s="30">
        <v>131.57</v>
      </c>
      <c r="D613" s="30" t="s">
        <v>491</v>
      </c>
      <c r="E613" s="30" t="s">
        <v>2041</v>
      </c>
      <c r="F613" s="31"/>
    </row>
    <row r="614" spans="1:6" ht="20.100000000000001" customHeight="1">
      <c r="A614" s="29">
        <v>612</v>
      </c>
      <c r="B614" s="30" t="s">
        <v>2587</v>
      </c>
      <c r="C614" s="30">
        <v>131.57</v>
      </c>
      <c r="D614" s="30" t="s">
        <v>491</v>
      </c>
      <c r="E614" s="30" t="s">
        <v>2041</v>
      </c>
      <c r="F614" s="31"/>
    </row>
    <row r="615" spans="1:6" ht="20.100000000000001" customHeight="1">
      <c r="A615" s="29">
        <v>613</v>
      </c>
      <c r="B615" s="30" t="s">
        <v>2588</v>
      </c>
      <c r="C615" s="30">
        <v>131.57</v>
      </c>
      <c r="D615" s="30" t="s">
        <v>491</v>
      </c>
      <c r="E615" s="30" t="s">
        <v>2041</v>
      </c>
      <c r="F615" s="31"/>
    </row>
    <row r="616" spans="1:6" ht="20.100000000000001" customHeight="1">
      <c r="A616" s="29">
        <v>614</v>
      </c>
      <c r="B616" s="30" t="s">
        <v>2589</v>
      </c>
      <c r="C616" s="30">
        <v>131.57</v>
      </c>
      <c r="D616" s="30" t="s">
        <v>491</v>
      </c>
      <c r="E616" s="30" t="s">
        <v>2041</v>
      </c>
      <c r="F616" s="31"/>
    </row>
    <row r="617" spans="1:6" ht="20.100000000000001" customHeight="1">
      <c r="A617" s="29">
        <v>615</v>
      </c>
      <c r="B617" s="30" t="s">
        <v>2590</v>
      </c>
      <c r="C617" s="30">
        <v>131.57</v>
      </c>
      <c r="D617" s="30" t="s">
        <v>491</v>
      </c>
      <c r="E617" s="30" t="s">
        <v>2041</v>
      </c>
      <c r="F617" s="31"/>
    </row>
    <row r="618" spans="1:6" ht="20.100000000000001" customHeight="1">
      <c r="A618" s="29">
        <v>616</v>
      </c>
      <c r="B618" s="30" t="s">
        <v>2591</v>
      </c>
      <c r="C618" s="30">
        <v>131.57</v>
      </c>
      <c r="D618" s="30" t="s">
        <v>491</v>
      </c>
      <c r="E618" s="30" t="s">
        <v>2041</v>
      </c>
      <c r="F618" s="31"/>
    </row>
    <row r="619" spans="1:6" ht="20.100000000000001" customHeight="1">
      <c r="A619" s="29">
        <v>617</v>
      </c>
      <c r="B619" s="30" t="s">
        <v>2592</v>
      </c>
      <c r="C619" s="30">
        <v>131.57</v>
      </c>
      <c r="D619" s="30" t="s">
        <v>491</v>
      </c>
      <c r="E619" s="30" t="s">
        <v>2041</v>
      </c>
      <c r="F619" s="31"/>
    </row>
    <row r="620" spans="1:6" ht="20.100000000000001" customHeight="1">
      <c r="A620" s="29">
        <v>618</v>
      </c>
      <c r="B620" s="30" t="s">
        <v>2593</v>
      </c>
      <c r="C620" s="30">
        <v>131.57</v>
      </c>
      <c r="D620" s="30" t="s">
        <v>491</v>
      </c>
      <c r="E620" s="30" t="s">
        <v>2041</v>
      </c>
      <c r="F620" s="31"/>
    </row>
    <row r="621" spans="1:6" ht="20.100000000000001" customHeight="1">
      <c r="A621" s="29">
        <v>619</v>
      </c>
      <c r="B621" s="30" t="s">
        <v>2594</v>
      </c>
      <c r="C621" s="30">
        <v>131.57</v>
      </c>
      <c r="D621" s="30" t="s">
        <v>491</v>
      </c>
      <c r="E621" s="30" t="s">
        <v>2041</v>
      </c>
      <c r="F621" s="31"/>
    </row>
    <row r="622" spans="1:6" ht="20.100000000000001" customHeight="1">
      <c r="A622" s="29">
        <v>620</v>
      </c>
      <c r="B622" s="30" t="s">
        <v>2595</v>
      </c>
      <c r="C622" s="30">
        <v>131.57</v>
      </c>
      <c r="D622" s="30" t="s">
        <v>491</v>
      </c>
      <c r="E622" s="30" t="s">
        <v>2041</v>
      </c>
      <c r="F622" s="31"/>
    </row>
    <row r="623" spans="1:6" ht="20.100000000000001" customHeight="1">
      <c r="A623" s="29">
        <v>621</v>
      </c>
      <c r="B623" s="30" t="s">
        <v>2596</v>
      </c>
      <c r="C623" s="30">
        <v>131.57</v>
      </c>
      <c r="D623" s="30" t="s">
        <v>491</v>
      </c>
      <c r="E623" s="30" t="s">
        <v>2041</v>
      </c>
      <c r="F623" s="31"/>
    </row>
    <row r="624" spans="1:6" ht="20.100000000000001" customHeight="1">
      <c r="A624" s="29">
        <v>622</v>
      </c>
      <c r="B624" s="30" t="s">
        <v>2597</v>
      </c>
      <c r="C624" s="30">
        <v>131.57</v>
      </c>
      <c r="D624" s="30" t="s">
        <v>491</v>
      </c>
      <c r="E624" s="30" t="s">
        <v>2041</v>
      </c>
      <c r="F624" s="31"/>
    </row>
    <row r="625" spans="1:6" ht="20.100000000000001" customHeight="1">
      <c r="A625" s="29">
        <v>623</v>
      </c>
      <c r="B625" s="30" t="s">
        <v>2598</v>
      </c>
      <c r="C625" s="30">
        <v>131.57</v>
      </c>
      <c r="D625" s="30" t="s">
        <v>491</v>
      </c>
      <c r="E625" s="30" t="s">
        <v>2041</v>
      </c>
      <c r="F625" s="31"/>
    </row>
    <row r="626" spans="1:6" ht="20.100000000000001" customHeight="1">
      <c r="A626" s="29">
        <v>624</v>
      </c>
      <c r="B626" s="30" t="s">
        <v>2599</v>
      </c>
      <c r="C626" s="30">
        <v>131.57</v>
      </c>
      <c r="D626" s="30" t="s">
        <v>491</v>
      </c>
      <c r="E626" s="30" t="s">
        <v>2041</v>
      </c>
      <c r="F626" s="31"/>
    </row>
    <row r="627" spans="1:6" ht="20.100000000000001" customHeight="1">
      <c r="A627" s="29">
        <v>625</v>
      </c>
      <c r="B627" s="30" t="s">
        <v>2600</v>
      </c>
      <c r="C627" s="30">
        <v>131.57</v>
      </c>
      <c r="D627" s="30" t="s">
        <v>491</v>
      </c>
      <c r="E627" s="30" t="s">
        <v>2041</v>
      </c>
      <c r="F627" s="31"/>
    </row>
    <row r="628" spans="1:6" ht="20.100000000000001" customHeight="1">
      <c r="A628" s="29">
        <v>626</v>
      </c>
      <c r="B628" s="30" t="s">
        <v>2601</v>
      </c>
      <c r="C628" s="30">
        <v>131.02000000000001</v>
      </c>
      <c r="D628" s="30" t="s">
        <v>491</v>
      </c>
      <c r="E628" s="30" t="s">
        <v>2041</v>
      </c>
      <c r="F628" s="31"/>
    </row>
    <row r="629" spans="1:6" ht="20.100000000000001" customHeight="1">
      <c r="A629" s="29">
        <v>627</v>
      </c>
      <c r="B629" s="30" t="s">
        <v>2602</v>
      </c>
      <c r="C629" s="30">
        <v>131.02000000000001</v>
      </c>
      <c r="D629" s="30" t="s">
        <v>491</v>
      </c>
      <c r="E629" s="30" t="s">
        <v>2041</v>
      </c>
      <c r="F629" s="31"/>
    </row>
    <row r="630" spans="1:6" ht="20.100000000000001" customHeight="1">
      <c r="A630" s="29">
        <v>628</v>
      </c>
      <c r="B630" s="30" t="s">
        <v>2603</v>
      </c>
      <c r="C630" s="30">
        <v>131.02000000000001</v>
      </c>
      <c r="D630" s="30" t="s">
        <v>491</v>
      </c>
      <c r="E630" s="30" t="s">
        <v>2041</v>
      </c>
      <c r="F630" s="31"/>
    </row>
    <row r="631" spans="1:6" ht="20.100000000000001" customHeight="1">
      <c r="A631" s="29">
        <v>629</v>
      </c>
      <c r="B631" s="30" t="s">
        <v>2604</v>
      </c>
      <c r="C631" s="30">
        <v>131.02000000000001</v>
      </c>
      <c r="D631" s="30" t="s">
        <v>491</v>
      </c>
      <c r="E631" s="30" t="s">
        <v>2041</v>
      </c>
      <c r="F631" s="31"/>
    </row>
    <row r="632" spans="1:6" ht="20.100000000000001" customHeight="1">
      <c r="A632" s="29">
        <v>630</v>
      </c>
      <c r="B632" s="30" t="s">
        <v>2605</v>
      </c>
      <c r="C632" s="30">
        <v>131.02000000000001</v>
      </c>
      <c r="D632" s="30" t="s">
        <v>491</v>
      </c>
      <c r="E632" s="30" t="s">
        <v>2041</v>
      </c>
      <c r="F632" s="31"/>
    </row>
    <row r="633" spans="1:6" ht="20.100000000000001" customHeight="1">
      <c r="A633" s="29">
        <v>631</v>
      </c>
      <c r="B633" s="30" t="s">
        <v>2606</v>
      </c>
      <c r="C633" s="30">
        <v>131.02000000000001</v>
      </c>
      <c r="D633" s="30" t="s">
        <v>491</v>
      </c>
      <c r="E633" s="30" t="s">
        <v>2041</v>
      </c>
      <c r="F633" s="31"/>
    </row>
    <row r="634" spans="1:6" ht="20.100000000000001" customHeight="1">
      <c r="A634" s="29">
        <v>632</v>
      </c>
      <c r="B634" s="30" t="s">
        <v>2607</v>
      </c>
      <c r="C634" s="30">
        <v>131.02000000000001</v>
      </c>
      <c r="D634" s="30" t="s">
        <v>491</v>
      </c>
      <c r="E634" s="30" t="s">
        <v>2041</v>
      </c>
      <c r="F634" s="31"/>
    </row>
    <row r="635" spans="1:6" ht="20.100000000000001" customHeight="1">
      <c r="A635" s="29">
        <v>633</v>
      </c>
      <c r="B635" s="30" t="s">
        <v>2608</v>
      </c>
      <c r="C635" s="30">
        <v>131.02000000000001</v>
      </c>
      <c r="D635" s="30" t="s">
        <v>491</v>
      </c>
      <c r="E635" s="30" t="s">
        <v>2041</v>
      </c>
      <c r="F635" s="31"/>
    </row>
    <row r="636" spans="1:6" ht="20.100000000000001" customHeight="1">
      <c r="A636" s="29">
        <v>634</v>
      </c>
      <c r="B636" s="30" t="s">
        <v>2609</v>
      </c>
      <c r="C636" s="30">
        <v>131.02000000000001</v>
      </c>
      <c r="D636" s="30" t="s">
        <v>491</v>
      </c>
      <c r="E636" s="30" t="s">
        <v>2041</v>
      </c>
      <c r="F636" s="31"/>
    </row>
    <row r="637" spans="1:6" ht="20.100000000000001" customHeight="1">
      <c r="A637" s="29">
        <v>635</v>
      </c>
      <c r="B637" s="30" t="s">
        <v>2610</v>
      </c>
      <c r="C637" s="30">
        <v>131.02000000000001</v>
      </c>
      <c r="D637" s="30" t="s">
        <v>491</v>
      </c>
      <c r="E637" s="30" t="s">
        <v>2041</v>
      </c>
      <c r="F637" s="31"/>
    </row>
    <row r="638" spans="1:6" ht="20.100000000000001" customHeight="1">
      <c r="A638" s="29">
        <v>636</v>
      </c>
      <c r="B638" s="30" t="s">
        <v>2611</v>
      </c>
      <c r="C638" s="30">
        <v>131.02000000000001</v>
      </c>
      <c r="D638" s="30" t="s">
        <v>491</v>
      </c>
      <c r="E638" s="30" t="s">
        <v>2041</v>
      </c>
      <c r="F638" s="31"/>
    </row>
    <row r="639" spans="1:6" ht="20.100000000000001" customHeight="1">
      <c r="A639" s="29">
        <v>637</v>
      </c>
      <c r="B639" s="30" t="s">
        <v>2612</v>
      </c>
      <c r="C639" s="30">
        <v>131.02000000000001</v>
      </c>
      <c r="D639" s="30" t="s">
        <v>491</v>
      </c>
      <c r="E639" s="30" t="s">
        <v>2041</v>
      </c>
      <c r="F639" s="31"/>
    </row>
    <row r="640" spans="1:6" ht="20.100000000000001" customHeight="1">
      <c r="A640" s="29">
        <v>638</v>
      </c>
      <c r="B640" s="30" t="s">
        <v>2613</v>
      </c>
      <c r="C640" s="30">
        <v>131.02000000000001</v>
      </c>
      <c r="D640" s="30" t="s">
        <v>491</v>
      </c>
      <c r="E640" s="30" t="s">
        <v>2041</v>
      </c>
      <c r="F640" s="31"/>
    </row>
    <row r="641" spans="1:6" ht="20.100000000000001" customHeight="1">
      <c r="A641" s="29">
        <v>639</v>
      </c>
      <c r="B641" s="30" t="s">
        <v>2614</v>
      </c>
      <c r="C641" s="30">
        <v>131.02000000000001</v>
      </c>
      <c r="D641" s="30" t="s">
        <v>491</v>
      </c>
      <c r="E641" s="30" t="s">
        <v>2041</v>
      </c>
      <c r="F641" s="31"/>
    </row>
    <row r="642" spans="1:6" ht="20.100000000000001" customHeight="1">
      <c r="A642" s="29">
        <v>640</v>
      </c>
      <c r="B642" s="30" t="s">
        <v>2615</v>
      </c>
      <c r="C642" s="30">
        <v>131.02000000000001</v>
      </c>
      <c r="D642" s="30" t="s">
        <v>491</v>
      </c>
      <c r="E642" s="30" t="s">
        <v>2041</v>
      </c>
      <c r="F642" s="31"/>
    </row>
    <row r="643" spans="1:6" ht="20.100000000000001" customHeight="1">
      <c r="A643" s="29">
        <v>641</v>
      </c>
      <c r="B643" s="30" t="s">
        <v>2616</v>
      </c>
      <c r="C643" s="30">
        <v>131.02000000000001</v>
      </c>
      <c r="D643" s="30" t="s">
        <v>491</v>
      </c>
      <c r="E643" s="30" t="s">
        <v>2041</v>
      </c>
      <c r="F643" s="31"/>
    </row>
    <row r="644" spans="1:6" ht="20.100000000000001" customHeight="1">
      <c r="A644" s="29">
        <v>642</v>
      </c>
      <c r="B644" s="30" t="s">
        <v>2617</v>
      </c>
      <c r="C644" s="30">
        <v>131.02000000000001</v>
      </c>
      <c r="D644" s="30" t="s">
        <v>491</v>
      </c>
      <c r="E644" s="30" t="s">
        <v>2041</v>
      </c>
      <c r="F644" s="31"/>
    </row>
    <row r="645" spans="1:6" ht="20.100000000000001" customHeight="1">
      <c r="A645" s="29">
        <v>643</v>
      </c>
      <c r="B645" s="30" t="s">
        <v>2618</v>
      </c>
      <c r="C645" s="30">
        <v>131.02000000000001</v>
      </c>
      <c r="D645" s="30" t="s">
        <v>491</v>
      </c>
      <c r="E645" s="30" t="s">
        <v>2041</v>
      </c>
      <c r="F645" s="31"/>
    </row>
    <row r="646" spans="1:6" ht="20.100000000000001" customHeight="1">
      <c r="A646" s="29">
        <v>644</v>
      </c>
      <c r="B646" s="30" t="s">
        <v>2619</v>
      </c>
      <c r="C646" s="30">
        <v>131.02000000000001</v>
      </c>
      <c r="D646" s="30" t="s">
        <v>491</v>
      </c>
      <c r="E646" s="30" t="s">
        <v>2041</v>
      </c>
      <c r="F646" s="31"/>
    </row>
    <row r="647" spans="1:6" ht="20.100000000000001" customHeight="1">
      <c r="A647" s="29">
        <v>645</v>
      </c>
      <c r="B647" s="30" t="s">
        <v>2620</v>
      </c>
      <c r="C647" s="30">
        <v>131.02000000000001</v>
      </c>
      <c r="D647" s="30" t="s">
        <v>491</v>
      </c>
      <c r="E647" s="30" t="s">
        <v>2041</v>
      </c>
      <c r="F647" s="31"/>
    </row>
    <row r="648" spans="1:6" ht="20.100000000000001" customHeight="1">
      <c r="A648" s="29">
        <v>646</v>
      </c>
      <c r="B648" s="30" t="s">
        <v>2621</v>
      </c>
      <c r="C648" s="30">
        <v>131.02000000000001</v>
      </c>
      <c r="D648" s="30" t="s">
        <v>491</v>
      </c>
      <c r="E648" s="30" t="s">
        <v>2041</v>
      </c>
      <c r="F648" s="31"/>
    </row>
    <row r="649" spans="1:6" ht="20.100000000000001" customHeight="1">
      <c r="A649" s="29">
        <v>647</v>
      </c>
      <c r="B649" s="30" t="s">
        <v>2622</v>
      </c>
      <c r="C649" s="30">
        <v>131.02000000000001</v>
      </c>
      <c r="D649" s="30" t="s">
        <v>491</v>
      </c>
      <c r="E649" s="30" t="s">
        <v>2041</v>
      </c>
      <c r="F649" s="31"/>
    </row>
    <row r="650" spans="1:6" ht="20.100000000000001" customHeight="1">
      <c r="A650" s="29">
        <v>648</v>
      </c>
      <c r="B650" s="30" t="s">
        <v>2623</v>
      </c>
      <c r="C650" s="30">
        <v>131.02000000000001</v>
      </c>
      <c r="D650" s="30" t="s">
        <v>491</v>
      </c>
      <c r="E650" s="30" t="s">
        <v>2041</v>
      </c>
      <c r="F650" s="31"/>
    </row>
    <row r="651" spans="1:6" ht="20.100000000000001" customHeight="1">
      <c r="A651" s="29">
        <v>649</v>
      </c>
      <c r="B651" s="30" t="s">
        <v>2624</v>
      </c>
      <c r="C651" s="30">
        <v>131.02000000000001</v>
      </c>
      <c r="D651" s="30" t="s">
        <v>491</v>
      </c>
      <c r="E651" s="30" t="s">
        <v>2041</v>
      </c>
      <c r="F651" s="31"/>
    </row>
    <row r="652" spans="1:6" ht="20.100000000000001" customHeight="1">
      <c r="A652" s="29">
        <v>650</v>
      </c>
      <c r="B652" s="30" t="s">
        <v>2625</v>
      </c>
      <c r="C652" s="30">
        <v>131.02000000000001</v>
      </c>
      <c r="D652" s="30" t="s">
        <v>491</v>
      </c>
      <c r="E652" s="30" t="s">
        <v>2041</v>
      </c>
      <c r="F652" s="31"/>
    </row>
    <row r="653" spans="1:6" ht="20.100000000000001" customHeight="1">
      <c r="A653" s="29">
        <v>651</v>
      </c>
      <c r="B653" s="30" t="s">
        <v>2626</v>
      </c>
      <c r="C653" s="30">
        <v>131.02000000000001</v>
      </c>
      <c r="D653" s="30" t="s">
        <v>491</v>
      </c>
      <c r="E653" s="30" t="s">
        <v>2041</v>
      </c>
      <c r="F653" s="31"/>
    </row>
    <row r="654" spans="1:6" ht="20.100000000000001" customHeight="1">
      <c r="A654" s="29">
        <v>652</v>
      </c>
      <c r="B654" s="30" t="s">
        <v>2627</v>
      </c>
      <c r="C654" s="30">
        <v>131.02000000000001</v>
      </c>
      <c r="D654" s="30" t="s">
        <v>491</v>
      </c>
      <c r="E654" s="30" t="s">
        <v>2041</v>
      </c>
      <c r="F654" s="31"/>
    </row>
    <row r="655" spans="1:6" ht="20.100000000000001" customHeight="1">
      <c r="A655" s="29">
        <v>653</v>
      </c>
      <c r="B655" s="30" t="s">
        <v>2628</v>
      </c>
      <c r="C655" s="30">
        <v>131.02000000000001</v>
      </c>
      <c r="D655" s="30" t="s">
        <v>491</v>
      </c>
      <c r="E655" s="30" t="s">
        <v>2041</v>
      </c>
      <c r="F655" s="31"/>
    </row>
    <row r="656" spans="1:6" ht="20.100000000000001" customHeight="1">
      <c r="A656" s="29">
        <v>654</v>
      </c>
      <c r="B656" s="30" t="s">
        <v>2629</v>
      </c>
      <c r="C656" s="30">
        <v>131.02000000000001</v>
      </c>
      <c r="D656" s="30" t="s">
        <v>491</v>
      </c>
      <c r="E656" s="30" t="s">
        <v>2041</v>
      </c>
      <c r="F656" s="31"/>
    </row>
    <row r="657" spans="1:6" ht="20.100000000000001" customHeight="1">
      <c r="A657" s="29">
        <v>655</v>
      </c>
      <c r="B657" s="30" t="s">
        <v>2630</v>
      </c>
      <c r="C657" s="30">
        <v>131.02000000000001</v>
      </c>
      <c r="D657" s="30" t="s">
        <v>491</v>
      </c>
      <c r="E657" s="30" t="s">
        <v>2041</v>
      </c>
      <c r="F657" s="31"/>
    </row>
    <row r="658" spans="1:6" ht="20.100000000000001" customHeight="1">
      <c r="A658" s="29">
        <v>656</v>
      </c>
      <c r="B658" s="30" t="s">
        <v>2631</v>
      </c>
      <c r="C658" s="30">
        <v>131.02000000000001</v>
      </c>
      <c r="D658" s="30" t="s">
        <v>491</v>
      </c>
      <c r="E658" s="30" t="s">
        <v>2041</v>
      </c>
      <c r="F658" s="31"/>
    </row>
    <row r="659" spans="1:6" ht="20.100000000000001" customHeight="1">
      <c r="A659" s="29">
        <v>657</v>
      </c>
      <c r="B659" s="30" t="s">
        <v>2632</v>
      </c>
      <c r="C659" s="30">
        <v>131.02000000000001</v>
      </c>
      <c r="D659" s="30" t="s">
        <v>491</v>
      </c>
      <c r="E659" s="30" t="s">
        <v>2041</v>
      </c>
      <c r="F659" s="31"/>
    </row>
    <row r="660" spans="1:6" ht="20.100000000000001" customHeight="1">
      <c r="A660" s="29">
        <v>658</v>
      </c>
      <c r="B660" s="30" t="s">
        <v>2633</v>
      </c>
      <c r="C660" s="30">
        <v>131.02000000000001</v>
      </c>
      <c r="D660" s="30" t="s">
        <v>491</v>
      </c>
      <c r="E660" s="30" t="s">
        <v>2041</v>
      </c>
      <c r="F660" s="31"/>
    </row>
    <row r="661" spans="1:6" ht="20.100000000000001" customHeight="1">
      <c r="A661" s="29">
        <v>659</v>
      </c>
      <c r="B661" s="30" t="s">
        <v>2634</v>
      </c>
      <c r="C661" s="30">
        <v>131.02000000000001</v>
      </c>
      <c r="D661" s="30" t="s">
        <v>491</v>
      </c>
      <c r="E661" s="30" t="s">
        <v>2041</v>
      </c>
      <c r="F661" s="31"/>
    </row>
    <row r="662" spans="1:6" ht="20.100000000000001" customHeight="1">
      <c r="A662" s="29">
        <v>660</v>
      </c>
      <c r="B662" s="30" t="s">
        <v>2635</v>
      </c>
      <c r="C662" s="30">
        <v>131.02000000000001</v>
      </c>
      <c r="D662" s="30" t="s">
        <v>491</v>
      </c>
      <c r="E662" s="30" t="s">
        <v>2041</v>
      </c>
      <c r="F662" s="31"/>
    </row>
    <row r="663" spans="1:6" ht="20.100000000000001" customHeight="1">
      <c r="A663" s="29">
        <v>661</v>
      </c>
      <c r="B663" s="30" t="s">
        <v>2636</v>
      </c>
      <c r="C663" s="30">
        <v>131.02000000000001</v>
      </c>
      <c r="D663" s="30" t="s">
        <v>491</v>
      </c>
      <c r="E663" s="30" t="s">
        <v>2041</v>
      </c>
      <c r="F663" s="31"/>
    </row>
    <row r="664" spans="1:6" ht="20.100000000000001" customHeight="1">
      <c r="A664" s="29">
        <v>662</v>
      </c>
      <c r="B664" s="30" t="s">
        <v>2637</v>
      </c>
      <c r="C664" s="30">
        <v>131.02000000000001</v>
      </c>
      <c r="D664" s="30" t="s">
        <v>491</v>
      </c>
      <c r="E664" s="30" t="s">
        <v>2041</v>
      </c>
      <c r="F664" s="31"/>
    </row>
    <row r="665" spans="1:6" ht="20.100000000000001" customHeight="1">
      <c r="A665" s="29">
        <v>663</v>
      </c>
      <c r="B665" s="30" t="s">
        <v>2638</v>
      </c>
      <c r="C665" s="30">
        <v>131.02000000000001</v>
      </c>
      <c r="D665" s="30" t="s">
        <v>491</v>
      </c>
      <c r="E665" s="30" t="s">
        <v>2041</v>
      </c>
      <c r="F665" s="31"/>
    </row>
    <row r="666" spans="1:6" ht="20.100000000000001" customHeight="1">
      <c r="A666" s="29">
        <v>664</v>
      </c>
      <c r="B666" s="30" t="s">
        <v>2639</v>
      </c>
      <c r="C666" s="30">
        <v>131.02000000000001</v>
      </c>
      <c r="D666" s="30" t="s">
        <v>491</v>
      </c>
      <c r="E666" s="30" t="s">
        <v>2041</v>
      </c>
      <c r="F666" s="31"/>
    </row>
    <row r="667" spans="1:6" ht="20.100000000000001" customHeight="1">
      <c r="A667" s="29">
        <v>665</v>
      </c>
      <c r="B667" s="30" t="s">
        <v>2640</v>
      </c>
      <c r="C667" s="30">
        <v>131.02000000000001</v>
      </c>
      <c r="D667" s="30" t="s">
        <v>491</v>
      </c>
      <c r="E667" s="30" t="s">
        <v>2041</v>
      </c>
      <c r="F667" s="31"/>
    </row>
    <row r="668" spans="1:6" ht="20.100000000000001" customHeight="1">
      <c r="A668" s="29">
        <v>666</v>
      </c>
      <c r="B668" s="30" t="s">
        <v>2641</v>
      </c>
      <c r="C668" s="30">
        <v>131.02000000000001</v>
      </c>
      <c r="D668" s="30" t="s">
        <v>491</v>
      </c>
      <c r="E668" s="30" t="s">
        <v>2041</v>
      </c>
      <c r="F668" s="31"/>
    </row>
    <row r="669" spans="1:6" ht="20.100000000000001" customHeight="1">
      <c r="A669" s="29">
        <v>667</v>
      </c>
      <c r="B669" s="30" t="s">
        <v>2642</v>
      </c>
      <c r="C669" s="30">
        <v>131.02000000000001</v>
      </c>
      <c r="D669" s="30" t="s">
        <v>491</v>
      </c>
      <c r="E669" s="30" t="s">
        <v>2041</v>
      </c>
      <c r="F669" s="31"/>
    </row>
    <row r="670" spans="1:6" ht="20.100000000000001" customHeight="1">
      <c r="A670" s="29">
        <v>668</v>
      </c>
      <c r="B670" s="30" t="s">
        <v>2643</v>
      </c>
      <c r="C670" s="30">
        <v>131.02000000000001</v>
      </c>
      <c r="D670" s="30" t="s">
        <v>491</v>
      </c>
      <c r="E670" s="30" t="s">
        <v>2041</v>
      </c>
      <c r="F670" s="31"/>
    </row>
    <row r="671" spans="1:6" ht="20.100000000000001" customHeight="1">
      <c r="A671" s="29">
        <v>669</v>
      </c>
      <c r="B671" s="30" t="s">
        <v>2644</v>
      </c>
      <c r="C671" s="30">
        <v>131.02000000000001</v>
      </c>
      <c r="D671" s="30" t="s">
        <v>491</v>
      </c>
      <c r="E671" s="30" t="s">
        <v>2041</v>
      </c>
      <c r="F671" s="31"/>
    </row>
    <row r="672" spans="1:6" ht="20.100000000000001" customHeight="1">
      <c r="A672" s="29">
        <v>670</v>
      </c>
      <c r="B672" s="30" t="s">
        <v>2645</v>
      </c>
      <c r="C672" s="30">
        <v>131.02000000000001</v>
      </c>
      <c r="D672" s="30" t="s">
        <v>491</v>
      </c>
      <c r="E672" s="30" t="s">
        <v>2041</v>
      </c>
      <c r="F672" s="31"/>
    </row>
    <row r="673" spans="1:6" ht="20.100000000000001" customHeight="1">
      <c r="A673" s="29">
        <v>671</v>
      </c>
      <c r="B673" s="30" t="s">
        <v>2646</v>
      </c>
      <c r="C673" s="30">
        <v>131.02000000000001</v>
      </c>
      <c r="D673" s="30" t="s">
        <v>491</v>
      </c>
      <c r="E673" s="30" t="s">
        <v>2041</v>
      </c>
      <c r="F673" s="31"/>
    </row>
    <row r="674" spans="1:6" ht="20.100000000000001" customHeight="1">
      <c r="A674" s="29">
        <v>672</v>
      </c>
      <c r="B674" s="30" t="s">
        <v>2647</v>
      </c>
      <c r="C674" s="30">
        <v>131.02000000000001</v>
      </c>
      <c r="D674" s="30" t="s">
        <v>491</v>
      </c>
      <c r="E674" s="30" t="s">
        <v>2041</v>
      </c>
      <c r="F674" s="31"/>
    </row>
    <row r="675" spans="1:6" ht="20.100000000000001" customHeight="1">
      <c r="A675" s="29">
        <v>673</v>
      </c>
      <c r="B675" s="30" t="s">
        <v>2648</v>
      </c>
      <c r="C675" s="30">
        <v>131.02000000000001</v>
      </c>
      <c r="D675" s="30" t="s">
        <v>491</v>
      </c>
      <c r="E675" s="30" t="s">
        <v>2041</v>
      </c>
      <c r="F675" s="31"/>
    </row>
    <row r="676" spans="1:6" ht="20.100000000000001" customHeight="1">
      <c r="A676" s="29">
        <v>674</v>
      </c>
      <c r="B676" s="30" t="s">
        <v>2649</v>
      </c>
      <c r="C676" s="30">
        <v>131.02000000000001</v>
      </c>
      <c r="D676" s="30" t="s">
        <v>491</v>
      </c>
      <c r="E676" s="30" t="s">
        <v>2041</v>
      </c>
      <c r="F676" s="31"/>
    </row>
    <row r="677" spans="1:6" ht="20.100000000000001" customHeight="1">
      <c r="A677" s="29">
        <v>675</v>
      </c>
      <c r="B677" s="30" t="s">
        <v>2650</v>
      </c>
      <c r="C677" s="30">
        <v>131.02000000000001</v>
      </c>
      <c r="D677" s="30" t="s">
        <v>491</v>
      </c>
      <c r="E677" s="30" t="s">
        <v>2041</v>
      </c>
      <c r="F677" s="31"/>
    </row>
    <row r="678" spans="1:6" ht="20.100000000000001" customHeight="1">
      <c r="A678" s="29">
        <v>676</v>
      </c>
      <c r="B678" s="30" t="s">
        <v>2651</v>
      </c>
      <c r="C678" s="30">
        <v>131.02000000000001</v>
      </c>
      <c r="D678" s="30" t="s">
        <v>491</v>
      </c>
      <c r="E678" s="30" t="s">
        <v>2041</v>
      </c>
      <c r="F678" s="31"/>
    </row>
    <row r="679" spans="1:6" ht="20.100000000000001" customHeight="1">
      <c r="A679" s="29">
        <v>677</v>
      </c>
      <c r="B679" s="30" t="s">
        <v>2652</v>
      </c>
      <c r="C679" s="30">
        <v>131.02000000000001</v>
      </c>
      <c r="D679" s="30" t="s">
        <v>491</v>
      </c>
      <c r="E679" s="30" t="s">
        <v>2041</v>
      </c>
      <c r="F679" s="31"/>
    </row>
    <row r="680" spans="1:6" ht="20.100000000000001" customHeight="1">
      <c r="A680" s="29">
        <v>678</v>
      </c>
      <c r="B680" s="30" t="s">
        <v>2653</v>
      </c>
      <c r="C680" s="30">
        <v>131.02000000000001</v>
      </c>
      <c r="D680" s="30" t="s">
        <v>491</v>
      </c>
      <c r="E680" s="30" t="s">
        <v>2041</v>
      </c>
      <c r="F680" s="31"/>
    </row>
    <row r="681" spans="1:6" ht="20.100000000000001" customHeight="1">
      <c r="A681" s="29">
        <v>679</v>
      </c>
      <c r="B681" s="30" t="s">
        <v>2654</v>
      </c>
      <c r="C681" s="30">
        <v>131.02000000000001</v>
      </c>
      <c r="D681" s="30" t="s">
        <v>491</v>
      </c>
      <c r="E681" s="30" t="s">
        <v>2041</v>
      </c>
      <c r="F681" s="31"/>
    </row>
    <row r="682" spans="1:6" ht="20.100000000000001" customHeight="1">
      <c r="A682" s="29">
        <v>680</v>
      </c>
      <c r="B682" s="30" t="s">
        <v>2655</v>
      </c>
      <c r="C682" s="30">
        <v>131.02000000000001</v>
      </c>
      <c r="D682" s="30" t="s">
        <v>491</v>
      </c>
      <c r="E682" s="30" t="s">
        <v>2041</v>
      </c>
      <c r="F682" s="31"/>
    </row>
    <row r="683" spans="1:6" ht="20.100000000000001" customHeight="1">
      <c r="A683" s="29">
        <v>681</v>
      </c>
      <c r="B683" s="30" t="s">
        <v>2656</v>
      </c>
      <c r="C683" s="30">
        <v>71.3</v>
      </c>
      <c r="D683" s="30" t="s">
        <v>516</v>
      </c>
      <c r="E683" s="30" t="s">
        <v>2042</v>
      </c>
      <c r="F683" s="31"/>
    </row>
    <row r="684" spans="1:6" ht="20.100000000000001" customHeight="1">
      <c r="A684" s="29">
        <v>682</v>
      </c>
      <c r="B684" s="30" t="s">
        <v>2657</v>
      </c>
      <c r="C684" s="30">
        <v>71.3</v>
      </c>
      <c r="D684" s="30" t="s">
        <v>516</v>
      </c>
      <c r="E684" s="30" t="s">
        <v>2042</v>
      </c>
      <c r="F684" s="31"/>
    </row>
    <row r="685" spans="1:6" ht="20.100000000000001" customHeight="1">
      <c r="A685" s="29">
        <v>683</v>
      </c>
      <c r="B685" s="30" t="s">
        <v>2658</v>
      </c>
      <c r="C685" s="30">
        <v>110.57</v>
      </c>
      <c r="D685" s="30" t="s">
        <v>487</v>
      </c>
      <c r="E685" s="30" t="s">
        <v>2041</v>
      </c>
      <c r="F685" s="31"/>
    </row>
    <row r="686" spans="1:6" ht="20.100000000000001" customHeight="1">
      <c r="A686" s="29">
        <v>684</v>
      </c>
      <c r="B686" s="30" t="s">
        <v>2659</v>
      </c>
      <c r="C686" s="30">
        <v>110.57</v>
      </c>
      <c r="D686" s="30" t="s">
        <v>487</v>
      </c>
      <c r="E686" s="30" t="s">
        <v>2041</v>
      </c>
      <c r="F686" s="31"/>
    </row>
    <row r="687" spans="1:6" ht="20.100000000000001" customHeight="1">
      <c r="A687" s="29">
        <v>685</v>
      </c>
      <c r="B687" s="30" t="s">
        <v>2660</v>
      </c>
      <c r="C687" s="30">
        <v>109.77</v>
      </c>
      <c r="D687" s="30" t="s">
        <v>487</v>
      </c>
      <c r="E687" s="30" t="s">
        <v>2041</v>
      </c>
      <c r="F687" s="31"/>
    </row>
    <row r="688" spans="1:6" ht="20.100000000000001" customHeight="1">
      <c r="A688" s="29">
        <v>686</v>
      </c>
      <c r="B688" s="30" t="s">
        <v>2661</v>
      </c>
      <c r="C688" s="30">
        <v>109.77</v>
      </c>
      <c r="D688" s="30" t="s">
        <v>487</v>
      </c>
      <c r="E688" s="30" t="s">
        <v>2041</v>
      </c>
      <c r="F688" s="31"/>
    </row>
    <row r="689" spans="1:6" ht="20.100000000000001" customHeight="1">
      <c r="A689" s="29">
        <v>687</v>
      </c>
      <c r="B689" s="30" t="s">
        <v>2662</v>
      </c>
      <c r="C689" s="30">
        <v>109.77</v>
      </c>
      <c r="D689" s="30" t="s">
        <v>487</v>
      </c>
      <c r="E689" s="30" t="s">
        <v>2041</v>
      </c>
      <c r="F689" s="31"/>
    </row>
    <row r="690" spans="1:6" ht="20.100000000000001" customHeight="1">
      <c r="A690" s="29">
        <v>688</v>
      </c>
      <c r="B690" s="30" t="s">
        <v>2663</v>
      </c>
      <c r="C690" s="30">
        <v>109.77</v>
      </c>
      <c r="D690" s="30" t="s">
        <v>487</v>
      </c>
      <c r="E690" s="30" t="s">
        <v>2041</v>
      </c>
      <c r="F690" s="31"/>
    </row>
    <row r="691" spans="1:6" ht="20.100000000000001" customHeight="1">
      <c r="A691" s="29">
        <v>689</v>
      </c>
      <c r="B691" s="30" t="s">
        <v>2664</v>
      </c>
      <c r="C691" s="30">
        <v>109.77</v>
      </c>
      <c r="D691" s="30" t="s">
        <v>487</v>
      </c>
      <c r="E691" s="30" t="s">
        <v>2041</v>
      </c>
      <c r="F691" s="31"/>
    </row>
    <row r="692" spans="1:6" ht="20.100000000000001" customHeight="1">
      <c r="A692" s="29">
        <v>690</v>
      </c>
      <c r="B692" s="30" t="s">
        <v>2665</v>
      </c>
      <c r="C692" s="30">
        <v>109.77</v>
      </c>
      <c r="D692" s="30" t="s">
        <v>487</v>
      </c>
      <c r="E692" s="30" t="s">
        <v>2041</v>
      </c>
      <c r="F692" s="31"/>
    </row>
    <row r="693" spans="1:6" ht="20.100000000000001" customHeight="1">
      <c r="A693" s="29">
        <v>691</v>
      </c>
      <c r="B693" s="30" t="s">
        <v>2666</v>
      </c>
      <c r="C693" s="30">
        <v>109.77</v>
      </c>
      <c r="D693" s="30" t="s">
        <v>487</v>
      </c>
      <c r="E693" s="30" t="s">
        <v>2041</v>
      </c>
      <c r="F693" s="31"/>
    </row>
    <row r="694" spans="1:6" ht="20.100000000000001" customHeight="1">
      <c r="A694" s="29">
        <v>692</v>
      </c>
      <c r="B694" s="30" t="s">
        <v>2667</v>
      </c>
      <c r="C694" s="30">
        <v>109.77</v>
      </c>
      <c r="D694" s="30" t="s">
        <v>487</v>
      </c>
      <c r="E694" s="30" t="s">
        <v>2041</v>
      </c>
      <c r="F694" s="31"/>
    </row>
    <row r="695" spans="1:6" ht="20.100000000000001" customHeight="1">
      <c r="A695" s="29">
        <v>693</v>
      </c>
      <c r="B695" s="30" t="s">
        <v>2668</v>
      </c>
      <c r="C695" s="30">
        <v>109.19</v>
      </c>
      <c r="D695" s="30" t="s">
        <v>487</v>
      </c>
      <c r="E695" s="30" t="s">
        <v>2041</v>
      </c>
      <c r="F695" s="31"/>
    </row>
    <row r="696" spans="1:6" ht="20.100000000000001" customHeight="1">
      <c r="A696" s="29">
        <v>694</v>
      </c>
      <c r="B696" s="30" t="s">
        <v>2669</v>
      </c>
      <c r="C696" s="30">
        <v>109.19</v>
      </c>
      <c r="D696" s="30" t="s">
        <v>487</v>
      </c>
      <c r="E696" s="30" t="s">
        <v>2041</v>
      </c>
      <c r="F696" s="31"/>
    </row>
    <row r="697" spans="1:6" ht="20.100000000000001" customHeight="1">
      <c r="A697" s="29">
        <v>695</v>
      </c>
      <c r="B697" s="30" t="s">
        <v>2670</v>
      </c>
      <c r="C697" s="30">
        <v>109.19</v>
      </c>
      <c r="D697" s="30" t="s">
        <v>487</v>
      </c>
      <c r="E697" s="30" t="s">
        <v>2041</v>
      </c>
      <c r="F697" s="31"/>
    </row>
    <row r="698" spans="1:6" ht="20.100000000000001" customHeight="1">
      <c r="A698" s="29">
        <v>696</v>
      </c>
      <c r="B698" s="30" t="s">
        <v>2671</v>
      </c>
      <c r="C698" s="30">
        <v>109.19</v>
      </c>
      <c r="D698" s="30" t="s">
        <v>487</v>
      </c>
      <c r="E698" s="30" t="s">
        <v>2041</v>
      </c>
      <c r="F698" s="31"/>
    </row>
    <row r="699" spans="1:6" ht="20.100000000000001" customHeight="1">
      <c r="A699" s="29">
        <v>697</v>
      </c>
      <c r="B699" s="30" t="s">
        <v>2672</v>
      </c>
      <c r="C699" s="30">
        <v>109.19</v>
      </c>
      <c r="D699" s="30" t="s">
        <v>487</v>
      </c>
      <c r="E699" s="30" t="s">
        <v>2041</v>
      </c>
      <c r="F699" s="31"/>
    </row>
    <row r="700" spans="1:6" ht="20.100000000000001" customHeight="1">
      <c r="A700" s="29">
        <v>698</v>
      </c>
      <c r="B700" s="30" t="s">
        <v>2673</v>
      </c>
      <c r="C700" s="30">
        <v>109.19</v>
      </c>
      <c r="D700" s="30" t="s">
        <v>487</v>
      </c>
      <c r="E700" s="30" t="s">
        <v>2041</v>
      </c>
      <c r="F700" s="31"/>
    </row>
    <row r="701" spans="1:6" ht="20.100000000000001" customHeight="1">
      <c r="A701" s="29">
        <v>699</v>
      </c>
      <c r="B701" s="30" t="s">
        <v>2674</v>
      </c>
      <c r="C701" s="30">
        <v>109.19</v>
      </c>
      <c r="D701" s="30" t="s">
        <v>487</v>
      </c>
      <c r="E701" s="30" t="s">
        <v>2041</v>
      </c>
      <c r="F701" s="31"/>
    </row>
    <row r="702" spans="1:6" ht="20.100000000000001" customHeight="1">
      <c r="A702" s="29">
        <v>700</v>
      </c>
      <c r="B702" s="30" t="s">
        <v>2675</v>
      </c>
      <c r="C702" s="30">
        <v>109.19</v>
      </c>
      <c r="D702" s="30" t="s">
        <v>487</v>
      </c>
      <c r="E702" s="30" t="s">
        <v>2041</v>
      </c>
      <c r="F702" s="31"/>
    </row>
    <row r="703" spans="1:6" ht="20.100000000000001" customHeight="1">
      <c r="A703" s="29">
        <v>701</v>
      </c>
      <c r="B703" s="30" t="s">
        <v>2676</v>
      </c>
      <c r="C703" s="30">
        <v>109.19</v>
      </c>
      <c r="D703" s="30" t="s">
        <v>487</v>
      </c>
      <c r="E703" s="30" t="s">
        <v>2041</v>
      </c>
      <c r="F703" s="31"/>
    </row>
    <row r="704" spans="1:6" ht="20.100000000000001" customHeight="1">
      <c r="A704" s="29">
        <v>702</v>
      </c>
      <c r="B704" s="30" t="s">
        <v>2677</v>
      </c>
      <c r="C704" s="30">
        <v>109.19</v>
      </c>
      <c r="D704" s="30" t="s">
        <v>487</v>
      </c>
      <c r="E704" s="30" t="s">
        <v>2041</v>
      </c>
      <c r="F704" s="31"/>
    </row>
    <row r="705" spans="1:6" ht="20.100000000000001" customHeight="1">
      <c r="A705" s="29">
        <v>703</v>
      </c>
      <c r="B705" s="30" t="s">
        <v>2678</v>
      </c>
      <c r="C705" s="30">
        <v>109.19</v>
      </c>
      <c r="D705" s="30" t="s">
        <v>487</v>
      </c>
      <c r="E705" s="30" t="s">
        <v>2041</v>
      </c>
      <c r="F705" s="31"/>
    </row>
    <row r="706" spans="1:6" ht="20.100000000000001" customHeight="1">
      <c r="A706" s="29">
        <v>704</v>
      </c>
      <c r="B706" s="30" t="s">
        <v>2679</v>
      </c>
      <c r="C706" s="30">
        <v>109.19</v>
      </c>
      <c r="D706" s="30" t="s">
        <v>487</v>
      </c>
      <c r="E706" s="30" t="s">
        <v>2041</v>
      </c>
      <c r="F706" s="31"/>
    </row>
    <row r="707" spans="1:6" ht="20.100000000000001" customHeight="1">
      <c r="A707" s="29">
        <v>705</v>
      </c>
      <c r="B707" s="30" t="s">
        <v>2680</v>
      </c>
      <c r="C707" s="30">
        <v>109.77</v>
      </c>
      <c r="D707" s="30" t="s">
        <v>487</v>
      </c>
      <c r="E707" s="30" t="s">
        <v>2041</v>
      </c>
      <c r="F707" s="31"/>
    </row>
    <row r="708" spans="1:6" ht="20.100000000000001" customHeight="1">
      <c r="A708" s="29">
        <v>706</v>
      </c>
      <c r="B708" s="30" t="s">
        <v>2681</v>
      </c>
      <c r="C708" s="30">
        <v>109.19</v>
      </c>
      <c r="D708" s="30" t="s">
        <v>487</v>
      </c>
      <c r="E708" s="30" t="s">
        <v>2041</v>
      </c>
      <c r="F708" s="31"/>
    </row>
    <row r="709" spans="1:6" ht="20.100000000000001" customHeight="1">
      <c r="A709" s="29">
        <v>707</v>
      </c>
      <c r="B709" s="30" t="s">
        <v>2682</v>
      </c>
      <c r="C709" s="30">
        <v>109.19</v>
      </c>
      <c r="D709" s="30" t="s">
        <v>487</v>
      </c>
      <c r="E709" s="30" t="s">
        <v>2041</v>
      </c>
      <c r="F709" s="31"/>
    </row>
    <row r="710" spans="1:6" ht="20.100000000000001" customHeight="1">
      <c r="A710" s="29">
        <v>708</v>
      </c>
      <c r="B710" s="30" t="s">
        <v>1011</v>
      </c>
      <c r="C710" s="30">
        <v>94.39</v>
      </c>
      <c r="D710" s="30" t="s">
        <v>487</v>
      </c>
      <c r="E710" s="30" t="s">
        <v>2041</v>
      </c>
      <c r="F710" s="31"/>
    </row>
    <row r="711" spans="1:6" ht="20.100000000000001" customHeight="1">
      <c r="A711" s="29">
        <v>709</v>
      </c>
      <c r="B711" s="30" t="s">
        <v>1029</v>
      </c>
      <c r="C711" s="30">
        <v>92.52</v>
      </c>
      <c r="D711" s="30" t="s">
        <v>487</v>
      </c>
      <c r="E711" s="30" t="s">
        <v>2045</v>
      </c>
      <c r="F711" s="31"/>
    </row>
    <row r="712" spans="1:6" ht="20.100000000000001" customHeight="1">
      <c r="A712" s="29">
        <v>710</v>
      </c>
      <c r="B712" s="30" t="s">
        <v>1030</v>
      </c>
      <c r="C712" s="30">
        <v>94.39</v>
      </c>
      <c r="D712" s="30" t="s">
        <v>487</v>
      </c>
      <c r="E712" s="30" t="s">
        <v>2041</v>
      </c>
      <c r="F712" s="31"/>
    </row>
    <row r="713" spans="1:6" ht="20.100000000000001" customHeight="1">
      <c r="A713" s="29">
        <v>711</v>
      </c>
      <c r="B713" s="30" t="s">
        <v>1048</v>
      </c>
      <c r="C713" s="30">
        <v>92.52</v>
      </c>
      <c r="D713" s="30" t="s">
        <v>487</v>
      </c>
      <c r="E713" s="30" t="s">
        <v>2045</v>
      </c>
      <c r="F713" s="31"/>
    </row>
    <row r="714" spans="1:6" ht="20.100000000000001" customHeight="1">
      <c r="A714" s="29">
        <v>712</v>
      </c>
      <c r="B714" s="30" t="s">
        <v>1049</v>
      </c>
      <c r="C714" s="30">
        <v>94.39</v>
      </c>
      <c r="D714" s="30" t="s">
        <v>487</v>
      </c>
      <c r="E714" s="30" t="s">
        <v>2041</v>
      </c>
      <c r="F714" s="31"/>
    </row>
    <row r="715" spans="1:6" ht="20.100000000000001" customHeight="1">
      <c r="A715" s="29">
        <v>713</v>
      </c>
      <c r="B715" s="30" t="s">
        <v>1068</v>
      </c>
      <c r="C715" s="30">
        <v>94.39</v>
      </c>
      <c r="D715" s="30" t="s">
        <v>487</v>
      </c>
      <c r="E715" s="30" t="s">
        <v>2041</v>
      </c>
      <c r="F715" s="31"/>
    </row>
    <row r="716" spans="1:6" ht="20.100000000000001" customHeight="1">
      <c r="A716" s="29">
        <v>714</v>
      </c>
      <c r="B716" s="30" t="s">
        <v>1084</v>
      </c>
      <c r="C716" s="30">
        <v>94.77</v>
      </c>
      <c r="D716" s="30" t="s">
        <v>487</v>
      </c>
      <c r="E716" s="30" t="s">
        <v>2041</v>
      </c>
      <c r="F716" s="31"/>
    </row>
    <row r="717" spans="1:6" ht="20.100000000000001" customHeight="1">
      <c r="A717" s="29">
        <v>715</v>
      </c>
      <c r="B717" s="30" t="s">
        <v>1087</v>
      </c>
      <c r="C717" s="30">
        <v>94.39</v>
      </c>
      <c r="D717" s="30" t="s">
        <v>487</v>
      </c>
      <c r="E717" s="30" t="s">
        <v>2041</v>
      </c>
      <c r="F717" s="31"/>
    </row>
    <row r="718" spans="1:6" ht="20.100000000000001" customHeight="1">
      <c r="A718" s="29">
        <v>716</v>
      </c>
      <c r="B718" s="30" t="s">
        <v>1105</v>
      </c>
      <c r="C718" s="30">
        <v>92.52</v>
      </c>
      <c r="D718" s="30" t="s">
        <v>487</v>
      </c>
      <c r="E718" s="30" t="s">
        <v>2045</v>
      </c>
      <c r="F718" s="31"/>
    </row>
    <row r="719" spans="1:6" ht="20.100000000000001" customHeight="1">
      <c r="A719" s="29">
        <v>717</v>
      </c>
      <c r="B719" s="30" t="s">
        <v>1106</v>
      </c>
      <c r="C719" s="30">
        <v>94.39</v>
      </c>
      <c r="D719" s="30" t="s">
        <v>487</v>
      </c>
      <c r="E719" s="30" t="s">
        <v>2041</v>
      </c>
      <c r="F719" s="31"/>
    </row>
    <row r="720" spans="1:6" ht="20.100000000000001" customHeight="1">
      <c r="A720" s="29">
        <v>718</v>
      </c>
      <c r="B720" s="30" t="s">
        <v>856</v>
      </c>
      <c r="C720" s="30">
        <v>94.77</v>
      </c>
      <c r="D720" s="30" t="s">
        <v>487</v>
      </c>
      <c r="E720" s="30" t="s">
        <v>2041</v>
      </c>
      <c r="F720" s="31"/>
    </row>
    <row r="721" spans="1:6" ht="20.100000000000001" customHeight="1">
      <c r="A721" s="29">
        <v>719</v>
      </c>
      <c r="B721" s="30" t="s">
        <v>878</v>
      </c>
      <c r="C721" s="30">
        <v>94.39</v>
      </c>
      <c r="D721" s="30" t="s">
        <v>487</v>
      </c>
      <c r="E721" s="30" t="s">
        <v>2041</v>
      </c>
      <c r="F721" s="31"/>
    </row>
    <row r="722" spans="1:6" ht="20.100000000000001" customHeight="1">
      <c r="A722" s="29">
        <v>720</v>
      </c>
      <c r="B722" s="30" t="s">
        <v>897</v>
      </c>
      <c r="C722" s="30">
        <v>94.39</v>
      </c>
      <c r="D722" s="30" t="s">
        <v>487</v>
      </c>
      <c r="E722" s="30" t="s">
        <v>2041</v>
      </c>
      <c r="F722" s="31"/>
    </row>
    <row r="723" spans="1:6" ht="20.100000000000001" customHeight="1">
      <c r="A723" s="29">
        <v>721</v>
      </c>
      <c r="B723" s="30" t="s">
        <v>913</v>
      </c>
      <c r="C723" s="30">
        <v>94.77</v>
      </c>
      <c r="D723" s="30" t="s">
        <v>487</v>
      </c>
      <c r="E723" s="30" t="s">
        <v>2041</v>
      </c>
      <c r="F723" s="31"/>
    </row>
    <row r="724" spans="1:6" ht="20.100000000000001" customHeight="1">
      <c r="A724" s="29">
        <v>722</v>
      </c>
      <c r="B724" s="30" t="s">
        <v>935</v>
      </c>
      <c r="C724" s="30">
        <v>94.39</v>
      </c>
      <c r="D724" s="30" t="s">
        <v>487</v>
      </c>
      <c r="E724" s="30" t="s">
        <v>2041</v>
      </c>
      <c r="F724" s="31"/>
    </row>
    <row r="725" spans="1:6" ht="20.100000000000001" customHeight="1">
      <c r="A725" s="29">
        <v>723</v>
      </c>
      <c r="B725" s="30" t="s">
        <v>954</v>
      </c>
      <c r="C725" s="30">
        <v>94.39</v>
      </c>
      <c r="D725" s="30" t="s">
        <v>487</v>
      </c>
      <c r="E725" s="30" t="s">
        <v>2041</v>
      </c>
      <c r="F725" s="31"/>
    </row>
    <row r="726" spans="1:6" ht="20.100000000000001" customHeight="1">
      <c r="A726" s="29">
        <v>724</v>
      </c>
      <c r="B726" s="30" t="s">
        <v>973</v>
      </c>
      <c r="C726" s="30">
        <v>94.39</v>
      </c>
      <c r="D726" s="30" t="s">
        <v>487</v>
      </c>
      <c r="E726" s="30" t="s">
        <v>2041</v>
      </c>
      <c r="F726" s="31"/>
    </row>
    <row r="727" spans="1:6" ht="20.100000000000001" customHeight="1">
      <c r="A727" s="29">
        <v>725</v>
      </c>
      <c r="B727" s="30" t="s">
        <v>1356</v>
      </c>
      <c r="C727" s="30">
        <v>94.77</v>
      </c>
      <c r="D727" s="30" t="s">
        <v>487</v>
      </c>
      <c r="E727" s="30" t="s">
        <v>2041</v>
      </c>
      <c r="F727" s="31"/>
    </row>
    <row r="728" spans="1:6" ht="20.100000000000001" customHeight="1">
      <c r="A728" s="29">
        <v>726</v>
      </c>
      <c r="B728" s="30" t="s">
        <v>1375</v>
      </c>
      <c r="C728" s="30">
        <v>94.77</v>
      </c>
      <c r="D728" s="30" t="s">
        <v>487</v>
      </c>
      <c r="E728" s="30" t="s">
        <v>2041</v>
      </c>
      <c r="F728" s="31"/>
    </row>
    <row r="729" spans="1:6" ht="20.100000000000001" customHeight="1">
      <c r="A729" s="29">
        <v>727</v>
      </c>
      <c r="B729" s="30" t="s">
        <v>2683</v>
      </c>
      <c r="C729" s="30">
        <v>94.77</v>
      </c>
      <c r="D729" s="30" t="s">
        <v>487</v>
      </c>
      <c r="E729" s="30" t="s">
        <v>2041</v>
      </c>
      <c r="F729" s="31"/>
    </row>
    <row r="730" spans="1:6" ht="20.100000000000001" customHeight="1">
      <c r="A730" s="29">
        <v>728</v>
      </c>
      <c r="B730" s="30" t="s">
        <v>2684</v>
      </c>
      <c r="C730" s="30">
        <v>94.77</v>
      </c>
      <c r="D730" s="30" t="s">
        <v>487</v>
      </c>
      <c r="E730" s="30" t="s">
        <v>2041</v>
      </c>
      <c r="F730" s="31"/>
    </row>
    <row r="731" spans="1:6" ht="20.100000000000001" customHeight="1">
      <c r="A731" s="29">
        <v>729</v>
      </c>
      <c r="B731" s="30" t="s">
        <v>2685</v>
      </c>
      <c r="C731" s="30">
        <v>94.77</v>
      </c>
      <c r="D731" s="30" t="s">
        <v>487</v>
      </c>
      <c r="E731" s="30" t="s">
        <v>2041</v>
      </c>
      <c r="F731" s="31"/>
    </row>
    <row r="732" spans="1:6" ht="20.100000000000001" customHeight="1">
      <c r="A732" s="29">
        <v>730</v>
      </c>
      <c r="B732" s="30" t="s">
        <v>2686</v>
      </c>
      <c r="C732" s="30">
        <v>92.52</v>
      </c>
      <c r="D732" s="30" t="s">
        <v>487</v>
      </c>
      <c r="E732" s="30" t="s">
        <v>2045</v>
      </c>
      <c r="F732" s="31"/>
    </row>
    <row r="733" spans="1:6" ht="20.100000000000001" customHeight="1">
      <c r="A733" s="29">
        <v>731</v>
      </c>
      <c r="B733" s="30" t="s">
        <v>2687</v>
      </c>
      <c r="C733" s="30">
        <v>92.52</v>
      </c>
      <c r="D733" s="30" t="s">
        <v>487</v>
      </c>
      <c r="E733" s="30" t="s">
        <v>2045</v>
      </c>
      <c r="F733" s="31"/>
    </row>
    <row r="734" spans="1:6" ht="20.100000000000001" customHeight="1">
      <c r="A734" s="29">
        <v>732</v>
      </c>
      <c r="B734" s="30" t="s">
        <v>1147</v>
      </c>
      <c r="C734" s="30">
        <v>94.77</v>
      </c>
      <c r="D734" s="30" t="s">
        <v>487</v>
      </c>
      <c r="E734" s="30" t="s">
        <v>2041</v>
      </c>
      <c r="F734" s="31"/>
    </row>
    <row r="735" spans="1:6" ht="20.100000000000001" customHeight="1">
      <c r="A735" s="29">
        <v>733</v>
      </c>
      <c r="B735" s="30" t="s">
        <v>1148</v>
      </c>
      <c r="C735" s="30">
        <v>92.52</v>
      </c>
      <c r="D735" s="30" t="s">
        <v>487</v>
      </c>
      <c r="E735" s="30" t="s">
        <v>2045</v>
      </c>
      <c r="F735" s="31"/>
    </row>
    <row r="736" spans="1:6" ht="20.100000000000001" customHeight="1">
      <c r="A736" s="29">
        <v>734</v>
      </c>
      <c r="B736" s="30" t="s">
        <v>1185</v>
      </c>
      <c r="C736" s="30">
        <v>94.77</v>
      </c>
      <c r="D736" s="30" t="s">
        <v>487</v>
      </c>
      <c r="E736" s="30" t="s">
        <v>2041</v>
      </c>
      <c r="F736" s="31"/>
    </row>
    <row r="737" spans="1:6" ht="20.100000000000001" customHeight="1">
      <c r="A737" s="29">
        <v>735</v>
      </c>
      <c r="B737" s="30" t="s">
        <v>2688</v>
      </c>
      <c r="C737" s="30">
        <v>94.77</v>
      </c>
      <c r="D737" s="30" t="s">
        <v>487</v>
      </c>
      <c r="E737" s="30" t="s">
        <v>2041</v>
      </c>
      <c r="F737" s="31"/>
    </row>
    <row r="738" spans="1:6" ht="20.100000000000001" customHeight="1">
      <c r="A738" s="29">
        <v>736</v>
      </c>
      <c r="B738" s="30" t="s">
        <v>2689</v>
      </c>
      <c r="C738" s="30">
        <v>94.77</v>
      </c>
      <c r="D738" s="30" t="s">
        <v>487</v>
      </c>
      <c r="E738" s="30" t="s">
        <v>2041</v>
      </c>
      <c r="F738" s="31"/>
    </row>
    <row r="739" spans="1:6" ht="20.100000000000001" customHeight="1">
      <c r="A739" s="29">
        <v>737</v>
      </c>
      <c r="B739" s="30" t="s">
        <v>2690</v>
      </c>
      <c r="C739" s="30">
        <v>94.77</v>
      </c>
      <c r="D739" s="30" t="s">
        <v>487</v>
      </c>
      <c r="E739" s="30" t="s">
        <v>2041</v>
      </c>
      <c r="F739" s="31"/>
    </row>
    <row r="740" spans="1:6" ht="20.100000000000001" customHeight="1">
      <c r="A740" s="29">
        <v>738</v>
      </c>
      <c r="B740" s="30" t="s">
        <v>2691</v>
      </c>
      <c r="C740" s="30">
        <v>92.52</v>
      </c>
      <c r="D740" s="30" t="s">
        <v>487</v>
      </c>
      <c r="E740" s="30" t="s">
        <v>2045</v>
      </c>
      <c r="F740" s="31"/>
    </row>
    <row r="741" spans="1:6" ht="20.100000000000001" customHeight="1">
      <c r="A741" s="29">
        <v>739</v>
      </c>
      <c r="B741" s="30" t="s">
        <v>2692</v>
      </c>
      <c r="C741" s="30">
        <v>94.77</v>
      </c>
      <c r="D741" s="30" t="s">
        <v>487</v>
      </c>
      <c r="E741" s="30" t="s">
        <v>2041</v>
      </c>
      <c r="F741" s="31"/>
    </row>
    <row r="742" spans="1:6" ht="20.100000000000001" customHeight="1">
      <c r="A742" s="29">
        <v>740</v>
      </c>
      <c r="B742" s="30" t="s">
        <v>2693</v>
      </c>
      <c r="C742" s="30">
        <v>94.77</v>
      </c>
      <c r="D742" s="30" t="s">
        <v>487</v>
      </c>
      <c r="E742" s="30" t="s">
        <v>2041</v>
      </c>
      <c r="F742" s="31"/>
    </row>
    <row r="743" spans="1:6" ht="20.100000000000001" customHeight="1">
      <c r="A743" s="29">
        <v>741</v>
      </c>
      <c r="B743" s="30" t="s">
        <v>2694</v>
      </c>
      <c r="C743" s="30">
        <v>92.52</v>
      </c>
      <c r="D743" s="30" t="s">
        <v>487</v>
      </c>
      <c r="E743" s="30" t="s">
        <v>2045</v>
      </c>
      <c r="F743" s="31"/>
    </row>
    <row r="744" spans="1:6" ht="20.100000000000001" customHeight="1">
      <c r="A744" s="29">
        <v>742</v>
      </c>
      <c r="B744" s="30" t="s">
        <v>2695</v>
      </c>
      <c r="C744" s="30">
        <v>92.52</v>
      </c>
      <c r="D744" s="30" t="s">
        <v>487</v>
      </c>
      <c r="E744" s="30" t="s">
        <v>2045</v>
      </c>
      <c r="F744" s="31"/>
    </row>
    <row r="745" spans="1:6" ht="20.100000000000001" customHeight="1">
      <c r="A745" s="29">
        <v>743</v>
      </c>
      <c r="B745" s="30" t="s">
        <v>2696</v>
      </c>
      <c r="C745" s="30">
        <v>94.77</v>
      </c>
      <c r="D745" s="30" t="s">
        <v>487</v>
      </c>
      <c r="E745" s="30" t="s">
        <v>2041</v>
      </c>
      <c r="F745" s="31"/>
    </row>
    <row r="746" spans="1:6" ht="20.100000000000001" customHeight="1">
      <c r="A746" s="29">
        <v>744</v>
      </c>
      <c r="B746" s="30" t="s">
        <v>2697</v>
      </c>
      <c r="C746" s="30">
        <v>94.77</v>
      </c>
      <c r="D746" s="30" t="s">
        <v>487</v>
      </c>
      <c r="E746" s="30" t="s">
        <v>2041</v>
      </c>
      <c r="F746" s="31"/>
    </row>
    <row r="747" spans="1:6" ht="20.100000000000001" customHeight="1">
      <c r="A747" s="29">
        <v>745</v>
      </c>
      <c r="B747" s="30" t="s">
        <v>2698</v>
      </c>
      <c r="C747" s="30">
        <v>94.77</v>
      </c>
      <c r="D747" s="30" t="s">
        <v>487</v>
      </c>
      <c r="E747" s="30" t="s">
        <v>2041</v>
      </c>
      <c r="F747" s="31"/>
    </row>
    <row r="748" spans="1:6" ht="20.100000000000001" customHeight="1">
      <c r="A748" s="29">
        <v>746</v>
      </c>
      <c r="B748" s="30" t="s">
        <v>2699</v>
      </c>
      <c r="C748" s="30">
        <v>94.77</v>
      </c>
      <c r="D748" s="30" t="s">
        <v>487</v>
      </c>
      <c r="E748" s="30" t="s">
        <v>2041</v>
      </c>
      <c r="F748" s="31"/>
    </row>
    <row r="749" spans="1:6" ht="20.100000000000001" customHeight="1">
      <c r="A749" s="29">
        <v>747</v>
      </c>
      <c r="B749" s="30" t="s">
        <v>2700</v>
      </c>
      <c r="C749" s="30">
        <v>94.77</v>
      </c>
      <c r="D749" s="30" t="s">
        <v>487</v>
      </c>
      <c r="E749" s="30" t="s">
        <v>2041</v>
      </c>
      <c r="F749" s="31"/>
    </row>
    <row r="750" spans="1:6" ht="20.100000000000001" customHeight="1">
      <c r="A750" s="29">
        <v>748</v>
      </c>
      <c r="B750" s="30" t="s">
        <v>2701</v>
      </c>
      <c r="C750" s="30">
        <v>109.98</v>
      </c>
      <c r="D750" s="30" t="s">
        <v>487</v>
      </c>
      <c r="E750" s="30" t="s">
        <v>2041</v>
      </c>
      <c r="F750" s="31"/>
    </row>
    <row r="751" spans="1:6" ht="20.100000000000001" customHeight="1">
      <c r="A751" s="29">
        <v>749</v>
      </c>
      <c r="B751" s="30" t="s">
        <v>2702</v>
      </c>
      <c r="C751" s="30">
        <v>109.98</v>
      </c>
      <c r="D751" s="30" t="s">
        <v>487</v>
      </c>
      <c r="E751" s="30" t="s">
        <v>2041</v>
      </c>
      <c r="F751" s="31"/>
    </row>
    <row r="752" spans="1:6" ht="20.100000000000001" customHeight="1">
      <c r="A752" s="29">
        <v>750</v>
      </c>
      <c r="B752" s="30" t="s">
        <v>2703</v>
      </c>
      <c r="C752" s="30">
        <v>109.98</v>
      </c>
      <c r="D752" s="30" t="s">
        <v>487</v>
      </c>
      <c r="E752" s="30" t="s">
        <v>2041</v>
      </c>
      <c r="F752" s="31"/>
    </row>
    <row r="753" spans="1:6" ht="20.100000000000001" customHeight="1">
      <c r="A753" s="29">
        <v>751</v>
      </c>
      <c r="B753" s="30" t="s">
        <v>2704</v>
      </c>
      <c r="C753" s="30">
        <v>109.98</v>
      </c>
      <c r="D753" s="30" t="s">
        <v>487</v>
      </c>
      <c r="E753" s="30" t="s">
        <v>2041</v>
      </c>
      <c r="F753" s="31"/>
    </row>
    <row r="754" spans="1:6" ht="20.100000000000001" customHeight="1">
      <c r="A754" s="29">
        <v>752</v>
      </c>
      <c r="B754" s="30" t="s">
        <v>2705</v>
      </c>
      <c r="C754" s="30">
        <v>109.98</v>
      </c>
      <c r="D754" s="30" t="s">
        <v>487</v>
      </c>
      <c r="E754" s="30" t="s">
        <v>2041</v>
      </c>
      <c r="F754" s="31"/>
    </row>
    <row r="755" spans="1:6" ht="20.100000000000001" customHeight="1">
      <c r="A755" s="29">
        <v>753</v>
      </c>
      <c r="B755" s="30" t="s">
        <v>2706</v>
      </c>
      <c r="C755" s="30">
        <v>109.98</v>
      </c>
      <c r="D755" s="30" t="s">
        <v>487</v>
      </c>
      <c r="E755" s="30" t="s">
        <v>2041</v>
      </c>
      <c r="F755" s="31"/>
    </row>
    <row r="756" spans="1:6" ht="20.100000000000001" customHeight="1">
      <c r="A756" s="29">
        <v>754</v>
      </c>
      <c r="B756" s="30" t="s">
        <v>2707</v>
      </c>
      <c r="C756" s="30">
        <v>109.98</v>
      </c>
      <c r="D756" s="30" t="s">
        <v>487</v>
      </c>
      <c r="E756" s="30" t="s">
        <v>2041</v>
      </c>
      <c r="F756" s="31"/>
    </row>
    <row r="757" spans="1:6" ht="20.100000000000001" customHeight="1">
      <c r="A757" s="29">
        <v>755</v>
      </c>
      <c r="B757" s="30" t="s">
        <v>2708</v>
      </c>
      <c r="C757" s="30">
        <v>109.98</v>
      </c>
      <c r="D757" s="30" t="s">
        <v>487</v>
      </c>
      <c r="E757" s="30" t="s">
        <v>2041</v>
      </c>
      <c r="F757" s="31"/>
    </row>
    <row r="758" spans="1:6" ht="20.100000000000001" customHeight="1">
      <c r="A758" s="29">
        <v>756</v>
      </c>
      <c r="B758" s="30" t="s">
        <v>2709</v>
      </c>
      <c r="C758" s="30">
        <v>109.98</v>
      </c>
      <c r="D758" s="30" t="s">
        <v>487</v>
      </c>
      <c r="E758" s="30" t="s">
        <v>2041</v>
      </c>
      <c r="F758" s="31"/>
    </row>
    <row r="759" spans="1:6" ht="20.100000000000001" customHeight="1">
      <c r="A759" s="29">
        <v>757</v>
      </c>
      <c r="B759" s="30" t="s">
        <v>2710</v>
      </c>
      <c r="C759" s="30">
        <v>109.98</v>
      </c>
      <c r="D759" s="30" t="s">
        <v>487</v>
      </c>
      <c r="E759" s="30" t="s">
        <v>2041</v>
      </c>
      <c r="F759" s="31"/>
    </row>
    <row r="760" spans="1:6" ht="20.100000000000001" customHeight="1">
      <c r="A760" s="29">
        <v>758</v>
      </c>
      <c r="B760" s="30" t="s">
        <v>2711</v>
      </c>
      <c r="C760" s="30">
        <v>109.98</v>
      </c>
      <c r="D760" s="30" t="s">
        <v>487</v>
      </c>
      <c r="E760" s="30" t="s">
        <v>2041</v>
      </c>
      <c r="F760" s="31"/>
    </row>
    <row r="761" spans="1:6" ht="20.100000000000001" customHeight="1">
      <c r="A761" s="29">
        <v>759</v>
      </c>
      <c r="B761" s="30" t="s">
        <v>2712</v>
      </c>
      <c r="C761" s="30">
        <v>109.19</v>
      </c>
      <c r="D761" s="30" t="s">
        <v>487</v>
      </c>
      <c r="E761" s="30" t="s">
        <v>2041</v>
      </c>
      <c r="F761" s="31"/>
    </row>
    <row r="762" spans="1:6" ht="20.100000000000001" customHeight="1">
      <c r="A762" s="29">
        <v>760</v>
      </c>
      <c r="B762" s="30" t="s">
        <v>2713</v>
      </c>
      <c r="C762" s="30">
        <v>109.19</v>
      </c>
      <c r="D762" s="30" t="s">
        <v>487</v>
      </c>
      <c r="E762" s="30" t="s">
        <v>2041</v>
      </c>
      <c r="F762" s="31"/>
    </row>
    <row r="763" spans="1:6" ht="20.100000000000001" customHeight="1">
      <c r="A763" s="29">
        <v>761</v>
      </c>
      <c r="B763" s="30" t="s">
        <v>2714</v>
      </c>
      <c r="C763" s="30">
        <v>109.19</v>
      </c>
      <c r="D763" s="30" t="s">
        <v>487</v>
      </c>
      <c r="E763" s="30" t="s">
        <v>2041</v>
      </c>
      <c r="F763" s="31"/>
    </row>
    <row r="764" spans="1:6" ht="20.100000000000001" customHeight="1">
      <c r="A764" s="29">
        <v>762</v>
      </c>
      <c r="B764" s="30" t="s">
        <v>2715</v>
      </c>
      <c r="C764" s="30">
        <v>109.19</v>
      </c>
      <c r="D764" s="30" t="s">
        <v>487</v>
      </c>
      <c r="E764" s="30" t="s">
        <v>2041</v>
      </c>
      <c r="F764" s="31"/>
    </row>
    <row r="765" spans="1:6" ht="20.100000000000001" customHeight="1">
      <c r="A765" s="29">
        <v>763</v>
      </c>
      <c r="B765" s="30" t="s">
        <v>2716</v>
      </c>
      <c r="C765" s="30">
        <v>109.19</v>
      </c>
      <c r="D765" s="30" t="s">
        <v>487</v>
      </c>
      <c r="E765" s="30" t="s">
        <v>2041</v>
      </c>
      <c r="F765" s="31"/>
    </row>
    <row r="766" spans="1:6" ht="20.100000000000001" customHeight="1">
      <c r="A766" s="29">
        <v>764</v>
      </c>
      <c r="B766" s="30" t="s">
        <v>2717</v>
      </c>
      <c r="C766" s="30">
        <v>109.19</v>
      </c>
      <c r="D766" s="30" t="s">
        <v>487</v>
      </c>
      <c r="E766" s="30" t="s">
        <v>2041</v>
      </c>
      <c r="F766" s="31"/>
    </row>
    <row r="767" spans="1:6" ht="20.100000000000001" customHeight="1">
      <c r="A767" s="29">
        <v>765</v>
      </c>
      <c r="B767" s="30" t="s">
        <v>2718</v>
      </c>
      <c r="C767" s="30">
        <v>109.19</v>
      </c>
      <c r="D767" s="30" t="s">
        <v>487</v>
      </c>
      <c r="E767" s="30" t="s">
        <v>2041</v>
      </c>
      <c r="F767" s="31"/>
    </row>
    <row r="768" spans="1:6" ht="20.100000000000001" customHeight="1">
      <c r="A768" s="29">
        <v>766</v>
      </c>
      <c r="B768" s="30" t="s">
        <v>2719</v>
      </c>
      <c r="C768" s="30">
        <v>109.19</v>
      </c>
      <c r="D768" s="30" t="s">
        <v>487</v>
      </c>
      <c r="E768" s="30" t="s">
        <v>2041</v>
      </c>
      <c r="F768" s="31"/>
    </row>
    <row r="769" spans="1:6" ht="20.100000000000001" customHeight="1">
      <c r="A769" s="29">
        <v>767</v>
      </c>
      <c r="B769" s="30" t="s">
        <v>2720</v>
      </c>
      <c r="C769" s="30">
        <v>109.19</v>
      </c>
      <c r="D769" s="30" t="s">
        <v>487</v>
      </c>
      <c r="E769" s="30" t="s">
        <v>2041</v>
      </c>
      <c r="F769" s="31"/>
    </row>
    <row r="770" spans="1:6" ht="20.100000000000001" customHeight="1">
      <c r="A770" s="29">
        <v>768</v>
      </c>
      <c r="B770" s="30" t="s">
        <v>2721</v>
      </c>
      <c r="C770" s="30">
        <v>109.19</v>
      </c>
      <c r="D770" s="30" t="s">
        <v>487</v>
      </c>
      <c r="E770" s="30" t="s">
        <v>2041</v>
      </c>
      <c r="F770" s="31"/>
    </row>
    <row r="771" spans="1:6" ht="20.100000000000001" customHeight="1">
      <c r="A771" s="29">
        <v>769</v>
      </c>
      <c r="B771" s="30" t="s">
        <v>2722</v>
      </c>
      <c r="C771" s="30">
        <v>109.19</v>
      </c>
      <c r="D771" s="30" t="s">
        <v>487</v>
      </c>
      <c r="E771" s="30" t="s">
        <v>2041</v>
      </c>
      <c r="F771" s="31"/>
    </row>
    <row r="772" spans="1:6" ht="20.100000000000001" customHeight="1">
      <c r="A772" s="29">
        <v>770</v>
      </c>
      <c r="B772" s="30" t="s">
        <v>2723</v>
      </c>
      <c r="C772" s="30">
        <v>109.19</v>
      </c>
      <c r="D772" s="30" t="s">
        <v>487</v>
      </c>
      <c r="E772" s="30" t="s">
        <v>2041</v>
      </c>
      <c r="F772" s="31"/>
    </row>
    <row r="773" spans="1:6" ht="20.100000000000001" customHeight="1">
      <c r="A773" s="29">
        <v>771</v>
      </c>
      <c r="B773" s="30" t="s">
        <v>2724</v>
      </c>
      <c r="C773" s="30">
        <v>109.19</v>
      </c>
      <c r="D773" s="30" t="s">
        <v>487</v>
      </c>
      <c r="E773" s="30" t="s">
        <v>2041</v>
      </c>
      <c r="F773" s="31"/>
    </row>
    <row r="774" spans="1:6" ht="20.100000000000001" customHeight="1">
      <c r="A774" s="29">
        <v>772</v>
      </c>
      <c r="B774" s="30" t="s">
        <v>2725</v>
      </c>
      <c r="C774" s="30">
        <v>109.19</v>
      </c>
      <c r="D774" s="30" t="s">
        <v>487</v>
      </c>
      <c r="E774" s="30" t="s">
        <v>2041</v>
      </c>
      <c r="F774" s="31"/>
    </row>
    <row r="775" spans="1:6" ht="20.100000000000001" customHeight="1">
      <c r="A775" s="29">
        <v>773</v>
      </c>
      <c r="B775" s="30" t="s">
        <v>2726</v>
      </c>
      <c r="C775" s="30">
        <v>109.19</v>
      </c>
      <c r="D775" s="30" t="s">
        <v>487</v>
      </c>
      <c r="E775" s="30" t="s">
        <v>2041</v>
      </c>
      <c r="F775" s="31"/>
    </row>
    <row r="776" spans="1:6" ht="20.100000000000001" customHeight="1">
      <c r="A776" s="29">
        <v>774</v>
      </c>
      <c r="B776" s="30" t="s">
        <v>2727</v>
      </c>
      <c r="C776" s="30">
        <v>109.19</v>
      </c>
      <c r="D776" s="30" t="s">
        <v>487</v>
      </c>
      <c r="E776" s="30" t="s">
        <v>2041</v>
      </c>
      <c r="F776" s="31"/>
    </row>
    <row r="777" spans="1:6" ht="20.100000000000001" customHeight="1">
      <c r="A777" s="29">
        <v>775</v>
      </c>
      <c r="B777" s="30" t="s">
        <v>2728</v>
      </c>
      <c r="C777" s="30">
        <v>109.19</v>
      </c>
      <c r="D777" s="30" t="s">
        <v>487</v>
      </c>
      <c r="E777" s="30" t="s">
        <v>2041</v>
      </c>
      <c r="F777" s="31"/>
    </row>
    <row r="778" spans="1:6" ht="20.100000000000001" customHeight="1">
      <c r="A778" s="29">
        <v>776</v>
      </c>
      <c r="B778" s="30" t="s">
        <v>2729</v>
      </c>
      <c r="C778" s="30">
        <v>109.19</v>
      </c>
      <c r="D778" s="30" t="s">
        <v>487</v>
      </c>
      <c r="E778" s="30" t="s">
        <v>2041</v>
      </c>
      <c r="F778" s="31"/>
    </row>
    <row r="779" spans="1:6" ht="20.100000000000001" customHeight="1">
      <c r="A779" s="29">
        <v>777</v>
      </c>
      <c r="B779" s="30" t="s">
        <v>2730</v>
      </c>
      <c r="C779" s="30">
        <v>109.19</v>
      </c>
      <c r="D779" s="30" t="s">
        <v>487</v>
      </c>
      <c r="E779" s="30" t="s">
        <v>2041</v>
      </c>
      <c r="F779" s="31"/>
    </row>
    <row r="780" spans="1:6" ht="20.100000000000001" customHeight="1">
      <c r="A780" s="29">
        <v>778</v>
      </c>
      <c r="B780" s="30" t="s">
        <v>2731</v>
      </c>
      <c r="C780" s="30">
        <v>109.19</v>
      </c>
      <c r="D780" s="30" t="s">
        <v>487</v>
      </c>
      <c r="E780" s="30" t="s">
        <v>2041</v>
      </c>
      <c r="F780" s="31"/>
    </row>
    <row r="781" spans="1:6" ht="20.100000000000001" customHeight="1">
      <c r="A781" s="29">
        <v>779</v>
      </c>
      <c r="B781" s="30" t="s">
        <v>2732</v>
      </c>
      <c r="C781" s="30">
        <v>109.19</v>
      </c>
      <c r="D781" s="30" t="s">
        <v>487</v>
      </c>
      <c r="E781" s="30" t="s">
        <v>2041</v>
      </c>
      <c r="F781" s="31"/>
    </row>
    <row r="782" spans="1:6" ht="20.100000000000001" customHeight="1">
      <c r="A782" s="29">
        <v>780</v>
      </c>
      <c r="B782" s="30" t="s">
        <v>2733</v>
      </c>
      <c r="C782" s="30">
        <v>109.19</v>
      </c>
      <c r="D782" s="30" t="s">
        <v>487</v>
      </c>
      <c r="E782" s="30" t="s">
        <v>2041</v>
      </c>
      <c r="F782" s="31"/>
    </row>
    <row r="783" spans="1:6" ht="20.100000000000001" customHeight="1">
      <c r="A783" s="29">
        <v>781</v>
      </c>
      <c r="B783" s="30" t="s">
        <v>2734</v>
      </c>
      <c r="C783" s="30">
        <v>109.19</v>
      </c>
      <c r="D783" s="30" t="s">
        <v>487</v>
      </c>
      <c r="E783" s="30" t="s">
        <v>2041</v>
      </c>
      <c r="F783" s="31"/>
    </row>
    <row r="784" spans="1:6" ht="20.100000000000001" customHeight="1">
      <c r="A784" s="29">
        <v>782</v>
      </c>
      <c r="B784" s="30" t="s">
        <v>2735</v>
      </c>
      <c r="C784" s="30">
        <v>109.19</v>
      </c>
      <c r="D784" s="30" t="s">
        <v>487</v>
      </c>
      <c r="E784" s="30" t="s">
        <v>2041</v>
      </c>
      <c r="F784" s="31"/>
    </row>
    <row r="785" spans="1:6" ht="20.100000000000001" customHeight="1">
      <c r="A785" s="29">
        <v>783</v>
      </c>
      <c r="B785" s="30" t="s">
        <v>2736</v>
      </c>
      <c r="C785" s="30">
        <v>109.19</v>
      </c>
      <c r="D785" s="30" t="s">
        <v>487</v>
      </c>
      <c r="E785" s="30" t="s">
        <v>2041</v>
      </c>
      <c r="F785" s="31"/>
    </row>
    <row r="786" spans="1:6" ht="20.100000000000001" customHeight="1">
      <c r="A786" s="29">
        <v>784</v>
      </c>
      <c r="B786" s="30" t="s">
        <v>2737</v>
      </c>
      <c r="C786" s="30">
        <v>109.19</v>
      </c>
      <c r="D786" s="30" t="s">
        <v>487</v>
      </c>
      <c r="E786" s="30" t="s">
        <v>2041</v>
      </c>
      <c r="F786" s="31"/>
    </row>
    <row r="787" spans="1:6" ht="20.100000000000001" customHeight="1">
      <c r="A787" s="29">
        <v>785</v>
      </c>
      <c r="B787" s="30" t="s">
        <v>2738</v>
      </c>
      <c r="C787" s="30">
        <v>109.19</v>
      </c>
      <c r="D787" s="30" t="s">
        <v>487</v>
      </c>
      <c r="E787" s="30" t="s">
        <v>2041</v>
      </c>
      <c r="F787" s="31"/>
    </row>
    <row r="788" spans="1:6" ht="20.100000000000001" customHeight="1">
      <c r="A788" s="29">
        <v>786</v>
      </c>
      <c r="B788" s="30" t="s">
        <v>2739</v>
      </c>
      <c r="C788" s="30">
        <v>109.98</v>
      </c>
      <c r="D788" s="30" t="s">
        <v>487</v>
      </c>
      <c r="E788" s="30" t="s">
        <v>2041</v>
      </c>
      <c r="F788" s="31"/>
    </row>
    <row r="789" spans="1:6" ht="20.100000000000001" customHeight="1">
      <c r="A789" s="29">
        <v>787</v>
      </c>
      <c r="B789" s="30" t="s">
        <v>2740</v>
      </c>
      <c r="C789" s="30">
        <v>109.98</v>
      </c>
      <c r="D789" s="30" t="s">
        <v>487</v>
      </c>
      <c r="E789" s="30" t="s">
        <v>2041</v>
      </c>
      <c r="F789" s="31"/>
    </row>
    <row r="790" spans="1:6" ht="20.100000000000001" customHeight="1">
      <c r="A790" s="29">
        <v>788</v>
      </c>
      <c r="B790" s="30" t="s">
        <v>2741</v>
      </c>
      <c r="C790" s="30">
        <v>109.19</v>
      </c>
      <c r="D790" s="30" t="s">
        <v>487</v>
      </c>
      <c r="E790" s="30" t="s">
        <v>2041</v>
      </c>
      <c r="F790" s="31"/>
    </row>
    <row r="791" spans="1:6" ht="20.100000000000001" customHeight="1">
      <c r="A791" s="29">
        <v>789</v>
      </c>
      <c r="B791" s="30" t="s">
        <v>2742</v>
      </c>
      <c r="C791" s="30">
        <v>109.19</v>
      </c>
      <c r="D791" s="30" t="s">
        <v>487</v>
      </c>
      <c r="E791" s="30" t="s">
        <v>2041</v>
      </c>
      <c r="F791" s="31"/>
    </row>
    <row r="792" spans="1:6" ht="20.100000000000001" customHeight="1">
      <c r="A792" s="29">
        <v>790</v>
      </c>
      <c r="B792" s="30" t="s">
        <v>2743</v>
      </c>
      <c r="C792" s="30">
        <v>109.19</v>
      </c>
      <c r="D792" s="30" t="s">
        <v>487</v>
      </c>
      <c r="E792" s="30" t="s">
        <v>2041</v>
      </c>
      <c r="F792" s="31"/>
    </row>
    <row r="793" spans="1:6" ht="20.100000000000001" customHeight="1">
      <c r="A793" s="29">
        <v>791</v>
      </c>
      <c r="B793" s="30" t="s">
        <v>2744</v>
      </c>
      <c r="C793" s="30">
        <v>109.19</v>
      </c>
      <c r="D793" s="30" t="s">
        <v>487</v>
      </c>
      <c r="E793" s="30" t="s">
        <v>2041</v>
      </c>
      <c r="F793" s="31"/>
    </row>
    <row r="794" spans="1:6" ht="20.100000000000001" customHeight="1">
      <c r="A794" s="29">
        <v>792</v>
      </c>
      <c r="B794" s="30" t="s">
        <v>2745</v>
      </c>
      <c r="C794" s="30">
        <v>109.98</v>
      </c>
      <c r="D794" s="30" t="s">
        <v>487</v>
      </c>
      <c r="E794" s="30" t="s">
        <v>2041</v>
      </c>
      <c r="F794" s="31"/>
    </row>
    <row r="795" spans="1:6" ht="20.100000000000001" customHeight="1">
      <c r="A795" s="29">
        <v>793</v>
      </c>
      <c r="B795" s="30" t="s">
        <v>2746</v>
      </c>
      <c r="C795" s="30">
        <v>109.98</v>
      </c>
      <c r="D795" s="30" t="s">
        <v>487</v>
      </c>
      <c r="E795" s="30" t="s">
        <v>2041</v>
      </c>
      <c r="F795" s="31"/>
    </row>
    <row r="796" spans="1:6" ht="20.100000000000001" customHeight="1">
      <c r="A796" s="29">
        <v>794</v>
      </c>
      <c r="B796" s="30" t="s">
        <v>2747</v>
      </c>
      <c r="C796" s="30">
        <v>109.98</v>
      </c>
      <c r="D796" s="30" t="s">
        <v>487</v>
      </c>
      <c r="E796" s="30" t="s">
        <v>2041</v>
      </c>
      <c r="F796" s="31"/>
    </row>
    <row r="797" spans="1:6" ht="20.100000000000001" customHeight="1">
      <c r="A797" s="29">
        <v>795</v>
      </c>
      <c r="B797" s="30" t="s">
        <v>2748</v>
      </c>
      <c r="C797" s="30">
        <v>109.98</v>
      </c>
      <c r="D797" s="30" t="s">
        <v>487</v>
      </c>
      <c r="E797" s="30" t="s">
        <v>2041</v>
      </c>
      <c r="F797" s="31"/>
    </row>
    <row r="798" spans="1:6" ht="20.100000000000001" customHeight="1">
      <c r="A798" s="29">
        <v>796</v>
      </c>
      <c r="B798" s="30" t="s">
        <v>2749</v>
      </c>
      <c r="C798" s="30">
        <v>109.98</v>
      </c>
      <c r="D798" s="30" t="s">
        <v>487</v>
      </c>
      <c r="E798" s="30" t="s">
        <v>2041</v>
      </c>
      <c r="F798" s="31"/>
    </row>
    <row r="799" spans="1:6" ht="20.100000000000001" customHeight="1">
      <c r="A799" s="29">
        <v>797</v>
      </c>
      <c r="B799" s="30" t="s">
        <v>2750</v>
      </c>
      <c r="C799" s="30">
        <v>109.98</v>
      </c>
      <c r="D799" s="30" t="s">
        <v>487</v>
      </c>
      <c r="E799" s="30" t="s">
        <v>2041</v>
      </c>
      <c r="F799" s="31"/>
    </row>
    <row r="800" spans="1:6" ht="20.100000000000001" customHeight="1">
      <c r="A800" s="29">
        <v>798</v>
      </c>
      <c r="B800" s="30" t="s">
        <v>2751</v>
      </c>
      <c r="C800" s="30">
        <v>109.98</v>
      </c>
      <c r="D800" s="30" t="s">
        <v>487</v>
      </c>
      <c r="E800" s="30" t="s">
        <v>2041</v>
      </c>
      <c r="F800" s="31"/>
    </row>
    <row r="801" spans="1:6" ht="20.100000000000001" customHeight="1">
      <c r="A801" s="29">
        <v>799</v>
      </c>
      <c r="B801" s="30" t="s">
        <v>2752</v>
      </c>
      <c r="C801" s="30">
        <v>109.98</v>
      </c>
      <c r="D801" s="30" t="s">
        <v>487</v>
      </c>
      <c r="E801" s="30" t="s">
        <v>2041</v>
      </c>
      <c r="F801" s="31"/>
    </row>
    <row r="802" spans="1:6" ht="20.100000000000001" customHeight="1">
      <c r="A802" s="29">
        <v>800</v>
      </c>
      <c r="B802" s="30" t="s">
        <v>2753</v>
      </c>
      <c r="C802" s="30">
        <v>109.98</v>
      </c>
      <c r="D802" s="30" t="s">
        <v>487</v>
      </c>
      <c r="E802" s="30" t="s">
        <v>2041</v>
      </c>
      <c r="F802" s="31"/>
    </row>
    <row r="803" spans="1:6" ht="20.100000000000001" customHeight="1">
      <c r="A803" s="29">
        <v>801</v>
      </c>
      <c r="B803" s="30" t="s">
        <v>2754</v>
      </c>
      <c r="C803" s="30">
        <v>109.98</v>
      </c>
      <c r="D803" s="30" t="s">
        <v>487</v>
      </c>
      <c r="E803" s="30" t="s">
        <v>2041</v>
      </c>
      <c r="F803" s="31"/>
    </row>
    <row r="804" spans="1:6" ht="20.100000000000001" customHeight="1">
      <c r="A804" s="29">
        <v>802</v>
      </c>
      <c r="B804" s="30" t="s">
        <v>2755</v>
      </c>
      <c r="C804" s="30">
        <v>109.98</v>
      </c>
      <c r="D804" s="30" t="s">
        <v>487</v>
      </c>
      <c r="E804" s="30" t="s">
        <v>2041</v>
      </c>
      <c r="F804" s="31"/>
    </row>
    <row r="805" spans="1:6" ht="20.100000000000001" customHeight="1">
      <c r="A805" s="29">
        <v>803</v>
      </c>
      <c r="B805" s="30" t="s">
        <v>2756</v>
      </c>
      <c r="C805" s="30">
        <v>109.98</v>
      </c>
      <c r="D805" s="30" t="s">
        <v>487</v>
      </c>
      <c r="E805" s="30" t="s">
        <v>2041</v>
      </c>
      <c r="F805" s="31"/>
    </row>
    <row r="806" spans="1:6" ht="20.100000000000001" customHeight="1">
      <c r="A806" s="29">
        <v>804</v>
      </c>
      <c r="B806" s="30" t="s">
        <v>2757</v>
      </c>
      <c r="C806" s="30">
        <v>109.98</v>
      </c>
      <c r="D806" s="30" t="s">
        <v>487</v>
      </c>
      <c r="E806" s="30" t="s">
        <v>2041</v>
      </c>
      <c r="F806" s="31"/>
    </row>
    <row r="807" spans="1:6" ht="20.100000000000001" customHeight="1">
      <c r="A807" s="29">
        <v>805</v>
      </c>
      <c r="B807" s="30" t="s">
        <v>2758</v>
      </c>
      <c r="C807" s="30">
        <v>109.98</v>
      </c>
      <c r="D807" s="30" t="s">
        <v>487</v>
      </c>
      <c r="E807" s="30" t="s">
        <v>2041</v>
      </c>
      <c r="F807" s="31"/>
    </row>
    <row r="808" spans="1:6" ht="20.100000000000001" customHeight="1">
      <c r="A808" s="29">
        <v>806</v>
      </c>
      <c r="B808" s="30" t="s">
        <v>2759</v>
      </c>
      <c r="C808" s="30">
        <v>109.98</v>
      </c>
      <c r="D808" s="30" t="s">
        <v>487</v>
      </c>
      <c r="E808" s="30" t="s">
        <v>2041</v>
      </c>
      <c r="F808" s="31"/>
    </row>
    <row r="809" spans="1:6" ht="20.100000000000001" customHeight="1">
      <c r="A809" s="29">
        <v>807</v>
      </c>
      <c r="B809" s="30" t="s">
        <v>2760</v>
      </c>
      <c r="C809" s="30">
        <v>110.57</v>
      </c>
      <c r="D809" s="30" t="s">
        <v>487</v>
      </c>
      <c r="E809" s="30" t="s">
        <v>2041</v>
      </c>
      <c r="F809" s="31"/>
    </row>
    <row r="810" spans="1:6" ht="20.100000000000001" customHeight="1">
      <c r="A810" s="29">
        <v>808</v>
      </c>
      <c r="B810" s="30" t="s">
        <v>2761</v>
      </c>
      <c r="C810" s="30">
        <v>110.57</v>
      </c>
      <c r="D810" s="30" t="s">
        <v>487</v>
      </c>
      <c r="E810" s="30" t="s">
        <v>2041</v>
      </c>
      <c r="F810" s="31"/>
    </row>
    <row r="811" spans="1:6" ht="20.100000000000001" customHeight="1">
      <c r="A811" s="29">
        <v>809</v>
      </c>
      <c r="B811" s="30" t="s">
        <v>2762</v>
      </c>
      <c r="C811" s="30">
        <v>110.57</v>
      </c>
      <c r="D811" s="30" t="s">
        <v>487</v>
      </c>
      <c r="E811" s="30" t="s">
        <v>2041</v>
      </c>
      <c r="F811" s="31"/>
    </row>
    <row r="812" spans="1:6" ht="20.100000000000001" customHeight="1">
      <c r="A812" s="29">
        <v>810</v>
      </c>
      <c r="B812" s="30" t="s">
        <v>2763</v>
      </c>
      <c r="C812" s="30">
        <v>109.98</v>
      </c>
      <c r="D812" s="30" t="s">
        <v>487</v>
      </c>
      <c r="E812" s="30" t="s">
        <v>2041</v>
      </c>
      <c r="F812" s="31"/>
    </row>
    <row r="813" spans="1:6" ht="20.100000000000001" customHeight="1">
      <c r="A813" s="29">
        <v>811</v>
      </c>
      <c r="B813" s="30" t="s">
        <v>2764</v>
      </c>
      <c r="C813" s="30">
        <v>110.57</v>
      </c>
      <c r="D813" s="30" t="s">
        <v>487</v>
      </c>
      <c r="E813" s="30" t="s">
        <v>2041</v>
      </c>
      <c r="F813" s="31"/>
    </row>
    <row r="814" spans="1:6" ht="20.100000000000001" customHeight="1">
      <c r="A814" s="29">
        <v>812</v>
      </c>
      <c r="B814" s="30" t="s">
        <v>2765</v>
      </c>
      <c r="C814" s="30">
        <v>110.57</v>
      </c>
      <c r="D814" s="30" t="s">
        <v>487</v>
      </c>
      <c r="E814" s="30" t="s">
        <v>2041</v>
      </c>
      <c r="F814" s="31"/>
    </row>
    <row r="815" spans="1:6" ht="20.100000000000001" customHeight="1">
      <c r="A815" s="29">
        <v>813</v>
      </c>
      <c r="B815" s="30" t="s">
        <v>2766</v>
      </c>
      <c r="C815" s="30">
        <v>109.77</v>
      </c>
      <c r="D815" s="30" t="s">
        <v>487</v>
      </c>
      <c r="E815" s="30" t="s">
        <v>2041</v>
      </c>
      <c r="F815" s="31"/>
    </row>
    <row r="816" spans="1:6" ht="20.100000000000001" customHeight="1">
      <c r="A816" s="29">
        <v>814</v>
      </c>
      <c r="B816" s="30" t="s">
        <v>2767</v>
      </c>
      <c r="C816" s="30">
        <v>109.77</v>
      </c>
      <c r="D816" s="30" t="s">
        <v>487</v>
      </c>
      <c r="E816" s="30" t="s">
        <v>2041</v>
      </c>
      <c r="F816" s="31"/>
    </row>
    <row r="817" spans="1:6" ht="20.100000000000001" customHeight="1">
      <c r="A817" s="29">
        <v>815</v>
      </c>
      <c r="B817" s="30" t="s">
        <v>2768</v>
      </c>
      <c r="C817" s="30">
        <v>109.77</v>
      </c>
      <c r="D817" s="30" t="s">
        <v>487</v>
      </c>
      <c r="E817" s="30" t="s">
        <v>2041</v>
      </c>
      <c r="F817" s="31"/>
    </row>
    <row r="818" spans="1:6" ht="20.100000000000001" customHeight="1">
      <c r="A818" s="29">
        <v>816</v>
      </c>
      <c r="B818" s="30" t="s">
        <v>2769</v>
      </c>
      <c r="C818" s="30">
        <v>109.77</v>
      </c>
      <c r="D818" s="30" t="s">
        <v>487</v>
      </c>
      <c r="E818" s="30" t="s">
        <v>2041</v>
      </c>
      <c r="F818" s="31"/>
    </row>
    <row r="819" spans="1:6" ht="20.100000000000001" customHeight="1">
      <c r="A819" s="29">
        <v>817</v>
      </c>
      <c r="B819" s="30" t="s">
        <v>2770</v>
      </c>
      <c r="C819" s="30">
        <v>109.77</v>
      </c>
      <c r="D819" s="30" t="s">
        <v>487</v>
      </c>
      <c r="E819" s="30" t="s">
        <v>2041</v>
      </c>
      <c r="F819" s="31"/>
    </row>
    <row r="820" spans="1:6" ht="20.100000000000001" customHeight="1">
      <c r="A820" s="29">
        <v>818</v>
      </c>
      <c r="B820" s="30" t="s">
        <v>2771</v>
      </c>
      <c r="C820" s="30">
        <v>109.77</v>
      </c>
      <c r="D820" s="30" t="s">
        <v>487</v>
      </c>
      <c r="E820" s="30" t="s">
        <v>2041</v>
      </c>
      <c r="F820" s="31"/>
    </row>
    <row r="821" spans="1:6" ht="20.100000000000001" customHeight="1">
      <c r="A821" s="29">
        <v>819</v>
      </c>
      <c r="B821" s="30" t="s">
        <v>2772</v>
      </c>
      <c r="C821" s="30">
        <v>109.77</v>
      </c>
      <c r="D821" s="30" t="s">
        <v>487</v>
      </c>
      <c r="E821" s="30" t="s">
        <v>2041</v>
      </c>
      <c r="F821" s="31"/>
    </row>
    <row r="822" spans="1:6" ht="20.100000000000001" customHeight="1">
      <c r="A822" s="29">
        <v>820</v>
      </c>
      <c r="B822" s="30" t="s">
        <v>2773</v>
      </c>
      <c r="C822" s="30">
        <v>109.77</v>
      </c>
      <c r="D822" s="30" t="s">
        <v>487</v>
      </c>
      <c r="E822" s="30" t="s">
        <v>2041</v>
      </c>
      <c r="F822" s="31"/>
    </row>
    <row r="823" spans="1:6" ht="20.100000000000001" customHeight="1">
      <c r="A823" s="29">
        <v>821</v>
      </c>
      <c r="B823" s="30" t="s">
        <v>2774</v>
      </c>
      <c r="C823" s="30">
        <v>109.77</v>
      </c>
      <c r="D823" s="30" t="s">
        <v>487</v>
      </c>
      <c r="E823" s="30" t="s">
        <v>2041</v>
      </c>
      <c r="F823" s="31"/>
    </row>
    <row r="824" spans="1:6" ht="20.100000000000001" customHeight="1">
      <c r="A824" s="29">
        <v>822</v>
      </c>
      <c r="B824" s="30" t="s">
        <v>2775</v>
      </c>
      <c r="C824" s="30">
        <v>109.77</v>
      </c>
      <c r="D824" s="30" t="s">
        <v>487</v>
      </c>
      <c r="E824" s="30" t="s">
        <v>2041</v>
      </c>
      <c r="F824" s="31"/>
    </row>
    <row r="825" spans="1:6" ht="20.100000000000001" customHeight="1">
      <c r="A825" s="29">
        <v>823</v>
      </c>
      <c r="B825" s="30" t="s">
        <v>2776</v>
      </c>
      <c r="C825" s="30">
        <v>109.77</v>
      </c>
      <c r="D825" s="30" t="s">
        <v>487</v>
      </c>
      <c r="E825" s="30" t="s">
        <v>2041</v>
      </c>
      <c r="F825" s="31"/>
    </row>
    <row r="826" spans="1:6" ht="20.100000000000001" customHeight="1">
      <c r="A826" s="29">
        <v>824</v>
      </c>
      <c r="B826" s="30" t="s">
        <v>2777</v>
      </c>
      <c r="C826" s="30">
        <v>109.77</v>
      </c>
      <c r="D826" s="30" t="s">
        <v>487</v>
      </c>
      <c r="E826" s="30" t="s">
        <v>2041</v>
      </c>
      <c r="F826" s="31"/>
    </row>
    <row r="827" spans="1:6" ht="20.100000000000001" customHeight="1">
      <c r="A827" s="29">
        <v>825</v>
      </c>
      <c r="B827" s="30" t="s">
        <v>2778</v>
      </c>
      <c r="C827" s="30">
        <v>109.77</v>
      </c>
      <c r="D827" s="30" t="s">
        <v>487</v>
      </c>
      <c r="E827" s="30" t="s">
        <v>2041</v>
      </c>
      <c r="F827" s="31"/>
    </row>
    <row r="828" spans="1:6" ht="20.100000000000001" customHeight="1">
      <c r="A828" s="29">
        <v>826</v>
      </c>
      <c r="B828" s="30" t="s">
        <v>2779</v>
      </c>
      <c r="C828" s="30">
        <v>109.77</v>
      </c>
      <c r="D828" s="30" t="s">
        <v>487</v>
      </c>
      <c r="E828" s="30" t="s">
        <v>2041</v>
      </c>
      <c r="F828" s="31"/>
    </row>
    <row r="829" spans="1:6" ht="20.100000000000001" customHeight="1">
      <c r="A829" s="29">
        <v>827</v>
      </c>
      <c r="B829" s="30" t="s">
        <v>2780</v>
      </c>
      <c r="C829" s="30">
        <v>109.77</v>
      </c>
      <c r="D829" s="30" t="s">
        <v>487</v>
      </c>
      <c r="E829" s="30" t="s">
        <v>2041</v>
      </c>
      <c r="F829" s="31"/>
    </row>
    <row r="830" spans="1:6" ht="20.100000000000001" customHeight="1">
      <c r="A830" s="29">
        <v>828</v>
      </c>
      <c r="B830" s="30" t="s">
        <v>2781</v>
      </c>
      <c r="C830" s="30">
        <v>109.77</v>
      </c>
      <c r="D830" s="30" t="s">
        <v>487</v>
      </c>
      <c r="E830" s="30" t="s">
        <v>2041</v>
      </c>
      <c r="F830" s="31"/>
    </row>
    <row r="831" spans="1:6" ht="20.100000000000001" customHeight="1">
      <c r="A831" s="29">
        <v>829</v>
      </c>
      <c r="B831" s="30" t="s">
        <v>2782</v>
      </c>
      <c r="C831" s="30">
        <v>109.77</v>
      </c>
      <c r="D831" s="30" t="s">
        <v>487</v>
      </c>
      <c r="E831" s="30" t="s">
        <v>2041</v>
      </c>
      <c r="F831" s="31"/>
    </row>
    <row r="832" spans="1:6" ht="20.100000000000001" customHeight="1">
      <c r="A832" s="29">
        <v>830</v>
      </c>
      <c r="B832" s="30" t="s">
        <v>2783</v>
      </c>
      <c r="C832" s="30">
        <v>109.77</v>
      </c>
      <c r="D832" s="30" t="s">
        <v>487</v>
      </c>
      <c r="E832" s="30" t="s">
        <v>2041</v>
      </c>
      <c r="F832" s="31"/>
    </row>
    <row r="833" spans="1:6" ht="20.100000000000001" customHeight="1">
      <c r="A833" s="29">
        <v>831</v>
      </c>
      <c r="B833" s="30" t="s">
        <v>2784</v>
      </c>
      <c r="C833" s="30">
        <v>109.77</v>
      </c>
      <c r="D833" s="30" t="s">
        <v>487</v>
      </c>
      <c r="E833" s="30" t="s">
        <v>2041</v>
      </c>
      <c r="F833" s="31"/>
    </row>
    <row r="834" spans="1:6" ht="20.100000000000001" customHeight="1">
      <c r="A834" s="29">
        <v>832</v>
      </c>
      <c r="B834" s="30" t="s">
        <v>2785</v>
      </c>
      <c r="C834" s="30">
        <v>109.77</v>
      </c>
      <c r="D834" s="30" t="s">
        <v>487</v>
      </c>
      <c r="E834" s="30" t="s">
        <v>2041</v>
      </c>
      <c r="F834" s="31"/>
    </row>
    <row r="835" spans="1:6" ht="20.100000000000001" customHeight="1">
      <c r="A835" s="29">
        <v>833</v>
      </c>
      <c r="B835" s="30" t="s">
        <v>2786</v>
      </c>
      <c r="C835" s="30">
        <v>109.77</v>
      </c>
      <c r="D835" s="30" t="s">
        <v>487</v>
      </c>
      <c r="E835" s="30" t="s">
        <v>2041</v>
      </c>
      <c r="F835" s="31"/>
    </row>
    <row r="836" spans="1:6" ht="20.100000000000001" customHeight="1">
      <c r="A836" s="29">
        <v>834</v>
      </c>
      <c r="B836" s="30" t="s">
        <v>2787</v>
      </c>
      <c r="C836" s="30">
        <v>109.77</v>
      </c>
      <c r="D836" s="30" t="s">
        <v>487</v>
      </c>
      <c r="E836" s="30" t="s">
        <v>2041</v>
      </c>
      <c r="F836" s="31"/>
    </row>
    <row r="837" spans="1:6" ht="20.100000000000001" customHeight="1">
      <c r="A837" s="29">
        <v>835</v>
      </c>
      <c r="B837" s="30" t="s">
        <v>2788</v>
      </c>
      <c r="C837" s="30">
        <v>109.77</v>
      </c>
      <c r="D837" s="30" t="s">
        <v>487</v>
      </c>
      <c r="E837" s="30" t="s">
        <v>2041</v>
      </c>
      <c r="F837" s="31"/>
    </row>
    <row r="838" spans="1:6" ht="20.100000000000001" customHeight="1">
      <c r="A838" s="29">
        <v>836</v>
      </c>
      <c r="B838" s="30" t="s">
        <v>2789</v>
      </c>
      <c r="C838" s="30">
        <v>110.57</v>
      </c>
      <c r="D838" s="30" t="s">
        <v>487</v>
      </c>
      <c r="E838" s="30" t="s">
        <v>2041</v>
      </c>
      <c r="F838" s="31"/>
    </row>
    <row r="839" spans="1:6" ht="20.100000000000001" customHeight="1">
      <c r="A839" s="29">
        <v>837</v>
      </c>
      <c r="B839" s="30" t="s">
        <v>2790</v>
      </c>
      <c r="C839" s="30">
        <v>110.57</v>
      </c>
      <c r="D839" s="30" t="s">
        <v>487</v>
      </c>
      <c r="E839" s="30" t="s">
        <v>2041</v>
      </c>
      <c r="F839" s="31"/>
    </row>
    <row r="840" spans="1:6" ht="20.100000000000001" customHeight="1">
      <c r="A840" s="29">
        <v>838</v>
      </c>
      <c r="B840" s="30" t="s">
        <v>2791</v>
      </c>
      <c r="C840" s="30">
        <v>109.77</v>
      </c>
      <c r="D840" s="30" t="s">
        <v>487</v>
      </c>
      <c r="E840" s="30" t="s">
        <v>2041</v>
      </c>
      <c r="F840" s="31"/>
    </row>
    <row r="841" spans="1:6" ht="20.100000000000001" customHeight="1">
      <c r="A841" s="29">
        <v>839</v>
      </c>
      <c r="B841" s="30" t="s">
        <v>2792</v>
      </c>
      <c r="C841" s="30">
        <v>109.77</v>
      </c>
      <c r="D841" s="30" t="s">
        <v>487</v>
      </c>
      <c r="E841" s="30" t="s">
        <v>2041</v>
      </c>
      <c r="F841" s="31"/>
    </row>
    <row r="842" spans="1:6" ht="20.100000000000001" customHeight="1">
      <c r="A842" s="29">
        <v>840</v>
      </c>
      <c r="B842" s="30" t="s">
        <v>2793</v>
      </c>
      <c r="C842" s="30">
        <v>110.57</v>
      </c>
      <c r="D842" s="30" t="s">
        <v>487</v>
      </c>
      <c r="E842" s="30" t="s">
        <v>2041</v>
      </c>
      <c r="F842" s="31"/>
    </row>
    <row r="843" spans="1:6" ht="20.100000000000001" customHeight="1">
      <c r="A843" s="29">
        <v>841</v>
      </c>
      <c r="B843" s="30" t="s">
        <v>2794</v>
      </c>
      <c r="C843" s="30">
        <v>110.57</v>
      </c>
      <c r="D843" s="30" t="s">
        <v>487</v>
      </c>
      <c r="E843" s="30" t="s">
        <v>2041</v>
      </c>
      <c r="F843" s="31"/>
    </row>
    <row r="844" spans="1:6" ht="20.100000000000001" customHeight="1">
      <c r="A844" s="29">
        <v>842</v>
      </c>
      <c r="B844" s="30" t="s">
        <v>2795</v>
      </c>
      <c r="C844" s="30">
        <v>110.57</v>
      </c>
      <c r="D844" s="30" t="s">
        <v>487</v>
      </c>
      <c r="E844" s="30" t="s">
        <v>2041</v>
      </c>
      <c r="F844" s="31"/>
    </row>
    <row r="845" spans="1:6" ht="20.100000000000001" customHeight="1">
      <c r="A845" s="29">
        <v>843</v>
      </c>
      <c r="B845" s="30" t="s">
        <v>2796</v>
      </c>
      <c r="C845" s="30">
        <v>110.57</v>
      </c>
      <c r="D845" s="30" t="s">
        <v>487</v>
      </c>
      <c r="E845" s="30" t="s">
        <v>2041</v>
      </c>
      <c r="F845" s="31"/>
    </row>
    <row r="846" spans="1:6" ht="20.100000000000001" customHeight="1">
      <c r="A846" s="29">
        <v>844</v>
      </c>
      <c r="B846" s="30" t="s">
        <v>2797</v>
      </c>
      <c r="C846" s="30">
        <v>110.57</v>
      </c>
      <c r="D846" s="30" t="s">
        <v>487</v>
      </c>
      <c r="E846" s="30" t="s">
        <v>2041</v>
      </c>
      <c r="F846" s="31"/>
    </row>
    <row r="847" spans="1:6" ht="20.100000000000001" customHeight="1">
      <c r="A847" s="29">
        <v>845</v>
      </c>
      <c r="B847" s="30" t="s">
        <v>2798</v>
      </c>
      <c r="C847" s="30">
        <v>110.57</v>
      </c>
      <c r="D847" s="30" t="s">
        <v>487</v>
      </c>
      <c r="E847" s="30" t="s">
        <v>2041</v>
      </c>
      <c r="F847" s="31"/>
    </row>
    <row r="848" spans="1:6" ht="20.100000000000001" customHeight="1">
      <c r="A848" s="29">
        <v>846</v>
      </c>
      <c r="B848" s="30" t="s">
        <v>2799</v>
      </c>
      <c r="C848" s="30">
        <v>110.57</v>
      </c>
      <c r="D848" s="30" t="s">
        <v>487</v>
      </c>
      <c r="E848" s="30" t="s">
        <v>2041</v>
      </c>
      <c r="F848" s="31"/>
    </row>
    <row r="849" spans="1:6" ht="20.100000000000001" customHeight="1">
      <c r="A849" s="29">
        <v>847</v>
      </c>
      <c r="B849" s="30" t="s">
        <v>2800</v>
      </c>
      <c r="C849" s="30">
        <v>110.57</v>
      </c>
      <c r="D849" s="30" t="s">
        <v>487</v>
      </c>
      <c r="E849" s="30" t="s">
        <v>2041</v>
      </c>
      <c r="F849" s="31"/>
    </row>
    <row r="850" spans="1:6" ht="20.100000000000001" customHeight="1">
      <c r="A850" s="29">
        <v>848</v>
      </c>
      <c r="B850" s="30" t="s">
        <v>2801</v>
      </c>
      <c r="C850" s="30">
        <v>110.57</v>
      </c>
      <c r="D850" s="30" t="s">
        <v>487</v>
      </c>
      <c r="E850" s="30" t="s">
        <v>2041</v>
      </c>
      <c r="F850" s="31"/>
    </row>
    <row r="851" spans="1:6" ht="20.100000000000001" customHeight="1">
      <c r="A851" s="29">
        <v>849</v>
      </c>
      <c r="B851" s="30" t="s">
        <v>2802</v>
      </c>
      <c r="C851" s="30">
        <v>110.57</v>
      </c>
      <c r="D851" s="30" t="s">
        <v>487</v>
      </c>
      <c r="E851" s="30" t="s">
        <v>2041</v>
      </c>
      <c r="F851" s="31"/>
    </row>
    <row r="852" spans="1:6" ht="20.100000000000001" customHeight="1">
      <c r="A852" s="29">
        <v>850</v>
      </c>
      <c r="B852" s="30" t="s">
        <v>2803</v>
      </c>
      <c r="C852" s="30">
        <v>110.57</v>
      </c>
      <c r="D852" s="30" t="s">
        <v>487</v>
      </c>
      <c r="E852" s="30" t="s">
        <v>2041</v>
      </c>
      <c r="F852" s="31"/>
    </row>
    <row r="853" spans="1:6" ht="20.100000000000001" customHeight="1">
      <c r="A853" s="29">
        <v>851</v>
      </c>
      <c r="B853" s="30" t="s">
        <v>2804</v>
      </c>
      <c r="C853" s="30">
        <v>110.57</v>
      </c>
      <c r="D853" s="30" t="s">
        <v>487</v>
      </c>
      <c r="E853" s="30" t="s">
        <v>2041</v>
      </c>
      <c r="F853" s="31"/>
    </row>
    <row r="854" spans="1:6" ht="20.100000000000001" customHeight="1">
      <c r="A854" s="29">
        <v>852</v>
      </c>
      <c r="B854" s="30" t="s">
        <v>2805</v>
      </c>
      <c r="C854" s="30">
        <v>110.57</v>
      </c>
      <c r="D854" s="30" t="s">
        <v>487</v>
      </c>
      <c r="E854" s="30" t="s">
        <v>2041</v>
      </c>
      <c r="F854" s="31"/>
    </row>
    <row r="855" spans="1:6" ht="20.100000000000001" customHeight="1">
      <c r="A855" s="29">
        <v>853</v>
      </c>
      <c r="B855" s="30" t="s">
        <v>2806</v>
      </c>
      <c r="C855" s="30">
        <v>110.57</v>
      </c>
      <c r="D855" s="30" t="s">
        <v>487</v>
      </c>
      <c r="E855" s="30" t="s">
        <v>2041</v>
      </c>
      <c r="F855" s="31"/>
    </row>
    <row r="856" spans="1:6" ht="20.100000000000001" customHeight="1">
      <c r="A856" s="29">
        <v>854</v>
      </c>
      <c r="B856" s="30" t="s">
        <v>2807</v>
      </c>
      <c r="C856" s="30">
        <v>110.57</v>
      </c>
      <c r="D856" s="30" t="s">
        <v>487</v>
      </c>
      <c r="E856" s="30" t="s">
        <v>2041</v>
      </c>
      <c r="F856" s="31"/>
    </row>
    <row r="857" spans="1:6" ht="20.100000000000001" customHeight="1">
      <c r="A857" s="29">
        <v>855</v>
      </c>
      <c r="B857" s="30" t="s">
        <v>2808</v>
      </c>
      <c r="C857" s="30">
        <v>110.57</v>
      </c>
      <c r="D857" s="30" t="s">
        <v>487</v>
      </c>
      <c r="E857" s="30" t="s">
        <v>2041</v>
      </c>
      <c r="F857" s="31"/>
    </row>
    <row r="858" spans="1:6" ht="20.100000000000001" customHeight="1">
      <c r="A858" s="29">
        <v>856</v>
      </c>
      <c r="B858" s="30" t="s">
        <v>2809</v>
      </c>
      <c r="C858" s="30">
        <v>110.57</v>
      </c>
      <c r="D858" s="30" t="s">
        <v>487</v>
      </c>
      <c r="E858" s="30" t="s">
        <v>2041</v>
      </c>
      <c r="F858" s="31"/>
    </row>
    <row r="859" spans="1:6" ht="20.100000000000001" customHeight="1">
      <c r="A859" s="29">
        <v>857</v>
      </c>
      <c r="B859" s="30" t="s">
        <v>2810</v>
      </c>
      <c r="C859" s="30">
        <v>110.57</v>
      </c>
      <c r="D859" s="30" t="s">
        <v>487</v>
      </c>
      <c r="E859" s="30" t="s">
        <v>2041</v>
      </c>
      <c r="F859" s="31"/>
    </row>
    <row r="860" spans="1:6" ht="20.100000000000001" customHeight="1">
      <c r="A860" s="29">
        <v>858</v>
      </c>
      <c r="B860" s="30" t="s">
        <v>2811</v>
      </c>
      <c r="C860" s="30">
        <v>110.57</v>
      </c>
      <c r="D860" s="30" t="s">
        <v>487</v>
      </c>
      <c r="E860" s="30" t="s">
        <v>2041</v>
      </c>
      <c r="F860" s="31"/>
    </row>
    <row r="861" spans="1:6" ht="20.100000000000001" customHeight="1">
      <c r="A861" s="29">
        <v>859</v>
      </c>
      <c r="B861" s="30" t="s">
        <v>2812</v>
      </c>
      <c r="C861" s="30">
        <v>110.57</v>
      </c>
      <c r="D861" s="30" t="s">
        <v>487</v>
      </c>
      <c r="E861" s="30" t="s">
        <v>2041</v>
      </c>
      <c r="F861" s="31"/>
    </row>
    <row r="862" spans="1:6" ht="20.100000000000001" customHeight="1">
      <c r="A862" s="29">
        <v>860</v>
      </c>
      <c r="B862" s="30" t="s">
        <v>2813</v>
      </c>
      <c r="C862" s="30">
        <v>109.77</v>
      </c>
      <c r="D862" s="30" t="s">
        <v>487</v>
      </c>
      <c r="E862" s="30" t="s">
        <v>2041</v>
      </c>
      <c r="F862" s="31"/>
    </row>
    <row r="863" spans="1:6" ht="20.100000000000001" customHeight="1">
      <c r="A863" s="29">
        <v>861</v>
      </c>
      <c r="B863" s="30" t="s">
        <v>2814</v>
      </c>
      <c r="C863" s="30">
        <v>109.77</v>
      </c>
      <c r="D863" s="30" t="s">
        <v>487</v>
      </c>
      <c r="E863" s="30" t="s">
        <v>2041</v>
      </c>
      <c r="F863" s="31"/>
    </row>
    <row r="864" spans="1:6" ht="20.100000000000001" customHeight="1">
      <c r="A864" s="29">
        <v>862</v>
      </c>
      <c r="B864" s="30" t="s">
        <v>2815</v>
      </c>
      <c r="C864" s="30">
        <v>109.77</v>
      </c>
      <c r="D864" s="30" t="s">
        <v>487</v>
      </c>
      <c r="E864" s="30" t="s">
        <v>2041</v>
      </c>
      <c r="F864" s="31"/>
    </row>
    <row r="865" spans="1:6" ht="20.100000000000001" customHeight="1">
      <c r="A865" s="29">
        <v>863</v>
      </c>
      <c r="B865" s="30" t="s">
        <v>2816</v>
      </c>
      <c r="C865" s="30">
        <v>109.77</v>
      </c>
      <c r="D865" s="30" t="s">
        <v>487</v>
      </c>
      <c r="E865" s="30" t="s">
        <v>2041</v>
      </c>
      <c r="F865" s="31"/>
    </row>
    <row r="866" spans="1:6" ht="20.100000000000001" customHeight="1">
      <c r="A866" s="29">
        <v>864</v>
      </c>
      <c r="B866" s="30" t="s">
        <v>2817</v>
      </c>
      <c r="C866" s="30">
        <v>109.77</v>
      </c>
      <c r="D866" s="30" t="s">
        <v>487</v>
      </c>
      <c r="E866" s="30" t="s">
        <v>2041</v>
      </c>
      <c r="F866" s="31"/>
    </row>
    <row r="867" spans="1:6" ht="20.100000000000001" customHeight="1">
      <c r="A867" s="29">
        <v>865</v>
      </c>
      <c r="B867" s="30" t="s">
        <v>2818</v>
      </c>
      <c r="C867" s="30">
        <v>109.77</v>
      </c>
      <c r="D867" s="30" t="s">
        <v>487</v>
      </c>
      <c r="E867" s="30" t="s">
        <v>2041</v>
      </c>
      <c r="F867" s="31"/>
    </row>
    <row r="868" spans="1:6" ht="20.100000000000001" customHeight="1">
      <c r="A868" s="29">
        <v>866</v>
      </c>
      <c r="B868" s="30" t="s">
        <v>2819</v>
      </c>
      <c r="C868" s="30">
        <v>109.77</v>
      </c>
      <c r="D868" s="30" t="s">
        <v>487</v>
      </c>
      <c r="E868" s="30" t="s">
        <v>2041</v>
      </c>
      <c r="F868" s="31"/>
    </row>
    <row r="869" spans="1:6" ht="20.100000000000001" customHeight="1">
      <c r="A869" s="29">
        <v>867</v>
      </c>
      <c r="B869" s="30" t="s">
        <v>2820</v>
      </c>
      <c r="C869" s="30">
        <v>109.77</v>
      </c>
      <c r="D869" s="30" t="s">
        <v>487</v>
      </c>
      <c r="E869" s="30" t="s">
        <v>2041</v>
      </c>
      <c r="F869" s="31"/>
    </row>
    <row r="870" spans="1:6" ht="20.100000000000001" customHeight="1">
      <c r="A870" s="29">
        <v>868</v>
      </c>
      <c r="B870" s="30" t="s">
        <v>2821</v>
      </c>
      <c r="C870" s="30">
        <v>109.77</v>
      </c>
      <c r="D870" s="30" t="s">
        <v>487</v>
      </c>
      <c r="E870" s="30" t="s">
        <v>2041</v>
      </c>
      <c r="F870" s="31"/>
    </row>
    <row r="871" spans="1:6" ht="20.100000000000001" customHeight="1">
      <c r="A871" s="29">
        <v>869</v>
      </c>
      <c r="B871" s="30" t="s">
        <v>2822</v>
      </c>
      <c r="C871" s="30">
        <v>109.77</v>
      </c>
      <c r="D871" s="30" t="s">
        <v>487</v>
      </c>
      <c r="E871" s="30" t="s">
        <v>2041</v>
      </c>
      <c r="F871" s="31"/>
    </row>
    <row r="872" spans="1:6" ht="20.100000000000001" customHeight="1">
      <c r="A872" s="29">
        <v>870</v>
      </c>
      <c r="B872" s="30" t="s">
        <v>2823</v>
      </c>
      <c r="C872" s="30">
        <v>109.77</v>
      </c>
      <c r="D872" s="30" t="s">
        <v>487</v>
      </c>
      <c r="E872" s="30" t="s">
        <v>2041</v>
      </c>
      <c r="F872" s="31"/>
    </row>
    <row r="873" spans="1:6" ht="20.100000000000001" customHeight="1">
      <c r="A873" s="29">
        <v>871</v>
      </c>
      <c r="B873" s="30" t="s">
        <v>2824</v>
      </c>
      <c r="C873" s="30">
        <v>109.77</v>
      </c>
      <c r="D873" s="30" t="s">
        <v>487</v>
      </c>
      <c r="E873" s="30" t="s">
        <v>2041</v>
      </c>
      <c r="F873" s="31"/>
    </row>
    <row r="874" spans="1:6" ht="20.100000000000001" customHeight="1">
      <c r="A874" s="29">
        <v>872</v>
      </c>
      <c r="B874" s="30" t="s">
        <v>2825</v>
      </c>
      <c r="C874" s="30">
        <v>109.77</v>
      </c>
      <c r="D874" s="30" t="s">
        <v>487</v>
      </c>
      <c r="E874" s="30" t="s">
        <v>2041</v>
      </c>
      <c r="F874" s="31"/>
    </row>
    <row r="875" spans="1:6" ht="20.100000000000001" customHeight="1">
      <c r="A875" s="29">
        <v>873</v>
      </c>
      <c r="B875" s="30" t="s">
        <v>2826</v>
      </c>
      <c r="C875" s="30">
        <v>109.77</v>
      </c>
      <c r="D875" s="30" t="s">
        <v>487</v>
      </c>
      <c r="E875" s="30" t="s">
        <v>2041</v>
      </c>
      <c r="F875" s="31"/>
    </row>
    <row r="876" spans="1:6" ht="20.100000000000001" customHeight="1">
      <c r="A876" s="29">
        <v>874</v>
      </c>
      <c r="B876" s="30" t="s">
        <v>2827</v>
      </c>
      <c r="C876" s="30">
        <v>109.77</v>
      </c>
      <c r="D876" s="30" t="s">
        <v>487</v>
      </c>
      <c r="E876" s="30" t="s">
        <v>2041</v>
      </c>
      <c r="F876" s="31"/>
    </row>
    <row r="877" spans="1:6" ht="20.100000000000001" customHeight="1">
      <c r="A877" s="29">
        <v>875</v>
      </c>
      <c r="B877" s="30" t="s">
        <v>2828</v>
      </c>
      <c r="C877" s="30">
        <v>109.77</v>
      </c>
      <c r="D877" s="30" t="s">
        <v>487</v>
      </c>
      <c r="E877" s="30" t="s">
        <v>2041</v>
      </c>
      <c r="F877" s="31"/>
    </row>
    <row r="878" spans="1:6" ht="20.100000000000001" customHeight="1">
      <c r="A878" s="29">
        <v>876</v>
      </c>
      <c r="B878" s="30" t="s">
        <v>2829</v>
      </c>
      <c r="C878" s="30">
        <v>109.77</v>
      </c>
      <c r="D878" s="30" t="s">
        <v>487</v>
      </c>
      <c r="E878" s="30" t="s">
        <v>2041</v>
      </c>
      <c r="F878" s="31"/>
    </row>
    <row r="879" spans="1:6" ht="20.100000000000001" customHeight="1">
      <c r="A879" s="29">
        <v>877</v>
      </c>
      <c r="B879" s="30" t="s">
        <v>2830</v>
      </c>
      <c r="C879" s="30">
        <v>109.77</v>
      </c>
      <c r="D879" s="30" t="s">
        <v>487</v>
      </c>
      <c r="E879" s="30" t="s">
        <v>2041</v>
      </c>
      <c r="F879" s="31"/>
    </row>
    <row r="880" spans="1:6" ht="20.100000000000001" customHeight="1">
      <c r="A880" s="29">
        <v>878</v>
      </c>
      <c r="B880" s="30" t="s">
        <v>2831</v>
      </c>
      <c r="C880" s="30">
        <v>109.77</v>
      </c>
      <c r="D880" s="30" t="s">
        <v>487</v>
      </c>
      <c r="E880" s="30" t="s">
        <v>2041</v>
      </c>
      <c r="F880" s="31"/>
    </row>
    <row r="881" spans="1:6" ht="20.100000000000001" customHeight="1">
      <c r="A881" s="29">
        <v>879</v>
      </c>
      <c r="B881" s="30" t="s">
        <v>2832</v>
      </c>
      <c r="C881" s="30">
        <v>109.77</v>
      </c>
      <c r="D881" s="30" t="s">
        <v>487</v>
      </c>
      <c r="E881" s="30" t="s">
        <v>2041</v>
      </c>
      <c r="F881" s="31"/>
    </row>
    <row r="882" spans="1:6" ht="20.100000000000001" customHeight="1">
      <c r="A882" s="29">
        <v>880</v>
      </c>
      <c r="B882" s="30" t="s">
        <v>2833</v>
      </c>
      <c r="C882" s="30">
        <v>109.77</v>
      </c>
      <c r="D882" s="30" t="s">
        <v>487</v>
      </c>
      <c r="E882" s="30" t="s">
        <v>2041</v>
      </c>
      <c r="F882" s="31"/>
    </row>
    <row r="883" spans="1:6" ht="20.100000000000001" customHeight="1">
      <c r="A883" s="29">
        <v>881</v>
      </c>
      <c r="B883" s="30" t="s">
        <v>2834</v>
      </c>
      <c r="C883" s="30">
        <v>109.77</v>
      </c>
      <c r="D883" s="30" t="s">
        <v>487</v>
      </c>
      <c r="E883" s="30" t="s">
        <v>2041</v>
      </c>
      <c r="F883" s="31"/>
    </row>
    <row r="884" spans="1:6" ht="20.100000000000001" customHeight="1">
      <c r="A884" s="29">
        <v>882</v>
      </c>
      <c r="B884" s="30" t="s">
        <v>2835</v>
      </c>
      <c r="C884" s="30">
        <v>109.77</v>
      </c>
      <c r="D884" s="30" t="s">
        <v>487</v>
      </c>
      <c r="E884" s="30" t="s">
        <v>2041</v>
      </c>
      <c r="F884" s="31"/>
    </row>
    <row r="885" spans="1:6" ht="20.100000000000001" customHeight="1">
      <c r="A885" s="29">
        <v>883</v>
      </c>
      <c r="B885" s="30" t="s">
        <v>2836</v>
      </c>
      <c r="C885" s="30">
        <v>109.77</v>
      </c>
      <c r="D885" s="30" t="s">
        <v>487</v>
      </c>
      <c r="E885" s="30" t="s">
        <v>2041</v>
      </c>
      <c r="F885" s="31"/>
    </row>
    <row r="886" spans="1:6" ht="20.100000000000001" customHeight="1">
      <c r="A886" s="29">
        <v>884</v>
      </c>
      <c r="B886" s="30" t="s">
        <v>2837</v>
      </c>
      <c r="C886" s="30">
        <v>109.77</v>
      </c>
      <c r="D886" s="30" t="s">
        <v>487</v>
      </c>
      <c r="E886" s="30" t="s">
        <v>2041</v>
      </c>
      <c r="F886" s="31"/>
    </row>
    <row r="887" spans="1:6" ht="20.100000000000001" customHeight="1">
      <c r="A887" s="29">
        <v>885</v>
      </c>
      <c r="B887" s="30" t="s">
        <v>2838</v>
      </c>
      <c r="C887" s="30">
        <v>109.77</v>
      </c>
      <c r="D887" s="30" t="s">
        <v>487</v>
      </c>
      <c r="E887" s="30" t="s">
        <v>2041</v>
      </c>
      <c r="F887" s="31"/>
    </row>
    <row r="888" spans="1:6" ht="20.100000000000001" customHeight="1">
      <c r="A888" s="29">
        <v>886</v>
      </c>
      <c r="B888" s="30" t="s">
        <v>2839</v>
      </c>
      <c r="C888" s="30">
        <v>109.77</v>
      </c>
      <c r="D888" s="30" t="s">
        <v>487</v>
      </c>
      <c r="E888" s="30" t="s">
        <v>2041</v>
      </c>
      <c r="F888" s="31"/>
    </row>
    <row r="889" spans="1:6" ht="20.100000000000001" customHeight="1">
      <c r="A889" s="29">
        <v>887</v>
      </c>
      <c r="B889" s="30" t="s">
        <v>2840</v>
      </c>
      <c r="C889" s="30">
        <v>109.77</v>
      </c>
      <c r="D889" s="30" t="s">
        <v>487</v>
      </c>
      <c r="E889" s="30" t="s">
        <v>2041</v>
      </c>
      <c r="F889" s="31"/>
    </row>
    <row r="890" spans="1:6" ht="20.100000000000001" customHeight="1">
      <c r="A890" s="29">
        <v>888</v>
      </c>
      <c r="B890" s="30" t="s">
        <v>2841</v>
      </c>
      <c r="C890" s="30">
        <v>109.77</v>
      </c>
      <c r="D890" s="30" t="s">
        <v>487</v>
      </c>
      <c r="E890" s="30" t="s">
        <v>2041</v>
      </c>
      <c r="F890" s="31"/>
    </row>
    <row r="891" spans="1:6" ht="20.100000000000001" customHeight="1">
      <c r="A891" s="29">
        <v>889</v>
      </c>
      <c r="B891" s="30" t="s">
        <v>2842</v>
      </c>
      <c r="C891" s="30">
        <v>109.77</v>
      </c>
      <c r="D891" s="30" t="s">
        <v>487</v>
      </c>
      <c r="E891" s="30" t="s">
        <v>2041</v>
      </c>
      <c r="F891" s="31"/>
    </row>
    <row r="892" spans="1:6" ht="20.100000000000001" customHeight="1">
      <c r="A892" s="29">
        <v>890</v>
      </c>
      <c r="B892" s="30" t="s">
        <v>2843</v>
      </c>
      <c r="C892" s="30">
        <v>109.77</v>
      </c>
      <c r="D892" s="30" t="s">
        <v>487</v>
      </c>
      <c r="E892" s="30" t="s">
        <v>2041</v>
      </c>
      <c r="F892" s="31"/>
    </row>
    <row r="893" spans="1:6" ht="20.100000000000001" customHeight="1">
      <c r="A893" s="29">
        <v>891</v>
      </c>
      <c r="B893" s="30" t="s">
        <v>2844</v>
      </c>
      <c r="C893" s="30">
        <v>109.77</v>
      </c>
      <c r="D893" s="30" t="s">
        <v>487</v>
      </c>
      <c r="E893" s="30" t="s">
        <v>2041</v>
      </c>
      <c r="F893" s="31"/>
    </row>
    <row r="894" spans="1:6" ht="20.100000000000001" customHeight="1">
      <c r="A894" s="29">
        <v>892</v>
      </c>
      <c r="B894" s="30" t="s">
        <v>2845</v>
      </c>
      <c r="C894" s="30">
        <v>110.57</v>
      </c>
      <c r="D894" s="30" t="s">
        <v>487</v>
      </c>
      <c r="E894" s="30" t="s">
        <v>2041</v>
      </c>
      <c r="F894" s="31"/>
    </row>
    <row r="895" spans="1:6" ht="20.100000000000001" customHeight="1">
      <c r="A895" s="29">
        <v>893</v>
      </c>
      <c r="B895" s="30" t="s">
        <v>2846</v>
      </c>
      <c r="C895" s="30">
        <v>110.57</v>
      </c>
      <c r="D895" s="30" t="s">
        <v>487</v>
      </c>
      <c r="E895" s="30" t="s">
        <v>2041</v>
      </c>
      <c r="F895" s="31"/>
    </row>
    <row r="896" spans="1:6" ht="20.100000000000001" customHeight="1">
      <c r="A896" s="29">
        <v>894</v>
      </c>
      <c r="B896" s="30" t="s">
        <v>2847</v>
      </c>
      <c r="C896" s="30">
        <v>110.57</v>
      </c>
      <c r="D896" s="30" t="s">
        <v>487</v>
      </c>
      <c r="E896" s="30" t="s">
        <v>2041</v>
      </c>
      <c r="F896" s="31"/>
    </row>
    <row r="897" spans="1:6" ht="20.100000000000001" customHeight="1">
      <c r="A897" s="29">
        <v>895</v>
      </c>
      <c r="B897" s="30" t="s">
        <v>2848</v>
      </c>
      <c r="C897" s="30">
        <v>110.57</v>
      </c>
      <c r="D897" s="30" t="s">
        <v>487</v>
      </c>
      <c r="E897" s="30" t="s">
        <v>2041</v>
      </c>
      <c r="F897" s="31"/>
    </row>
    <row r="898" spans="1:6" ht="20.100000000000001" customHeight="1">
      <c r="A898" s="29">
        <v>896</v>
      </c>
      <c r="B898" s="30" t="s">
        <v>2849</v>
      </c>
      <c r="C898" s="30">
        <v>110.57</v>
      </c>
      <c r="D898" s="30" t="s">
        <v>487</v>
      </c>
      <c r="E898" s="30" t="s">
        <v>2041</v>
      </c>
      <c r="F898" s="31"/>
    </row>
    <row r="899" spans="1:6" ht="20.100000000000001" customHeight="1">
      <c r="A899" s="29">
        <v>897</v>
      </c>
      <c r="B899" s="30" t="s">
        <v>2850</v>
      </c>
      <c r="C899" s="30">
        <v>110.57</v>
      </c>
      <c r="D899" s="30" t="s">
        <v>487</v>
      </c>
      <c r="E899" s="30" t="s">
        <v>2041</v>
      </c>
      <c r="F899" s="31"/>
    </row>
    <row r="900" spans="1:6" ht="20.100000000000001" customHeight="1">
      <c r="A900" s="29">
        <v>898</v>
      </c>
      <c r="B900" s="30" t="s">
        <v>2851</v>
      </c>
      <c r="C900" s="30">
        <v>110.57</v>
      </c>
      <c r="D900" s="30" t="s">
        <v>487</v>
      </c>
      <c r="E900" s="30" t="s">
        <v>2041</v>
      </c>
      <c r="F900" s="31"/>
    </row>
    <row r="901" spans="1:6" ht="20.100000000000001" customHeight="1">
      <c r="A901" s="29">
        <v>899</v>
      </c>
      <c r="B901" s="30" t="s">
        <v>2852</v>
      </c>
      <c r="C901" s="30">
        <v>110.57</v>
      </c>
      <c r="D901" s="30" t="s">
        <v>487</v>
      </c>
      <c r="E901" s="30" t="s">
        <v>2041</v>
      </c>
      <c r="F901" s="31"/>
    </row>
    <row r="902" spans="1:6" ht="20.100000000000001" customHeight="1">
      <c r="A902" s="29">
        <v>900</v>
      </c>
      <c r="B902" s="30" t="s">
        <v>2853</v>
      </c>
      <c r="C902" s="30">
        <v>110.57</v>
      </c>
      <c r="D902" s="30" t="s">
        <v>487</v>
      </c>
      <c r="E902" s="30" t="s">
        <v>2041</v>
      </c>
      <c r="F902" s="31"/>
    </row>
    <row r="903" spans="1:6" ht="20.100000000000001" customHeight="1">
      <c r="A903" s="29">
        <v>901</v>
      </c>
      <c r="B903" s="30" t="s">
        <v>2854</v>
      </c>
      <c r="C903" s="30">
        <v>110.57</v>
      </c>
      <c r="D903" s="30" t="s">
        <v>487</v>
      </c>
      <c r="E903" s="30" t="s">
        <v>2041</v>
      </c>
      <c r="F903" s="31"/>
    </row>
    <row r="904" spans="1:6" ht="20.100000000000001" customHeight="1">
      <c r="A904" s="29">
        <v>902</v>
      </c>
      <c r="B904" s="30" t="s">
        <v>2855</v>
      </c>
      <c r="C904" s="30">
        <v>109.19</v>
      </c>
      <c r="D904" s="30" t="s">
        <v>487</v>
      </c>
      <c r="E904" s="30" t="s">
        <v>2041</v>
      </c>
      <c r="F904" s="31"/>
    </row>
    <row r="905" spans="1:6" ht="20.100000000000001" customHeight="1">
      <c r="A905" s="29">
        <v>903</v>
      </c>
      <c r="B905" s="30" t="s">
        <v>2856</v>
      </c>
      <c r="C905" s="30">
        <v>109.19</v>
      </c>
      <c r="D905" s="30" t="s">
        <v>487</v>
      </c>
      <c r="E905" s="30" t="s">
        <v>2041</v>
      </c>
      <c r="F905" s="31"/>
    </row>
    <row r="906" spans="1:6" ht="20.100000000000001" customHeight="1">
      <c r="A906" s="29">
        <v>904</v>
      </c>
      <c r="B906" s="30" t="s">
        <v>2857</v>
      </c>
      <c r="C906" s="30">
        <v>109.19</v>
      </c>
      <c r="D906" s="30" t="s">
        <v>487</v>
      </c>
      <c r="E906" s="30" t="s">
        <v>2041</v>
      </c>
      <c r="F906" s="31"/>
    </row>
    <row r="907" spans="1:6" ht="20.100000000000001" customHeight="1">
      <c r="A907" s="29">
        <v>905</v>
      </c>
      <c r="B907" s="30" t="s">
        <v>2858</v>
      </c>
      <c r="C907" s="30">
        <v>109.19</v>
      </c>
      <c r="D907" s="30" t="s">
        <v>487</v>
      </c>
      <c r="E907" s="30" t="s">
        <v>2041</v>
      </c>
      <c r="F907" s="31"/>
    </row>
    <row r="908" spans="1:6" ht="20.100000000000001" customHeight="1">
      <c r="A908" s="29">
        <v>906</v>
      </c>
      <c r="B908" s="30" t="s">
        <v>2859</v>
      </c>
      <c r="C908" s="30">
        <v>109.19</v>
      </c>
      <c r="D908" s="30" t="s">
        <v>487</v>
      </c>
      <c r="E908" s="30" t="s">
        <v>2041</v>
      </c>
      <c r="F908" s="31"/>
    </row>
    <row r="909" spans="1:6" ht="20.100000000000001" customHeight="1">
      <c r="A909" s="29">
        <v>907</v>
      </c>
      <c r="B909" s="30" t="s">
        <v>2860</v>
      </c>
      <c r="C909" s="30">
        <v>109.19</v>
      </c>
      <c r="D909" s="30" t="s">
        <v>487</v>
      </c>
      <c r="E909" s="30" t="s">
        <v>2041</v>
      </c>
      <c r="F909" s="31"/>
    </row>
    <row r="910" spans="1:6" ht="20.100000000000001" customHeight="1">
      <c r="A910" s="29">
        <v>908</v>
      </c>
      <c r="B910" s="30" t="s">
        <v>2861</v>
      </c>
      <c r="C910" s="30">
        <v>109.19</v>
      </c>
      <c r="D910" s="30" t="s">
        <v>487</v>
      </c>
      <c r="E910" s="30" t="s">
        <v>2041</v>
      </c>
      <c r="F910" s="31"/>
    </row>
    <row r="911" spans="1:6" ht="20.100000000000001" customHeight="1">
      <c r="A911" s="29">
        <v>909</v>
      </c>
      <c r="B911" s="30" t="s">
        <v>2862</v>
      </c>
      <c r="C911" s="30">
        <v>109.19</v>
      </c>
      <c r="D911" s="30" t="s">
        <v>487</v>
      </c>
      <c r="E911" s="30" t="s">
        <v>2041</v>
      </c>
      <c r="F911" s="31"/>
    </row>
    <row r="912" spans="1:6" ht="20.100000000000001" customHeight="1">
      <c r="A912" s="29">
        <v>910</v>
      </c>
      <c r="B912" s="30" t="s">
        <v>2863</v>
      </c>
      <c r="C912" s="30">
        <v>109.19</v>
      </c>
      <c r="D912" s="30" t="s">
        <v>487</v>
      </c>
      <c r="E912" s="30" t="s">
        <v>2041</v>
      </c>
      <c r="F912" s="31"/>
    </row>
    <row r="913" spans="1:6" ht="20.100000000000001" customHeight="1">
      <c r="A913" s="29">
        <v>911</v>
      </c>
      <c r="B913" s="30" t="s">
        <v>2864</v>
      </c>
      <c r="C913" s="30">
        <v>109.19</v>
      </c>
      <c r="D913" s="30" t="s">
        <v>487</v>
      </c>
      <c r="E913" s="30" t="s">
        <v>2041</v>
      </c>
      <c r="F913" s="31"/>
    </row>
    <row r="914" spans="1:6" ht="20.100000000000001" customHeight="1">
      <c r="A914" s="29">
        <v>912</v>
      </c>
      <c r="B914" s="30" t="s">
        <v>2865</v>
      </c>
      <c r="C914" s="30">
        <v>109.19</v>
      </c>
      <c r="D914" s="30" t="s">
        <v>487</v>
      </c>
      <c r="E914" s="30" t="s">
        <v>2041</v>
      </c>
      <c r="F914" s="31"/>
    </row>
    <row r="915" spans="1:6" ht="20.100000000000001" customHeight="1">
      <c r="A915" s="29">
        <v>913</v>
      </c>
      <c r="B915" s="30" t="s">
        <v>2866</v>
      </c>
      <c r="C915" s="30">
        <v>109.19</v>
      </c>
      <c r="D915" s="30" t="s">
        <v>487</v>
      </c>
      <c r="E915" s="30" t="s">
        <v>2041</v>
      </c>
      <c r="F915" s="31"/>
    </row>
    <row r="916" spans="1:6" ht="20.100000000000001" customHeight="1">
      <c r="A916" s="29">
        <v>914</v>
      </c>
      <c r="B916" s="30" t="s">
        <v>2867</v>
      </c>
      <c r="C916" s="30">
        <v>109.19</v>
      </c>
      <c r="D916" s="30" t="s">
        <v>487</v>
      </c>
      <c r="E916" s="30" t="s">
        <v>2041</v>
      </c>
      <c r="F916" s="31"/>
    </row>
    <row r="917" spans="1:6" ht="20.100000000000001" customHeight="1">
      <c r="A917" s="29">
        <v>915</v>
      </c>
      <c r="B917" s="30" t="s">
        <v>2868</v>
      </c>
      <c r="C917" s="30">
        <v>109.19</v>
      </c>
      <c r="D917" s="30" t="s">
        <v>487</v>
      </c>
      <c r="E917" s="30" t="s">
        <v>2041</v>
      </c>
      <c r="F917" s="31"/>
    </row>
    <row r="918" spans="1:6" ht="20.100000000000001" customHeight="1">
      <c r="A918" s="29">
        <v>916</v>
      </c>
      <c r="B918" s="30" t="s">
        <v>2869</v>
      </c>
      <c r="C918" s="30">
        <v>109.19</v>
      </c>
      <c r="D918" s="30" t="s">
        <v>487</v>
      </c>
      <c r="E918" s="30" t="s">
        <v>2041</v>
      </c>
      <c r="F918" s="31"/>
    </row>
    <row r="919" spans="1:6" ht="20.100000000000001" customHeight="1">
      <c r="A919" s="29">
        <v>917</v>
      </c>
      <c r="B919" s="30" t="s">
        <v>2870</v>
      </c>
      <c r="C919" s="30">
        <v>109.19</v>
      </c>
      <c r="D919" s="30" t="s">
        <v>487</v>
      </c>
      <c r="E919" s="30" t="s">
        <v>2041</v>
      </c>
      <c r="F919" s="31"/>
    </row>
    <row r="920" spans="1:6" ht="20.100000000000001" customHeight="1">
      <c r="A920" s="29">
        <v>918</v>
      </c>
      <c r="B920" s="30" t="s">
        <v>1124</v>
      </c>
      <c r="C920" s="30">
        <v>92.52</v>
      </c>
      <c r="D920" s="30" t="s">
        <v>487</v>
      </c>
      <c r="E920" s="30" t="s">
        <v>2045</v>
      </c>
      <c r="F920" s="31"/>
    </row>
    <row r="921" spans="1:6" ht="20.100000000000001" customHeight="1">
      <c r="A921" s="29">
        <v>919</v>
      </c>
      <c r="B921" s="30" t="s">
        <v>1125</v>
      </c>
      <c r="C921" s="30">
        <v>94.39</v>
      </c>
      <c r="D921" s="30" t="s">
        <v>487</v>
      </c>
      <c r="E921" s="30" t="s">
        <v>2041</v>
      </c>
      <c r="F921" s="31"/>
    </row>
    <row r="922" spans="1:6" ht="20.100000000000001" customHeight="1">
      <c r="A922" s="29">
        <v>920</v>
      </c>
      <c r="B922" s="30" t="s">
        <v>2871</v>
      </c>
      <c r="C922" s="30">
        <v>94.77</v>
      </c>
      <c r="D922" s="30" t="s">
        <v>487</v>
      </c>
      <c r="E922" s="30" t="s">
        <v>2041</v>
      </c>
      <c r="F922" s="31"/>
    </row>
    <row r="923" spans="1:6" ht="20.100000000000001" customHeight="1">
      <c r="A923" s="29">
        <v>921</v>
      </c>
      <c r="B923" s="30" t="s">
        <v>2872</v>
      </c>
      <c r="C923" s="30">
        <v>92.52</v>
      </c>
      <c r="D923" s="30" t="s">
        <v>487</v>
      </c>
      <c r="E923" s="30" t="s">
        <v>2045</v>
      </c>
      <c r="F923" s="31"/>
    </row>
    <row r="924" spans="1:6" ht="20.100000000000001" customHeight="1">
      <c r="A924" s="29">
        <v>922</v>
      </c>
      <c r="B924" s="30" t="s">
        <v>2873</v>
      </c>
      <c r="C924" s="30">
        <v>92.52</v>
      </c>
      <c r="D924" s="30" t="s">
        <v>487</v>
      </c>
      <c r="E924" s="30" t="s">
        <v>2045</v>
      </c>
      <c r="F924" s="31"/>
    </row>
    <row r="925" spans="1:6" ht="20.100000000000001" customHeight="1">
      <c r="A925" s="29">
        <v>923</v>
      </c>
      <c r="B925" s="30" t="s">
        <v>2874</v>
      </c>
      <c r="C925" s="30">
        <v>94.39</v>
      </c>
      <c r="D925" s="30" t="s">
        <v>487</v>
      </c>
      <c r="E925" s="30" t="s">
        <v>2041</v>
      </c>
      <c r="F925" s="31"/>
    </row>
    <row r="926" spans="1:6" ht="20.100000000000001" customHeight="1">
      <c r="A926" s="29">
        <v>924</v>
      </c>
      <c r="B926" s="30" t="s">
        <v>2875</v>
      </c>
      <c r="C926" s="30">
        <v>94.77</v>
      </c>
      <c r="D926" s="30" t="s">
        <v>487</v>
      </c>
      <c r="E926" s="30" t="s">
        <v>2041</v>
      </c>
      <c r="F926" s="31"/>
    </row>
    <row r="927" spans="1:6" ht="20.100000000000001" customHeight="1">
      <c r="A927" s="29">
        <v>925</v>
      </c>
      <c r="B927" s="30" t="s">
        <v>2876</v>
      </c>
      <c r="C927" s="30">
        <v>92.52</v>
      </c>
      <c r="D927" s="30" t="s">
        <v>487</v>
      </c>
      <c r="E927" s="30" t="s">
        <v>2045</v>
      </c>
      <c r="F927" s="31"/>
    </row>
    <row r="928" spans="1:6" ht="20.100000000000001" customHeight="1">
      <c r="A928" s="29">
        <v>926</v>
      </c>
      <c r="B928" s="30" t="s">
        <v>2877</v>
      </c>
      <c r="C928" s="30">
        <v>92.52</v>
      </c>
      <c r="D928" s="30" t="s">
        <v>487</v>
      </c>
      <c r="E928" s="30" t="s">
        <v>2045</v>
      </c>
      <c r="F928" s="31"/>
    </row>
    <row r="929" spans="1:6" ht="20.100000000000001" customHeight="1">
      <c r="A929" s="29">
        <v>927</v>
      </c>
      <c r="B929" s="30" t="s">
        <v>2878</v>
      </c>
      <c r="C929" s="30">
        <v>94.39</v>
      </c>
      <c r="D929" s="30" t="s">
        <v>487</v>
      </c>
      <c r="E929" s="30" t="s">
        <v>2041</v>
      </c>
      <c r="F929" s="31"/>
    </row>
    <row r="930" spans="1:6" ht="20.100000000000001" customHeight="1">
      <c r="A930" s="29">
        <v>928</v>
      </c>
      <c r="B930" s="30" t="s">
        <v>2879</v>
      </c>
      <c r="C930" s="30">
        <v>92.52</v>
      </c>
      <c r="D930" s="30" t="s">
        <v>487</v>
      </c>
      <c r="E930" s="30" t="s">
        <v>2045</v>
      </c>
      <c r="F930" s="31"/>
    </row>
    <row r="931" spans="1:6" ht="20.100000000000001" customHeight="1">
      <c r="A931" s="29">
        <v>929</v>
      </c>
      <c r="B931" s="30" t="s">
        <v>2880</v>
      </c>
      <c r="C931" s="30">
        <v>94.39</v>
      </c>
      <c r="D931" s="30" t="s">
        <v>487</v>
      </c>
      <c r="E931" s="30" t="s">
        <v>2041</v>
      </c>
      <c r="F931" s="31"/>
    </row>
    <row r="932" spans="1:6" ht="20.100000000000001" customHeight="1">
      <c r="A932" s="29">
        <v>930</v>
      </c>
      <c r="B932" s="30" t="s">
        <v>2881</v>
      </c>
      <c r="C932" s="30">
        <v>94.39</v>
      </c>
      <c r="D932" s="30" t="s">
        <v>487</v>
      </c>
      <c r="E932" s="30" t="s">
        <v>2041</v>
      </c>
      <c r="F932" s="31"/>
    </row>
    <row r="933" spans="1:6" ht="20.100000000000001" customHeight="1">
      <c r="A933" s="29">
        <v>931</v>
      </c>
      <c r="B933" s="30" t="s">
        <v>2882</v>
      </c>
      <c r="C933" s="30">
        <v>94.39</v>
      </c>
      <c r="D933" s="30" t="s">
        <v>487</v>
      </c>
      <c r="E933" s="30" t="s">
        <v>2041</v>
      </c>
      <c r="F933" s="31"/>
    </row>
    <row r="934" spans="1:6" ht="20.100000000000001" customHeight="1">
      <c r="A934" s="29">
        <v>932</v>
      </c>
      <c r="B934" s="30" t="s">
        <v>2883</v>
      </c>
      <c r="C934" s="30">
        <v>92.52</v>
      </c>
      <c r="D934" s="30" t="s">
        <v>487</v>
      </c>
      <c r="E934" s="30" t="s">
        <v>2045</v>
      </c>
      <c r="F934" s="31"/>
    </row>
    <row r="935" spans="1:6" ht="20.100000000000001" customHeight="1">
      <c r="A935" s="29">
        <v>933</v>
      </c>
      <c r="B935" s="30" t="s">
        <v>2884</v>
      </c>
      <c r="C935" s="30">
        <v>94.39</v>
      </c>
      <c r="D935" s="30" t="s">
        <v>487</v>
      </c>
      <c r="E935" s="30" t="s">
        <v>2041</v>
      </c>
      <c r="F935" s="31"/>
    </row>
    <row r="936" spans="1:6" ht="20.100000000000001" customHeight="1">
      <c r="A936" s="29">
        <v>934</v>
      </c>
      <c r="B936" s="30" t="s">
        <v>2885</v>
      </c>
      <c r="C936" s="30">
        <v>94.39</v>
      </c>
      <c r="D936" s="30" t="s">
        <v>487</v>
      </c>
      <c r="E936" s="30" t="s">
        <v>2041</v>
      </c>
      <c r="F936" s="31"/>
    </row>
    <row r="937" spans="1:6" ht="20.100000000000001" customHeight="1">
      <c r="A937" s="29">
        <v>935</v>
      </c>
      <c r="B937" s="30" t="s">
        <v>2886</v>
      </c>
      <c r="C937" s="30">
        <v>94.39</v>
      </c>
      <c r="D937" s="30" t="s">
        <v>487</v>
      </c>
      <c r="E937" s="30" t="s">
        <v>2041</v>
      </c>
      <c r="F937" s="31"/>
    </row>
    <row r="938" spans="1:6" ht="20.100000000000001" customHeight="1">
      <c r="A938" s="29">
        <v>936</v>
      </c>
      <c r="B938" s="30" t="s">
        <v>2887</v>
      </c>
      <c r="C938" s="30">
        <v>94.39</v>
      </c>
      <c r="D938" s="30" t="s">
        <v>487</v>
      </c>
      <c r="E938" s="30" t="s">
        <v>2041</v>
      </c>
      <c r="F938" s="31"/>
    </row>
    <row r="939" spans="1:6" ht="20.100000000000001" customHeight="1">
      <c r="A939" s="29">
        <v>937</v>
      </c>
      <c r="B939" s="30" t="s">
        <v>2888</v>
      </c>
      <c r="C939" s="30">
        <v>94.39</v>
      </c>
      <c r="D939" s="30" t="s">
        <v>487</v>
      </c>
      <c r="E939" s="30" t="s">
        <v>2041</v>
      </c>
      <c r="F939" s="31"/>
    </row>
    <row r="940" spans="1:6" ht="20.100000000000001" customHeight="1">
      <c r="A940" s="29">
        <v>938</v>
      </c>
      <c r="B940" s="30" t="s">
        <v>2889</v>
      </c>
      <c r="C940" s="30">
        <v>94.39</v>
      </c>
      <c r="D940" s="30" t="s">
        <v>487</v>
      </c>
      <c r="E940" s="30" t="s">
        <v>2041</v>
      </c>
      <c r="F940" s="31"/>
    </row>
    <row r="941" spans="1:6" ht="20.100000000000001" customHeight="1">
      <c r="A941" s="29">
        <v>939</v>
      </c>
      <c r="B941" s="30" t="s">
        <v>2890</v>
      </c>
      <c r="C941" s="30">
        <v>94.39</v>
      </c>
      <c r="D941" s="30" t="s">
        <v>487</v>
      </c>
      <c r="E941" s="30" t="s">
        <v>2041</v>
      </c>
      <c r="F941" s="31"/>
    </row>
    <row r="942" spans="1:6" ht="20.100000000000001" customHeight="1">
      <c r="A942" s="29">
        <v>940</v>
      </c>
      <c r="B942" s="30" t="s">
        <v>2891</v>
      </c>
      <c r="C942" s="30">
        <v>94.39</v>
      </c>
      <c r="D942" s="30" t="s">
        <v>487</v>
      </c>
      <c r="E942" s="30" t="s">
        <v>2041</v>
      </c>
      <c r="F942" s="31"/>
    </row>
    <row r="943" spans="1:6" ht="20.100000000000001" customHeight="1">
      <c r="A943" s="29">
        <v>941</v>
      </c>
      <c r="B943" s="30" t="s">
        <v>2892</v>
      </c>
      <c r="C943" s="30">
        <v>94.39</v>
      </c>
      <c r="D943" s="30" t="s">
        <v>487</v>
      </c>
      <c r="E943" s="30" t="s">
        <v>2041</v>
      </c>
      <c r="F943" s="31"/>
    </row>
    <row r="944" spans="1:6" ht="20.100000000000001" customHeight="1">
      <c r="A944" s="29">
        <v>942</v>
      </c>
      <c r="B944" s="30" t="s">
        <v>2893</v>
      </c>
      <c r="C944" s="30">
        <v>94.39</v>
      </c>
      <c r="D944" s="30" t="s">
        <v>487</v>
      </c>
      <c r="E944" s="30" t="s">
        <v>2041</v>
      </c>
      <c r="F944" s="31"/>
    </row>
    <row r="945" spans="1:6" ht="20.100000000000001" customHeight="1">
      <c r="A945" s="29">
        <v>943</v>
      </c>
      <c r="B945" s="30" t="s">
        <v>2894</v>
      </c>
      <c r="C945" s="30">
        <v>92.52</v>
      </c>
      <c r="D945" s="30" t="s">
        <v>487</v>
      </c>
      <c r="E945" s="30" t="s">
        <v>2045</v>
      </c>
      <c r="F945" s="31"/>
    </row>
    <row r="946" spans="1:6" ht="20.100000000000001" customHeight="1">
      <c r="A946" s="29">
        <v>944</v>
      </c>
      <c r="B946" s="30" t="s">
        <v>2895</v>
      </c>
      <c r="C946" s="30">
        <v>94.39</v>
      </c>
      <c r="D946" s="30" t="s">
        <v>487</v>
      </c>
      <c r="E946" s="30" t="s">
        <v>2041</v>
      </c>
      <c r="F946" s="31"/>
    </row>
    <row r="947" spans="1:6" ht="20.100000000000001" customHeight="1">
      <c r="A947" s="29">
        <v>945</v>
      </c>
      <c r="B947" s="30" t="s">
        <v>2896</v>
      </c>
      <c r="C947" s="30">
        <v>94.39</v>
      </c>
      <c r="D947" s="30" t="s">
        <v>487</v>
      </c>
      <c r="E947" s="30" t="s">
        <v>2041</v>
      </c>
      <c r="F947" s="31"/>
    </row>
    <row r="948" spans="1:6" ht="20.100000000000001" customHeight="1">
      <c r="A948" s="29">
        <v>946</v>
      </c>
      <c r="B948" s="30" t="s">
        <v>2897</v>
      </c>
      <c r="C948" s="30">
        <v>94.39</v>
      </c>
      <c r="D948" s="30" t="s">
        <v>487</v>
      </c>
      <c r="E948" s="30" t="s">
        <v>2041</v>
      </c>
      <c r="F948" s="31"/>
    </row>
    <row r="949" spans="1:6" ht="20.100000000000001" customHeight="1">
      <c r="A949" s="29">
        <v>947</v>
      </c>
      <c r="B949" s="30" t="s">
        <v>2898</v>
      </c>
      <c r="C949" s="30">
        <v>94.39</v>
      </c>
      <c r="D949" s="30" t="s">
        <v>487</v>
      </c>
      <c r="E949" s="30" t="s">
        <v>2041</v>
      </c>
      <c r="F949" s="31"/>
    </row>
    <row r="950" spans="1:6" ht="20.100000000000001" customHeight="1">
      <c r="A950" s="29">
        <v>948</v>
      </c>
      <c r="B950" s="30" t="s">
        <v>2899</v>
      </c>
      <c r="C950" s="30">
        <v>94.39</v>
      </c>
      <c r="D950" s="30" t="s">
        <v>487</v>
      </c>
      <c r="E950" s="30" t="s">
        <v>2041</v>
      </c>
      <c r="F950" s="31"/>
    </row>
    <row r="951" spans="1:6" ht="20.100000000000001" customHeight="1">
      <c r="A951" s="29">
        <v>949</v>
      </c>
      <c r="B951" s="30" t="s">
        <v>2900</v>
      </c>
      <c r="C951" s="30">
        <v>94.39</v>
      </c>
      <c r="D951" s="30" t="s">
        <v>487</v>
      </c>
      <c r="E951" s="30" t="s">
        <v>2041</v>
      </c>
      <c r="F951" s="31"/>
    </row>
    <row r="952" spans="1:6" ht="20.100000000000001" customHeight="1">
      <c r="A952" s="29">
        <v>950</v>
      </c>
      <c r="B952" s="30" t="s">
        <v>2901</v>
      </c>
      <c r="C952" s="30">
        <v>94.77</v>
      </c>
      <c r="D952" s="30" t="s">
        <v>487</v>
      </c>
      <c r="E952" s="30" t="s">
        <v>2041</v>
      </c>
      <c r="F952" s="31"/>
    </row>
    <row r="953" spans="1:6" ht="20.100000000000001" customHeight="1">
      <c r="A953" s="29">
        <v>951</v>
      </c>
      <c r="B953" s="30" t="s">
        <v>2902</v>
      </c>
      <c r="C953" s="30">
        <v>92.52</v>
      </c>
      <c r="D953" s="30" t="s">
        <v>487</v>
      </c>
      <c r="E953" s="30" t="s">
        <v>2045</v>
      </c>
      <c r="F953" s="31"/>
    </row>
    <row r="954" spans="1:6" ht="20.100000000000001" customHeight="1">
      <c r="A954" s="29">
        <v>952</v>
      </c>
      <c r="B954" s="30" t="s">
        <v>2903</v>
      </c>
      <c r="C954" s="30">
        <v>94.77</v>
      </c>
      <c r="D954" s="30" t="s">
        <v>487</v>
      </c>
      <c r="E954" s="30" t="s">
        <v>2041</v>
      </c>
      <c r="F954" s="31"/>
    </row>
    <row r="955" spans="1:6" ht="20.100000000000001" customHeight="1">
      <c r="A955" s="29">
        <v>953</v>
      </c>
      <c r="B955" s="30" t="s">
        <v>2904</v>
      </c>
      <c r="C955" s="30">
        <v>94.39</v>
      </c>
      <c r="D955" s="30" t="s">
        <v>487</v>
      </c>
      <c r="E955" s="30" t="s">
        <v>2041</v>
      </c>
      <c r="F955" s="31"/>
    </row>
    <row r="956" spans="1:6" ht="20.100000000000001" customHeight="1">
      <c r="A956" s="29">
        <v>954</v>
      </c>
      <c r="B956" s="30" t="s">
        <v>2905</v>
      </c>
      <c r="C956" s="30">
        <v>92.52</v>
      </c>
      <c r="D956" s="30" t="s">
        <v>487</v>
      </c>
      <c r="E956" s="30" t="s">
        <v>2045</v>
      </c>
      <c r="F956" s="31"/>
    </row>
    <row r="957" spans="1:6" ht="20.100000000000001" customHeight="1">
      <c r="A957" s="29">
        <v>955</v>
      </c>
      <c r="B957" s="30" t="s">
        <v>2906</v>
      </c>
      <c r="C957" s="30">
        <v>92.52</v>
      </c>
      <c r="D957" s="30" t="s">
        <v>487</v>
      </c>
      <c r="E957" s="30" t="s">
        <v>2045</v>
      </c>
      <c r="F957" s="31"/>
    </row>
    <row r="958" spans="1:6" ht="20.100000000000001" customHeight="1">
      <c r="A958" s="29">
        <v>956</v>
      </c>
      <c r="B958" s="30" t="s">
        <v>1320</v>
      </c>
      <c r="C958" s="30">
        <v>92.52</v>
      </c>
      <c r="D958" s="30" t="s">
        <v>487</v>
      </c>
      <c r="E958" s="30" t="s">
        <v>2045</v>
      </c>
      <c r="F958" s="31"/>
    </row>
    <row r="959" spans="1:6" ht="20.100000000000001" customHeight="1">
      <c r="A959" s="29">
        <v>957</v>
      </c>
      <c r="B959" s="30" t="s">
        <v>1321</v>
      </c>
      <c r="C959" s="30">
        <v>94.39</v>
      </c>
      <c r="D959" s="30" t="s">
        <v>487</v>
      </c>
      <c r="E959" s="30" t="s">
        <v>2041</v>
      </c>
      <c r="F959" s="31"/>
    </row>
    <row r="960" spans="1:6" ht="20.100000000000001" customHeight="1">
      <c r="A960" s="29">
        <v>958</v>
      </c>
      <c r="B960" s="30" t="s">
        <v>1340</v>
      </c>
      <c r="C960" s="30">
        <v>94.39</v>
      </c>
      <c r="D960" s="30" t="s">
        <v>487</v>
      </c>
      <c r="E960" s="30" t="s">
        <v>2041</v>
      </c>
      <c r="F960" s="31"/>
    </row>
    <row r="961" spans="1:6" ht="20.100000000000001" customHeight="1">
      <c r="A961" s="29">
        <v>959</v>
      </c>
      <c r="B961" s="30" t="s">
        <v>1359</v>
      </c>
      <c r="C961" s="30">
        <v>94.39</v>
      </c>
      <c r="D961" s="30" t="s">
        <v>487</v>
      </c>
      <c r="E961" s="30" t="s">
        <v>2041</v>
      </c>
      <c r="F961" s="31"/>
    </row>
    <row r="962" spans="1:6" ht="20.100000000000001" customHeight="1">
      <c r="A962" s="29">
        <v>960</v>
      </c>
      <c r="B962" s="30" t="s">
        <v>2907</v>
      </c>
      <c r="C962" s="30">
        <v>94.39</v>
      </c>
      <c r="D962" s="30" t="s">
        <v>487</v>
      </c>
      <c r="E962" s="30" t="s">
        <v>2041</v>
      </c>
      <c r="F962" s="31"/>
    </row>
    <row r="963" spans="1:6" ht="20.100000000000001" customHeight="1">
      <c r="A963" s="29">
        <v>961</v>
      </c>
      <c r="B963" s="30" t="s">
        <v>1378</v>
      </c>
      <c r="C963" s="30">
        <v>94.39</v>
      </c>
      <c r="D963" s="30" t="s">
        <v>487</v>
      </c>
      <c r="E963" s="30" t="s">
        <v>2041</v>
      </c>
      <c r="F963" s="31"/>
    </row>
    <row r="964" spans="1:6" ht="20.100000000000001" customHeight="1">
      <c r="A964" s="29">
        <v>962</v>
      </c>
      <c r="B964" s="30" t="s">
        <v>2908</v>
      </c>
      <c r="C964" s="30">
        <v>94.39</v>
      </c>
      <c r="D964" s="30" t="s">
        <v>487</v>
      </c>
      <c r="E964" s="30" t="s">
        <v>2041</v>
      </c>
      <c r="F964" s="31"/>
    </row>
    <row r="965" spans="1:6" ht="20.100000000000001" customHeight="1">
      <c r="A965" s="29">
        <v>963</v>
      </c>
      <c r="B965" s="30" t="s">
        <v>1396</v>
      </c>
      <c r="C965" s="30">
        <v>92.52</v>
      </c>
      <c r="D965" s="30" t="s">
        <v>487</v>
      </c>
      <c r="E965" s="30" t="s">
        <v>2045</v>
      </c>
      <c r="F965" s="31"/>
    </row>
    <row r="966" spans="1:6" ht="20.100000000000001" customHeight="1">
      <c r="A966" s="29">
        <v>964</v>
      </c>
      <c r="B966" s="30" t="s">
        <v>1397</v>
      </c>
      <c r="C966" s="30">
        <v>94.39</v>
      </c>
      <c r="D966" s="30" t="s">
        <v>487</v>
      </c>
      <c r="E966" s="30" t="s">
        <v>2041</v>
      </c>
      <c r="F966" s="31"/>
    </row>
    <row r="967" spans="1:6" ht="20.100000000000001" customHeight="1">
      <c r="A967" s="29">
        <v>965</v>
      </c>
      <c r="B967" s="30" t="s">
        <v>2909</v>
      </c>
      <c r="C967" s="30">
        <v>94.39</v>
      </c>
      <c r="D967" s="30" t="s">
        <v>487</v>
      </c>
      <c r="E967" s="30" t="s">
        <v>2041</v>
      </c>
      <c r="F967" s="31"/>
    </row>
    <row r="968" spans="1:6" ht="20.100000000000001" customHeight="1">
      <c r="A968" s="29">
        <v>966</v>
      </c>
      <c r="B968" s="30" t="s">
        <v>1415</v>
      </c>
      <c r="C968" s="30">
        <v>92.52</v>
      </c>
      <c r="D968" s="30" t="s">
        <v>487</v>
      </c>
      <c r="E968" s="30" t="s">
        <v>2045</v>
      </c>
      <c r="F968" s="31"/>
    </row>
    <row r="969" spans="1:6" ht="20.100000000000001" customHeight="1">
      <c r="A969" s="29">
        <v>967</v>
      </c>
      <c r="B969" s="30" t="s">
        <v>1416</v>
      </c>
      <c r="C969" s="30">
        <v>94.39</v>
      </c>
      <c r="D969" s="30" t="s">
        <v>487</v>
      </c>
      <c r="E969" s="30" t="s">
        <v>2041</v>
      </c>
      <c r="F969" s="31"/>
    </row>
    <row r="970" spans="1:6" ht="20.100000000000001" customHeight="1">
      <c r="A970" s="29">
        <v>968</v>
      </c>
      <c r="B970" s="30" t="s">
        <v>2910</v>
      </c>
      <c r="C970" s="30">
        <v>94.39</v>
      </c>
      <c r="D970" s="30" t="s">
        <v>487</v>
      </c>
      <c r="E970" s="30" t="s">
        <v>2041</v>
      </c>
      <c r="F970" s="31"/>
    </row>
    <row r="971" spans="1:6" ht="20.100000000000001" customHeight="1">
      <c r="A971" s="29">
        <v>969</v>
      </c>
      <c r="B971" s="30" t="s">
        <v>2911</v>
      </c>
      <c r="C971" s="30">
        <v>92.52</v>
      </c>
      <c r="D971" s="30" t="s">
        <v>487</v>
      </c>
      <c r="E971" s="30" t="s">
        <v>2045</v>
      </c>
      <c r="F971" s="31"/>
    </row>
    <row r="972" spans="1:6" ht="20.100000000000001" customHeight="1">
      <c r="A972" s="29">
        <v>970</v>
      </c>
      <c r="B972" s="30" t="s">
        <v>2912</v>
      </c>
      <c r="C972" s="30">
        <v>94.39</v>
      </c>
      <c r="D972" s="30" t="s">
        <v>487</v>
      </c>
      <c r="E972" s="30" t="s">
        <v>2041</v>
      </c>
      <c r="F972" s="31"/>
    </row>
    <row r="973" spans="1:6" ht="20.100000000000001" customHeight="1">
      <c r="A973" s="29">
        <v>971</v>
      </c>
      <c r="B973" s="30" t="s">
        <v>2913</v>
      </c>
      <c r="C973" s="30">
        <v>94.39</v>
      </c>
      <c r="D973" s="30" t="s">
        <v>487</v>
      </c>
      <c r="E973" s="30" t="s">
        <v>2041</v>
      </c>
      <c r="F973" s="31"/>
    </row>
    <row r="974" spans="1:6" ht="20.100000000000001" customHeight="1">
      <c r="A974" s="29">
        <v>972</v>
      </c>
      <c r="B974" s="30" t="s">
        <v>2914</v>
      </c>
      <c r="C974" s="30">
        <v>92.52</v>
      </c>
      <c r="D974" s="30" t="s">
        <v>487</v>
      </c>
      <c r="E974" s="30" t="s">
        <v>2045</v>
      </c>
      <c r="F974" s="31"/>
    </row>
    <row r="975" spans="1:6" ht="20.100000000000001" customHeight="1">
      <c r="A975" s="29">
        <v>973</v>
      </c>
      <c r="B975" s="30" t="s">
        <v>2915</v>
      </c>
      <c r="C975" s="30">
        <v>94.39</v>
      </c>
      <c r="D975" s="30" t="s">
        <v>487</v>
      </c>
      <c r="E975" s="30" t="s">
        <v>2041</v>
      </c>
      <c r="F975" s="31"/>
    </row>
    <row r="976" spans="1:6" ht="20.100000000000001" customHeight="1">
      <c r="A976" s="29">
        <v>974</v>
      </c>
      <c r="B976" s="30" t="s">
        <v>2916</v>
      </c>
      <c r="C976" s="30">
        <v>94.39</v>
      </c>
      <c r="D976" s="30" t="s">
        <v>487</v>
      </c>
      <c r="E976" s="30" t="s">
        <v>2041</v>
      </c>
      <c r="F976" s="31"/>
    </row>
    <row r="977" spans="1:6" ht="20.100000000000001" customHeight="1">
      <c r="A977" s="29">
        <v>975</v>
      </c>
      <c r="B977" s="30" t="s">
        <v>2917</v>
      </c>
      <c r="C977" s="30">
        <v>92.52</v>
      </c>
      <c r="D977" s="30" t="s">
        <v>487</v>
      </c>
      <c r="E977" s="30" t="s">
        <v>2045</v>
      </c>
      <c r="F977" s="31"/>
    </row>
    <row r="978" spans="1:6" ht="20.100000000000001" customHeight="1">
      <c r="A978" s="29">
        <v>976</v>
      </c>
      <c r="B978" s="30" t="s">
        <v>2918</v>
      </c>
      <c r="C978" s="30">
        <v>92.52</v>
      </c>
      <c r="D978" s="30" t="s">
        <v>487</v>
      </c>
      <c r="E978" s="30" t="s">
        <v>2045</v>
      </c>
      <c r="F978" s="31"/>
    </row>
    <row r="979" spans="1:6" ht="20.100000000000001" customHeight="1">
      <c r="A979" s="29">
        <v>977</v>
      </c>
      <c r="B979" s="30" t="s">
        <v>1149</v>
      </c>
      <c r="C979" s="30">
        <v>92.52</v>
      </c>
      <c r="D979" s="30" t="s">
        <v>487</v>
      </c>
      <c r="E979" s="30" t="s">
        <v>2045</v>
      </c>
      <c r="F979" s="31"/>
    </row>
    <row r="980" spans="1:6" ht="20.100000000000001" customHeight="1">
      <c r="A980" s="29">
        <v>978</v>
      </c>
      <c r="B980" s="30" t="s">
        <v>1150</v>
      </c>
      <c r="C980" s="30">
        <v>94.39</v>
      </c>
      <c r="D980" s="30" t="s">
        <v>487</v>
      </c>
      <c r="E980" s="30" t="s">
        <v>2041</v>
      </c>
      <c r="F980" s="31"/>
    </row>
    <row r="981" spans="1:6" ht="20.100000000000001" customHeight="1">
      <c r="A981" s="29">
        <v>979</v>
      </c>
      <c r="B981" s="30" t="s">
        <v>2919</v>
      </c>
      <c r="C981" s="30">
        <v>94.39</v>
      </c>
      <c r="D981" s="30" t="s">
        <v>487</v>
      </c>
      <c r="E981" s="30" t="s">
        <v>2041</v>
      </c>
      <c r="F981" s="31"/>
    </row>
    <row r="982" spans="1:6" ht="20.100000000000001" customHeight="1">
      <c r="A982" s="29">
        <v>980</v>
      </c>
      <c r="B982" s="30" t="s">
        <v>2920</v>
      </c>
      <c r="C982" s="30">
        <v>92.52</v>
      </c>
      <c r="D982" s="30" t="s">
        <v>487</v>
      </c>
      <c r="E982" s="30" t="s">
        <v>2045</v>
      </c>
      <c r="F982" s="31"/>
    </row>
    <row r="983" spans="1:6" ht="20.100000000000001" customHeight="1">
      <c r="A983" s="29">
        <v>981</v>
      </c>
      <c r="B983" s="30" t="s">
        <v>1168</v>
      </c>
      <c r="C983" s="30">
        <v>92.52</v>
      </c>
      <c r="D983" s="30" t="s">
        <v>487</v>
      </c>
      <c r="E983" s="30" t="s">
        <v>2045</v>
      </c>
      <c r="F983" s="31"/>
    </row>
    <row r="984" spans="1:6" ht="20.100000000000001" customHeight="1">
      <c r="A984" s="29">
        <v>982</v>
      </c>
      <c r="B984" s="30" t="s">
        <v>1169</v>
      </c>
      <c r="C984" s="30">
        <v>94.39</v>
      </c>
      <c r="D984" s="30" t="s">
        <v>487</v>
      </c>
      <c r="E984" s="30" t="s">
        <v>2041</v>
      </c>
      <c r="F984" s="31"/>
    </row>
    <row r="985" spans="1:6" ht="20.100000000000001" customHeight="1">
      <c r="A985" s="29">
        <v>983</v>
      </c>
      <c r="B985" s="30" t="s">
        <v>1226</v>
      </c>
      <c r="C985" s="30">
        <v>94.39</v>
      </c>
      <c r="D985" s="30" t="s">
        <v>487</v>
      </c>
      <c r="E985" s="30" t="s">
        <v>2041</v>
      </c>
      <c r="F985" s="31"/>
    </row>
    <row r="986" spans="1:6" ht="20.100000000000001" customHeight="1">
      <c r="A986" s="29">
        <v>984</v>
      </c>
      <c r="B986" s="30" t="s">
        <v>1245</v>
      </c>
      <c r="C986" s="30">
        <v>94.39</v>
      </c>
      <c r="D986" s="30" t="s">
        <v>487</v>
      </c>
      <c r="E986" s="30" t="s">
        <v>2041</v>
      </c>
      <c r="F986" s="31"/>
    </row>
    <row r="987" spans="1:6" ht="20.100000000000001" customHeight="1">
      <c r="A987" s="29">
        <v>985</v>
      </c>
      <c r="B987" s="30" t="s">
        <v>1264</v>
      </c>
      <c r="C987" s="30">
        <v>94.39</v>
      </c>
      <c r="D987" s="30" t="s">
        <v>487</v>
      </c>
      <c r="E987" s="30" t="s">
        <v>2041</v>
      </c>
      <c r="F987" s="31"/>
    </row>
    <row r="988" spans="1:6" ht="20.100000000000001" customHeight="1">
      <c r="A988" s="29">
        <v>986</v>
      </c>
      <c r="B988" s="30" t="s">
        <v>1283</v>
      </c>
      <c r="C988" s="30">
        <v>94.39</v>
      </c>
      <c r="D988" s="30" t="s">
        <v>487</v>
      </c>
      <c r="E988" s="30" t="s">
        <v>2041</v>
      </c>
      <c r="F988" s="31"/>
    </row>
    <row r="989" spans="1:6" ht="20.100000000000001" customHeight="1">
      <c r="A989" s="29">
        <v>987</v>
      </c>
      <c r="B989" s="30" t="s">
        <v>2921</v>
      </c>
      <c r="C989" s="30">
        <v>94.39</v>
      </c>
      <c r="D989" s="30" t="s">
        <v>487</v>
      </c>
      <c r="E989" s="30" t="s">
        <v>2041</v>
      </c>
      <c r="F989" s="31"/>
    </row>
    <row r="990" spans="1:6" ht="20.100000000000001" customHeight="1">
      <c r="A990" s="29">
        <v>988</v>
      </c>
      <c r="B990" s="30" t="s">
        <v>2922</v>
      </c>
      <c r="C990" s="30">
        <v>94.39</v>
      </c>
      <c r="D990" s="30" t="s">
        <v>487</v>
      </c>
      <c r="E990" s="30" t="s">
        <v>2041</v>
      </c>
      <c r="F990" s="31"/>
    </row>
    <row r="991" spans="1:6" ht="20.100000000000001" customHeight="1">
      <c r="A991" s="29">
        <v>989</v>
      </c>
      <c r="B991" s="30" t="s">
        <v>2923</v>
      </c>
      <c r="C991" s="30">
        <v>94.39</v>
      </c>
      <c r="D991" s="30" t="s">
        <v>487</v>
      </c>
      <c r="E991" s="30" t="s">
        <v>2041</v>
      </c>
      <c r="F991" s="31"/>
    </row>
    <row r="992" spans="1:6" ht="20.100000000000001" customHeight="1">
      <c r="A992" s="29">
        <v>990</v>
      </c>
      <c r="B992" s="30" t="s">
        <v>2924</v>
      </c>
      <c r="C992" s="30">
        <v>94.39</v>
      </c>
      <c r="D992" s="30" t="s">
        <v>487</v>
      </c>
      <c r="E992" s="30" t="s">
        <v>2041</v>
      </c>
      <c r="F992" s="31"/>
    </row>
    <row r="993" spans="1:6" ht="20.100000000000001" customHeight="1">
      <c r="A993" s="29">
        <v>991</v>
      </c>
      <c r="B993" s="30" t="s">
        <v>2925</v>
      </c>
      <c r="C993" s="30">
        <v>94.39</v>
      </c>
      <c r="D993" s="30" t="s">
        <v>487</v>
      </c>
      <c r="E993" s="30" t="s">
        <v>2041</v>
      </c>
      <c r="F993" s="31"/>
    </row>
    <row r="994" spans="1:6" ht="20.100000000000001" customHeight="1">
      <c r="A994" s="29">
        <v>992</v>
      </c>
      <c r="B994" s="30" t="s">
        <v>2926</v>
      </c>
      <c r="C994" s="30">
        <v>94.39</v>
      </c>
      <c r="D994" s="30" t="s">
        <v>487</v>
      </c>
      <c r="E994" s="30" t="s">
        <v>2041</v>
      </c>
      <c r="F994" s="31"/>
    </row>
    <row r="995" spans="1:6" ht="20.100000000000001" customHeight="1">
      <c r="A995" s="29">
        <v>993</v>
      </c>
      <c r="B995" s="30" t="s">
        <v>2927</v>
      </c>
      <c r="C995" s="30">
        <v>94.39</v>
      </c>
      <c r="D995" s="30" t="s">
        <v>487</v>
      </c>
      <c r="E995" s="30" t="s">
        <v>2041</v>
      </c>
      <c r="F995" s="31"/>
    </row>
    <row r="996" spans="1:6" ht="20.100000000000001" customHeight="1">
      <c r="A996" s="29">
        <v>994</v>
      </c>
      <c r="B996" s="30" t="s">
        <v>2928</v>
      </c>
      <c r="C996" s="30">
        <v>94.39</v>
      </c>
      <c r="D996" s="30" t="s">
        <v>487</v>
      </c>
      <c r="E996" s="30" t="s">
        <v>2041</v>
      </c>
      <c r="F996" s="31"/>
    </row>
    <row r="997" spans="1:6" ht="20.100000000000001" customHeight="1">
      <c r="A997" s="29">
        <v>995</v>
      </c>
      <c r="B997" s="30" t="s">
        <v>2929</v>
      </c>
      <c r="C997" s="30">
        <v>94.39</v>
      </c>
      <c r="D997" s="30" t="s">
        <v>487</v>
      </c>
      <c r="E997" s="30" t="s">
        <v>2041</v>
      </c>
      <c r="F997" s="31"/>
    </row>
    <row r="998" spans="1:6" ht="20.100000000000001" customHeight="1">
      <c r="A998" s="29">
        <v>996</v>
      </c>
      <c r="B998" s="30" t="s">
        <v>2930</v>
      </c>
      <c r="C998" s="30">
        <v>94.39</v>
      </c>
      <c r="D998" s="30" t="s">
        <v>487</v>
      </c>
      <c r="E998" s="30" t="s">
        <v>2041</v>
      </c>
      <c r="F998" s="31"/>
    </row>
    <row r="999" spans="1:6" ht="20.100000000000001" customHeight="1">
      <c r="A999" s="29">
        <v>997</v>
      </c>
      <c r="B999" s="30" t="s">
        <v>2931</v>
      </c>
      <c r="C999" s="30">
        <v>94.39</v>
      </c>
      <c r="D999" s="30" t="s">
        <v>487</v>
      </c>
      <c r="E999" s="30" t="s">
        <v>2041</v>
      </c>
      <c r="F999" s="31"/>
    </row>
    <row r="1000" spans="1:6" ht="20.100000000000001" customHeight="1">
      <c r="A1000" s="29">
        <v>998</v>
      </c>
      <c r="B1000" s="30" t="s">
        <v>2932</v>
      </c>
      <c r="C1000" s="30">
        <v>94.39</v>
      </c>
      <c r="D1000" s="30" t="s">
        <v>487</v>
      </c>
      <c r="E1000" s="30" t="s">
        <v>2041</v>
      </c>
      <c r="F1000" s="31"/>
    </row>
    <row r="1001" spans="1:6" ht="20.100000000000001" customHeight="1">
      <c r="A1001" s="29">
        <v>999</v>
      </c>
      <c r="B1001" s="30" t="s">
        <v>2933</v>
      </c>
      <c r="C1001" s="30">
        <v>94.39</v>
      </c>
      <c r="D1001" s="30" t="s">
        <v>487</v>
      </c>
      <c r="E1001" s="30" t="s">
        <v>2041</v>
      </c>
      <c r="F1001" s="31"/>
    </row>
    <row r="1002" spans="1:6" ht="20.100000000000001" customHeight="1">
      <c r="A1002" s="29">
        <v>1000</v>
      </c>
      <c r="B1002" s="30" t="s">
        <v>2934</v>
      </c>
      <c r="C1002" s="30">
        <v>94.39</v>
      </c>
      <c r="D1002" s="30" t="s">
        <v>487</v>
      </c>
      <c r="E1002" s="30" t="s">
        <v>2041</v>
      </c>
      <c r="F1002" s="31"/>
    </row>
    <row r="1003" spans="1:6" ht="20.100000000000001" customHeight="1">
      <c r="A1003" s="29">
        <v>1001</v>
      </c>
      <c r="B1003" s="30" t="s">
        <v>2935</v>
      </c>
      <c r="C1003" s="30">
        <v>94.39</v>
      </c>
      <c r="D1003" s="30" t="s">
        <v>487</v>
      </c>
      <c r="E1003" s="30" t="s">
        <v>2041</v>
      </c>
      <c r="F1003" s="31"/>
    </row>
    <row r="1004" spans="1:6" ht="20.100000000000001" customHeight="1">
      <c r="A1004" s="29">
        <v>1002</v>
      </c>
      <c r="B1004" s="30" t="s">
        <v>2936</v>
      </c>
      <c r="C1004" s="30">
        <v>94.39</v>
      </c>
      <c r="D1004" s="30" t="s">
        <v>487</v>
      </c>
      <c r="E1004" s="30" t="s">
        <v>2041</v>
      </c>
      <c r="F1004" s="31"/>
    </row>
    <row r="1005" spans="1:6" ht="20.100000000000001" customHeight="1">
      <c r="A1005" s="29">
        <v>1003</v>
      </c>
      <c r="B1005" s="30" t="s">
        <v>2937</v>
      </c>
      <c r="C1005" s="30">
        <v>94.39</v>
      </c>
      <c r="D1005" s="30" t="s">
        <v>487</v>
      </c>
      <c r="E1005" s="30" t="s">
        <v>2041</v>
      </c>
      <c r="F1005" s="31"/>
    </row>
    <row r="1006" spans="1:6" ht="20.100000000000001" customHeight="1">
      <c r="A1006" s="29">
        <v>1004</v>
      </c>
      <c r="B1006" s="30" t="s">
        <v>2938</v>
      </c>
      <c r="C1006" s="30">
        <v>94.39</v>
      </c>
      <c r="D1006" s="30" t="s">
        <v>487</v>
      </c>
      <c r="E1006" s="30" t="s">
        <v>2041</v>
      </c>
      <c r="F1006" s="31"/>
    </row>
    <row r="1007" spans="1:6" ht="20.100000000000001" customHeight="1">
      <c r="A1007" s="29">
        <v>1005</v>
      </c>
      <c r="B1007" s="30" t="s">
        <v>2939</v>
      </c>
      <c r="C1007" s="30">
        <v>92.52</v>
      </c>
      <c r="D1007" s="30" t="s">
        <v>487</v>
      </c>
      <c r="E1007" s="30" t="s">
        <v>2045</v>
      </c>
      <c r="F1007" s="31"/>
    </row>
    <row r="1008" spans="1:6" ht="20.100000000000001" customHeight="1">
      <c r="A1008" s="29">
        <v>1006</v>
      </c>
      <c r="B1008" s="30" t="s">
        <v>2940</v>
      </c>
      <c r="C1008" s="30">
        <v>94.39</v>
      </c>
      <c r="D1008" s="30" t="s">
        <v>487</v>
      </c>
      <c r="E1008" s="30" t="s">
        <v>2041</v>
      </c>
      <c r="F1008" s="31"/>
    </row>
    <row r="1009" spans="1:6" ht="20.100000000000001" customHeight="1">
      <c r="A1009" s="29">
        <v>1007</v>
      </c>
      <c r="B1009" s="30" t="s">
        <v>2941</v>
      </c>
      <c r="C1009" s="30">
        <v>109.98</v>
      </c>
      <c r="D1009" s="30" t="s">
        <v>487</v>
      </c>
      <c r="E1009" s="30" t="s">
        <v>2041</v>
      </c>
      <c r="F1009" s="31"/>
    </row>
    <row r="1010" spans="1:6" ht="20.100000000000001" customHeight="1">
      <c r="A1010" s="29">
        <v>1008</v>
      </c>
      <c r="B1010" s="30" t="s">
        <v>2942</v>
      </c>
      <c r="C1010" s="30">
        <v>109.19</v>
      </c>
      <c r="D1010" s="30" t="s">
        <v>487</v>
      </c>
      <c r="E1010" s="30" t="s">
        <v>2041</v>
      </c>
      <c r="F1010" s="31"/>
    </row>
    <row r="1011" spans="1:6" ht="20.100000000000001" customHeight="1">
      <c r="A1011" s="29">
        <v>1009</v>
      </c>
      <c r="B1011" s="30" t="s">
        <v>2943</v>
      </c>
      <c r="C1011" s="30">
        <v>109.19</v>
      </c>
      <c r="D1011" s="30" t="s">
        <v>487</v>
      </c>
      <c r="E1011" s="30" t="s">
        <v>2041</v>
      </c>
      <c r="F1011" s="31"/>
    </row>
    <row r="1012" spans="1:6" ht="20.100000000000001" customHeight="1">
      <c r="A1012" s="29">
        <v>1010</v>
      </c>
      <c r="B1012" s="30" t="s">
        <v>2944</v>
      </c>
      <c r="C1012" s="30">
        <v>109.19</v>
      </c>
      <c r="D1012" s="30" t="s">
        <v>487</v>
      </c>
      <c r="E1012" s="30" t="s">
        <v>2041</v>
      </c>
      <c r="F1012" s="31"/>
    </row>
    <row r="1013" spans="1:6" ht="20.100000000000001" customHeight="1">
      <c r="A1013" s="29">
        <v>1011</v>
      </c>
      <c r="B1013" s="30" t="s">
        <v>2945</v>
      </c>
      <c r="C1013" s="30">
        <v>109.19</v>
      </c>
      <c r="D1013" s="30" t="s">
        <v>487</v>
      </c>
      <c r="E1013" s="30" t="s">
        <v>2041</v>
      </c>
      <c r="F1013" s="31"/>
    </row>
    <row r="1014" spans="1:6" ht="20.100000000000001" customHeight="1">
      <c r="A1014" s="29">
        <v>1012</v>
      </c>
      <c r="B1014" s="30" t="s">
        <v>2946</v>
      </c>
      <c r="C1014" s="30">
        <v>109.19</v>
      </c>
      <c r="D1014" s="30" t="s">
        <v>487</v>
      </c>
      <c r="E1014" s="30" t="s">
        <v>2041</v>
      </c>
      <c r="F1014" s="31"/>
    </row>
    <row r="1015" spans="1:6" ht="20.100000000000001" customHeight="1">
      <c r="A1015" s="29">
        <v>1013</v>
      </c>
      <c r="B1015" s="30" t="s">
        <v>2947</v>
      </c>
      <c r="C1015" s="30">
        <v>109.19</v>
      </c>
      <c r="D1015" s="30" t="s">
        <v>487</v>
      </c>
      <c r="E1015" s="30" t="s">
        <v>2041</v>
      </c>
      <c r="F1015" s="31"/>
    </row>
    <row r="1016" spans="1:6" ht="20.100000000000001" customHeight="1">
      <c r="A1016" s="29">
        <v>1014</v>
      </c>
      <c r="B1016" s="30" t="s">
        <v>2948</v>
      </c>
      <c r="C1016" s="30">
        <v>109.19</v>
      </c>
      <c r="D1016" s="30" t="s">
        <v>487</v>
      </c>
      <c r="E1016" s="30" t="s">
        <v>2041</v>
      </c>
      <c r="F1016" s="31"/>
    </row>
    <row r="1017" spans="1:6" ht="20.100000000000001" customHeight="1">
      <c r="A1017" s="29">
        <v>1015</v>
      </c>
      <c r="B1017" s="30" t="s">
        <v>2949</v>
      </c>
      <c r="C1017" s="30">
        <v>109.19</v>
      </c>
      <c r="D1017" s="30" t="s">
        <v>487</v>
      </c>
      <c r="E1017" s="30" t="s">
        <v>2041</v>
      </c>
      <c r="F1017" s="31"/>
    </row>
    <row r="1018" spans="1:6" ht="20.100000000000001" customHeight="1">
      <c r="A1018" s="29">
        <v>1016</v>
      </c>
      <c r="B1018" s="30" t="s">
        <v>2950</v>
      </c>
      <c r="C1018" s="30">
        <v>109.98</v>
      </c>
      <c r="D1018" s="30" t="s">
        <v>487</v>
      </c>
      <c r="E1018" s="30" t="s">
        <v>2041</v>
      </c>
      <c r="F1018" s="31"/>
    </row>
    <row r="1019" spans="1:6" ht="20.100000000000001" customHeight="1">
      <c r="A1019" s="29">
        <v>1017</v>
      </c>
      <c r="B1019" s="30" t="s">
        <v>2951</v>
      </c>
      <c r="C1019" s="30">
        <v>109.98</v>
      </c>
      <c r="D1019" s="30" t="s">
        <v>487</v>
      </c>
      <c r="E1019" s="30" t="s">
        <v>2041</v>
      </c>
      <c r="F1019" s="31"/>
    </row>
    <row r="1020" spans="1:6" ht="20.100000000000001" customHeight="1">
      <c r="A1020" s="29">
        <v>1018</v>
      </c>
      <c r="B1020" s="30" t="s">
        <v>2952</v>
      </c>
      <c r="C1020" s="30">
        <v>109.19</v>
      </c>
      <c r="D1020" s="30" t="s">
        <v>487</v>
      </c>
      <c r="E1020" s="30" t="s">
        <v>2041</v>
      </c>
      <c r="F1020" s="31"/>
    </row>
    <row r="1021" spans="1:6" ht="20.100000000000001" customHeight="1">
      <c r="A1021" s="29">
        <v>1019</v>
      </c>
      <c r="B1021" s="30" t="s">
        <v>2953</v>
      </c>
      <c r="C1021" s="30">
        <v>109.19</v>
      </c>
      <c r="D1021" s="30" t="s">
        <v>487</v>
      </c>
      <c r="E1021" s="30" t="s">
        <v>2041</v>
      </c>
      <c r="F1021" s="31"/>
    </row>
    <row r="1022" spans="1:6" ht="20.100000000000001" customHeight="1">
      <c r="A1022" s="29">
        <v>1020</v>
      </c>
      <c r="B1022" s="30" t="s">
        <v>2954</v>
      </c>
      <c r="C1022" s="30">
        <v>109.19</v>
      </c>
      <c r="D1022" s="30" t="s">
        <v>487</v>
      </c>
      <c r="E1022" s="30" t="s">
        <v>2041</v>
      </c>
      <c r="F1022" s="31"/>
    </row>
    <row r="1023" spans="1:6" ht="20.100000000000001" customHeight="1">
      <c r="A1023" s="29">
        <v>1021</v>
      </c>
      <c r="B1023" s="30" t="s">
        <v>2955</v>
      </c>
      <c r="C1023" s="30">
        <v>109.19</v>
      </c>
      <c r="D1023" s="30" t="s">
        <v>487</v>
      </c>
      <c r="E1023" s="30" t="s">
        <v>2041</v>
      </c>
      <c r="F1023" s="31"/>
    </row>
    <row r="1024" spans="1:6" ht="20.100000000000001" customHeight="1">
      <c r="A1024" s="29">
        <v>1022</v>
      </c>
      <c r="B1024" s="30" t="s">
        <v>2956</v>
      </c>
      <c r="C1024" s="30">
        <v>109.19</v>
      </c>
      <c r="D1024" s="30" t="s">
        <v>487</v>
      </c>
      <c r="E1024" s="30" t="s">
        <v>2041</v>
      </c>
      <c r="F1024" s="31"/>
    </row>
    <row r="1025" spans="1:6" ht="20.100000000000001" customHeight="1">
      <c r="A1025" s="29">
        <v>1023</v>
      </c>
      <c r="B1025" s="30" t="s">
        <v>2957</v>
      </c>
      <c r="C1025" s="30">
        <v>109.19</v>
      </c>
      <c r="D1025" s="30" t="s">
        <v>487</v>
      </c>
      <c r="E1025" s="30" t="s">
        <v>2041</v>
      </c>
      <c r="F1025" s="31"/>
    </row>
    <row r="1026" spans="1:6" ht="20.100000000000001" customHeight="1">
      <c r="A1026" s="29">
        <v>1024</v>
      </c>
      <c r="B1026" s="30" t="s">
        <v>2958</v>
      </c>
      <c r="C1026" s="30">
        <v>109.19</v>
      </c>
      <c r="D1026" s="30" t="s">
        <v>487</v>
      </c>
      <c r="E1026" s="30" t="s">
        <v>2041</v>
      </c>
      <c r="F1026" s="31"/>
    </row>
    <row r="1027" spans="1:6" ht="20.100000000000001" customHeight="1">
      <c r="A1027" s="29">
        <v>1025</v>
      </c>
      <c r="B1027" s="30" t="s">
        <v>2959</v>
      </c>
      <c r="C1027" s="30">
        <v>109.19</v>
      </c>
      <c r="D1027" s="30" t="s">
        <v>487</v>
      </c>
      <c r="E1027" s="30" t="s">
        <v>2041</v>
      </c>
      <c r="F1027" s="31"/>
    </row>
    <row r="1028" spans="1:6" ht="20.100000000000001" customHeight="1">
      <c r="A1028" s="29">
        <v>1026</v>
      </c>
      <c r="B1028" s="30" t="s">
        <v>2960</v>
      </c>
      <c r="C1028" s="30">
        <v>109.19</v>
      </c>
      <c r="D1028" s="30" t="s">
        <v>487</v>
      </c>
      <c r="E1028" s="30" t="s">
        <v>2041</v>
      </c>
      <c r="F1028" s="31"/>
    </row>
    <row r="1029" spans="1:6" ht="20.100000000000001" customHeight="1">
      <c r="A1029" s="29">
        <v>1027</v>
      </c>
      <c r="B1029" s="30" t="s">
        <v>2961</v>
      </c>
      <c r="C1029" s="30">
        <v>109.19</v>
      </c>
      <c r="D1029" s="30" t="s">
        <v>487</v>
      </c>
      <c r="E1029" s="30" t="s">
        <v>2041</v>
      </c>
      <c r="F1029" s="31"/>
    </row>
    <row r="1030" spans="1:6" ht="20.100000000000001" customHeight="1">
      <c r="A1030" s="29">
        <v>1028</v>
      </c>
      <c r="B1030" s="30" t="s">
        <v>2962</v>
      </c>
      <c r="C1030" s="30">
        <v>109.77</v>
      </c>
      <c r="D1030" s="30" t="s">
        <v>487</v>
      </c>
      <c r="E1030" s="30" t="s">
        <v>2041</v>
      </c>
      <c r="F1030" s="31"/>
    </row>
    <row r="1031" spans="1:6" ht="20.100000000000001" customHeight="1">
      <c r="A1031" s="29">
        <v>1029</v>
      </c>
      <c r="B1031" s="30" t="s">
        <v>2963</v>
      </c>
      <c r="C1031" s="30">
        <v>109.77</v>
      </c>
      <c r="D1031" s="30" t="s">
        <v>487</v>
      </c>
      <c r="E1031" s="30" t="s">
        <v>2041</v>
      </c>
      <c r="F1031" s="31"/>
    </row>
    <row r="1032" spans="1:6" ht="20.100000000000001" customHeight="1">
      <c r="A1032" s="29">
        <v>1030</v>
      </c>
      <c r="B1032" s="30" t="s">
        <v>2964</v>
      </c>
      <c r="C1032" s="30">
        <v>109.77</v>
      </c>
      <c r="D1032" s="30" t="s">
        <v>487</v>
      </c>
      <c r="E1032" s="30" t="s">
        <v>2041</v>
      </c>
      <c r="F1032" s="31"/>
    </row>
    <row r="1033" spans="1:6" ht="20.100000000000001" customHeight="1">
      <c r="A1033" s="29">
        <v>1031</v>
      </c>
      <c r="B1033" s="30" t="s">
        <v>2965</v>
      </c>
      <c r="C1033" s="30">
        <v>109.77</v>
      </c>
      <c r="D1033" s="30" t="s">
        <v>487</v>
      </c>
      <c r="E1033" s="30" t="s">
        <v>2041</v>
      </c>
      <c r="F1033" s="31"/>
    </row>
    <row r="1034" spans="1:6" ht="20.100000000000001" customHeight="1">
      <c r="A1034" s="29">
        <v>1032</v>
      </c>
      <c r="B1034" s="30" t="s">
        <v>2966</v>
      </c>
      <c r="C1034" s="30">
        <v>109.77</v>
      </c>
      <c r="D1034" s="30" t="s">
        <v>487</v>
      </c>
      <c r="E1034" s="30" t="s">
        <v>2041</v>
      </c>
      <c r="F1034" s="31"/>
    </row>
    <row r="1035" spans="1:6" ht="20.100000000000001" customHeight="1">
      <c r="A1035" s="29">
        <v>1033</v>
      </c>
      <c r="B1035" s="30" t="s">
        <v>2967</v>
      </c>
      <c r="C1035" s="30">
        <v>109.77</v>
      </c>
      <c r="D1035" s="30" t="s">
        <v>487</v>
      </c>
      <c r="E1035" s="30" t="s">
        <v>2041</v>
      </c>
      <c r="F1035" s="31"/>
    </row>
    <row r="1036" spans="1:6" ht="20.100000000000001" customHeight="1">
      <c r="A1036" s="29">
        <v>1034</v>
      </c>
      <c r="B1036" s="30" t="s">
        <v>2968</v>
      </c>
      <c r="C1036" s="30">
        <v>109.77</v>
      </c>
      <c r="D1036" s="30" t="s">
        <v>487</v>
      </c>
      <c r="E1036" s="30" t="s">
        <v>2041</v>
      </c>
      <c r="F1036" s="31"/>
    </row>
    <row r="1037" spans="1:6" ht="20.100000000000001" customHeight="1">
      <c r="A1037" s="29">
        <v>1035</v>
      </c>
      <c r="B1037" s="30" t="s">
        <v>2969</v>
      </c>
      <c r="C1037" s="30">
        <v>109.77</v>
      </c>
      <c r="D1037" s="30" t="s">
        <v>487</v>
      </c>
      <c r="E1037" s="30" t="s">
        <v>2041</v>
      </c>
      <c r="F1037" s="31"/>
    </row>
    <row r="1038" spans="1:6" ht="20.100000000000001" customHeight="1">
      <c r="A1038" s="29">
        <v>1036</v>
      </c>
      <c r="B1038" s="30" t="s">
        <v>2970</v>
      </c>
      <c r="C1038" s="30">
        <v>109.77</v>
      </c>
      <c r="D1038" s="30" t="s">
        <v>487</v>
      </c>
      <c r="E1038" s="30" t="s">
        <v>2041</v>
      </c>
      <c r="F1038" s="31"/>
    </row>
    <row r="1039" spans="1:6" ht="20.100000000000001" customHeight="1">
      <c r="A1039" s="29">
        <v>1037</v>
      </c>
      <c r="B1039" s="30" t="s">
        <v>2971</v>
      </c>
      <c r="C1039" s="30">
        <v>109.77</v>
      </c>
      <c r="D1039" s="30" t="s">
        <v>487</v>
      </c>
      <c r="E1039" s="30" t="s">
        <v>2041</v>
      </c>
      <c r="F1039" s="31"/>
    </row>
    <row r="1040" spans="1:6" ht="20.100000000000001" customHeight="1">
      <c r="A1040" s="29">
        <v>1038</v>
      </c>
      <c r="B1040" s="30" t="s">
        <v>2972</v>
      </c>
      <c r="C1040" s="30">
        <v>109.77</v>
      </c>
      <c r="D1040" s="30" t="s">
        <v>487</v>
      </c>
      <c r="E1040" s="30" t="s">
        <v>2041</v>
      </c>
      <c r="F1040" s="31"/>
    </row>
    <row r="1041" spans="1:6" ht="20.100000000000001" customHeight="1">
      <c r="A1041" s="29">
        <v>1039</v>
      </c>
      <c r="B1041" s="30" t="s">
        <v>2973</v>
      </c>
      <c r="C1041" s="30">
        <v>109.77</v>
      </c>
      <c r="D1041" s="30" t="s">
        <v>487</v>
      </c>
      <c r="E1041" s="30" t="s">
        <v>2041</v>
      </c>
      <c r="F1041" s="31"/>
    </row>
    <row r="1042" spans="1:6" ht="20.100000000000001" customHeight="1">
      <c r="A1042" s="29">
        <v>1040</v>
      </c>
      <c r="B1042" s="30" t="s">
        <v>2974</v>
      </c>
      <c r="C1042" s="30">
        <v>109.77</v>
      </c>
      <c r="D1042" s="30" t="s">
        <v>487</v>
      </c>
      <c r="E1042" s="30" t="s">
        <v>2041</v>
      </c>
      <c r="F1042" s="31"/>
    </row>
    <row r="1043" spans="1:6" ht="20.100000000000001" customHeight="1">
      <c r="A1043" s="29">
        <v>1041</v>
      </c>
      <c r="B1043" s="30" t="s">
        <v>2975</v>
      </c>
      <c r="C1043" s="30">
        <v>110.57</v>
      </c>
      <c r="D1043" s="30" t="s">
        <v>487</v>
      </c>
      <c r="E1043" s="30" t="s">
        <v>2041</v>
      </c>
      <c r="F1043" s="31"/>
    </row>
    <row r="1044" spans="1:6" ht="20.100000000000001" customHeight="1">
      <c r="A1044" s="29">
        <v>1042</v>
      </c>
      <c r="B1044" s="30" t="s">
        <v>2976</v>
      </c>
      <c r="C1044" s="30">
        <v>110.57</v>
      </c>
      <c r="D1044" s="30" t="s">
        <v>487</v>
      </c>
      <c r="E1044" s="30" t="s">
        <v>2041</v>
      </c>
      <c r="F1044" s="31"/>
    </row>
    <row r="1045" spans="1:6" ht="20.100000000000001" customHeight="1">
      <c r="A1045" s="29">
        <v>1043</v>
      </c>
      <c r="B1045" s="30" t="s">
        <v>2977</v>
      </c>
      <c r="C1045" s="30">
        <v>109.19</v>
      </c>
      <c r="D1045" s="30" t="s">
        <v>487</v>
      </c>
      <c r="E1045" s="30" t="s">
        <v>2041</v>
      </c>
      <c r="F1045" s="31"/>
    </row>
    <row r="1046" spans="1:6" ht="20.100000000000001" customHeight="1">
      <c r="A1046" s="29">
        <v>1044</v>
      </c>
      <c r="B1046" s="30" t="s">
        <v>2978</v>
      </c>
      <c r="C1046" s="30">
        <v>109.19</v>
      </c>
      <c r="D1046" s="30" t="s">
        <v>487</v>
      </c>
      <c r="E1046" s="30" t="s">
        <v>2041</v>
      </c>
      <c r="F1046" s="31"/>
    </row>
    <row r="1047" spans="1:6" ht="20.100000000000001" customHeight="1">
      <c r="A1047" s="29">
        <v>1045</v>
      </c>
      <c r="B1047" s="30" t="s">
        <v>2979</v>
      </c>
      <c r="C1047" s="30">
        <v>109.19</v>
      </c>
      <c r="D1047" s="30" t="s">
        <v>487</v>
      </c>
      <c r="E1047" s="30" t="s">
        <v>2041</v>
      </c>
      <c r="F1047" s="31"/>
    </row>
    <row r="1048" spans="1:6" ht="20.100000000000001" customHeight="1">
      <c r="A1048" s="29">
        <v>1046</v>
      </c>
      <c r="B1048" s="30" t="s">
        <v>2980</v>
      </c>
      <c r="C1048" s="30">
        <v>109.19</v>
      </c>
      <c r="D1048" s="30" t="s">
        <v>487</v>
      </c>
      <c r="E1048" s="30" t="s">
        <v>2041</v>
      </c>
      <c r="F1048" s="31"/>
    </row>
    <row r="1049" spans="1:6" ht="20.100000000000001" customHeight="1">
      <c r="A1049" s="29">
        <v>1047</v>
      </c>
      <c r="B1049" s="30" t="s">
        <v>2981</v>
      </c>
      <c r="C1049" s="30">
        <v>109.19</v>
      </c>
      <c r="D1049" s="30" t="s">
        <v>487</v>
      </c>
      <c r="E1049" s="30" t="s">
        <v>2041</v>
      </c>
      <c r="F1049" s="31"/>
    </row>
    <row r="1050" spans="1:6" ht="20.100000000000001" customHeight="1">
      <c r="A1050" s="29">
        <v>1048</v>
      </c>
      <c r="B1050" s="30" t="s">
        <v>2982</v>
      </c>
      <c r="C1050" s="30">
        <v>109.19</v>
      </c>
      <c r="D1050" s="30" t="s">
        <v>487</v>
      </c>
      <c r="E1050" s="30" t="s">
        <v>2041</v>
      </c>
      <c r="F1050" s="31"/>
    </row>
    <row r="1051" spans="1:6" ht="20.100000000000001" customHeight="1">
      <c r="A1051" s="29">
        <v>1049</v>
      </c>
      <c r="B1051" s="30" t="s">
        <v>2983</v>
      </c>
      <c r="C1051" s="30">
        <v>109.19</v>
      </c>
      <c r="D1051" s="30" t="s">
        <v>487</v>
      </c>
      <c r="E1051" s="30" t="s">
        <v>2041</v>
      </c>
      <c r="F1051" s="31"/>
    </row>
    <row r="1052" spans="1:6" ht="20.100000000000001" customHeight="1">
      <c r="A1052" s="29">
        <v>1050</v>
      </c>
      <c r="B1052" s="30" t="s">
        <v>2984</v>
      </c>
      <c r="C1052" s="30">
        <v>109.19</v>
      </c>
      <c r="D1052" s="30" t="s">
        <v>487</v>
      </c>
      <c r="E1052" s="30" t="s">
        <v>2041</v>
      </c>
      <c r="F1052" s="31"/>
    </row>
    <row r="1053" spans="1:6" ht="20.100000000000001" customHeight="1">
      <c r="A1053" s="29">
        <v>1051</v>
      </c>
      <c r="B1053" s="30" t="s">
        <v>2985</v>
      </c>
      <c r="C1053" s="30">
        <v>109.19</v>
      </c>
      <c r="D1053" s="30" t="s">
        <v>487</v>
      </c>
      <c r="E1053" s="30" t="s">
        <v>2041</v>
      </c>
      <c r="F1053" s="31"/>
    </row>
    <row r="1054" spans="1:6" ht="20.100000000000001" customHeight="1">
      <c r="A1054" s="29">
        <v>1052</v>
      </c>
      <c r="B1054" s="30" t="s">
        <v>2986</v>
      </c>
      <c r="C1054" s="30">
        <v>109.19</v>
      </c>
      <c r="D1054" s="30" t="s">
        <v>487</v>
      </c>
      <c r="E1054" s="30" t="s">
        <v>2041</v>
      </c>
      <c r="F1054" s="31"/>
    </row>
    <row r="1055" spans="1:6" ht="20.100000000000001" customHeight="1">
      <c r="A1055" s="29">
        <v>1053</v>
      </c>
      <c r="B1055" s="30" t="s">
        <v>2987</v>
      </c>
      <c r="C1055" s="30">
        <v>109.19</v>
      </c>
      <c r="D1055" s="30" t="s">
        <v>487</v>
      </c>
      <c r="E1055" s="30" t="s">
        <v>2041</v>
      </c>
      <c r="F1055" s="31"/>
    </row>
    <row r="1056" spans="1:6" ht="20.100000000000001" customHeight="1">
      <c r="A1056" s="29">
        <v>1054</v>
      </c>
      <c r="B1056" s="30" t="s">
        <v>2988</v>
      </c>
      <c r="C1056" s="30">
        <v>109.19</v>
      </c>
      <c r="D1056" s="30" t="s">
        <v>487</v>
      </c>
      <c r="E1056" s="30" t="s">
        <v>2041</v>
      </c>
      <c r="F1056" s="31"/>
    </row>
    <row r="1057" spans="1:6" ht="20.100000000000001" customHeight="1">
      <c r="A1057" s="29">
        <v>1055</v>
      </c>
      <c r="B1057" s="30" t="s">
        <v>2989</v>
      </c>
      <c r="C1057" s="30">
        <v>109.19</v>
      </c>
      <c r="D1057" s="30" t="s">
        <v>487</v>
      </c>
      <c r="E1057" s="30" t="s">
        <v>2041</v>
      </c>
      <c r="F1057" s="31"/>
    </row>
    <row r="1058" spans="1:6" ht="20.100000000000001" customHeight="1">
      <c r="A1058" s="29">
        <v>1056</v>
      </c>
      <c r="B1058" s="30" t="s">
        <v>2990</v>
      </c>
      <c r="C1058" s="30">
        <v>109.19</v>
      </c>
      <c r="D1058" s="30" t="s">
        <v>487</v>
      </c>
      <c r="E1058" s="30" t="s">
        <v>2041</v>
      </c>
      <c r="F1058" s="31"/>
    </row>
    <row r="1059" spans="1:6" ht="20.100000000000001" customHeight="1">
      <c r="A1059" s="29">
        <v>1057</v>
      </c>
      <c r="B1059" s="30" t="s">
        <v>2991</v>
      </c>
      <c r="C1059" s="30">
        <v>109.19</v>
      </c>
      <c r="D1059" s="30" t="s">
        <v>487</v>
      </c>
      <c r="E1059" s="30" t="s">
        <v>2041</v>
      </c>
      <c r="F1059" s="31"/>
    </row>
    <row r="1060" spans="1:6" ht="20.100000000000001" customHeight="1">
      <c r="A1060" s="29">
        <v>1058</v>
      </c>
      <c r="B1060" s="30" t="s">
        <v>2992</v>
      </c>
      <c r="C1060" s="30">
        <v>109.19</v>
      </c>
      <c r="D1060" s="30" t="s">
        <v>487</v>
      </c>
      <c r="E1060" s="30" t="s">
        <v>2041</v>
      </c>
      <c r="F1060" s="31"/>
    </row>
    <row r="1061" spans="1:6" ht="20.100000000000001" customHeight="1">
      <c r="A1061" s="29">
        <v>1059</v>
      </c>
      <c r="B1061" s="30" t="s">
        <v>2993</v>
      </c>
      <c r="C1061" s="30">
        <v>109.19</v>
      </c>
      <c r="D1061" s="30" t="s">
        <v>487</v>
      </c>
      <c r="E1061" s="30" t="s">
        <v>2041</v>
      </c>
      <c r="F1061" s="31"/>
    </row>
    <row r="1062" spans="1:6" ht="20.100000000000001" customHeight="1">
      <c r="A1062" s="29">
        <v>1060</v>
      </c>
      <c r="B1062" s="30" t="s">
        <v>2994</v>
      </c>
      <c r="C1062" s="30">
        <v>109.19</v>
      </c>
      <c r="D1062" s="30" t="s">
        <v>487</v>
      </c>
      <c r="E1062" s="30" t="s">
        <v>2041</v>
      </c>
      <c r="F1062" s="31"/>
    </row>
    <row r="1063" spans="1:6" ht="20.100000000000001" customHeight="1">
      <c r="A1063" s="29">
        <v>1061</v>
      </c>
      <c r="B1063" s="30" t="s">
        <v>2995</v>
      </c>
      <c r="C1063" s="30">
        <v>109.19</v>
      </c>
      <c r="D1063" s="30" t="s">
        <v>487</v>
      </c>
      <c r="E1063" s="30" t="s">
        <v>2041</v>
      </c>
      <c r="F1063" s="31"/>
    </row>
    <row r="1064" spans="1:6" ht="20.100000000000001" customHeight="1">
      <c r="A1064" s="29">
        <v>1062</v>
      </c>
      <c r="B1064" s="30" t="s">
        <v>2996</v>
      </c>
      <c r="C1064" s="30">
        <v>109.19</v>
      </c>
      <c r="D1064" s="30" t="s">
        <v>487</v>
      </c>
      <c r="E1064" s="30" t="s">
        <v>2041</v>
      </c>
      <c r="F1064" s="31"/>
    </row>
    <row r="1065" spans="1:6" ht="20.100000000000001" customHeight="1">
      <c r="A1065" s="29">
        <v>1063</v>
      </c>
      <c r="B1065" s="30" t="s">
        <v>2997</v>
      </c>
      <c r="C1065" s="30">
        <v>109.19</v>
      </c>
      <c r="D1065" s="30" t="s">
        <v>487</v>
      </c>
      <c r="E1065" s="30" t="s">
        <v>2041</v>
      </c>
      <c r="F1065" s="31"/>
    </row>
    <row r="1066" spans="1:6" ht="20.100000000000001" customHeight="1">
      <c r="A1066" s="29">
        <v>1064</v>
      </c>
      <c r="B1066" s="30" t="s">
        <v>2998</v>
      </c>
      <c r="C1066" s="30">
        <v>91.87</v>
      </c>
      <c r="D1066" s="30" t="s">
        <v>487</v>
      </c>
      <c r="E1066" s="30" t="s">
        <v>2045</v>
      </c>
      <c r="F1066" s="31"/>
    </row>
    <row r="1067" spans="1:6" ht="20.100000000000001" customHeight="1">
      <c r="A1067" s="29">
        <v>1065</v>
      </c>
      <c r="B1067" s="30" t="s">
        <v>2999</v>
      </c>
      <c r="C1067" s="30">
        <v>91.87</v>
      </c>
      <c r="D1067" s="30" t="s">
        <v>487</v>
      </c>
      <c r="E1067" s="30" t="s">
        <v>2045</v>
      </c>
      <c r="F1067" s="31"/>
    </row>
    <row r="1068" spans="1:6" ht="20.100000000000001" customHeight="1">
      <c r="A1068" s="29">
        <v>1066</v>
      </c>
      <c r="B1068" s="30" t="s">
        <v>3000</v>
      </c>
      <c r="C1068" s="30">
        <v>91.87</v>
      </c>
      <c r="D1068" s="30" t="s">
        <v>487</v>
      </c>
      <c r="E1068" s="30" t="s">
        <v>2045</v>
      </c>
      <c r="F1068" s="31"/>
    </row>
    <row r="1069" spans="1:6" ht="20.100000000000001" customHeight="1">
      <c r="A1069" s="29">
        <v>1067</v>
      </c>
      <c r="B1069" s="30" t="s">
        <v>3001</v>
      </c>
      <c r="C1069" s="30">
        <v>91.87</v>
      </c>
      <c r="D1069" s="30" t="s">
        <v>487</v>
      </c>
      <c r="E1069" s="30" t="s">
        <v>2045</v>
      </c>
      <c r="F1069" s="31"/>
    </row>
    <row r="1070" spans="1:6" ht="20.100000000000001" customHeight="1">
      <c r="A1070" s="29">
        <v>1068</v>
      </c>
      <c r="B1070" s="30" t="s">
        <v>3002</v>
      </c>
      <c r="C1070" s="30">
        <v>91.87</v>
      </c>
      <c r="D1070" s="30" t="s">
        <v>487</v>
      </c>
      <c r="E1070" s="30" t="s">
        <v>2045</v>
      </c>
      <c r="F1070" s="31"/>
    </row>
    <row r="1071" spans="1:6" ht="20.100000000000001" customHeight="1">
      <c r="A1071" s="29">
        <v>1069</v>
      </c>
      <c r="B1071" s="30" t="s">
        <v>3003</v>
      </c>
      <c r="C1071" s="30">
        <v>97.37</v>
      </c>
      <c r="D1071" s="30" t="s">
        <v>487</v>
      </c>
      <c r="E1071" s="30" t="s">
        <v>2041</v>
      </c>
      <c r="F1071" s="31"/>
    </row>
    <row r="1072" spans="1:6" ht="20.100000000000001" customHeight="1">
      <c r="A1072" s="29">
        <v>1070</v>
      </c>
      <c r="B1072" s="30" t="s">
        <v>3004</v>
      </c>
      <c r="C1072" s="30">
        <v>91.87</v>
      </c>
      <c r="D1072" s="30" t="s">
        <v>487</v>
      </c>
      <c r="E1072" s="30" t="s">
        <v>2045</v>
      </c>
      <c r="F1072" s="31"/>
    </row>
    <row r="1073" spans="1:6" ht="20.100000000000001" customHeight="1">
      <c r="A1073" s="29">
        <v>1071</v>
      </c>
      <c r="B1073" s="30" t="s">
        <v>3005</v>
      </c>
      <c r="C1073" s="30">
        <v>91.87</v>
      </c>
      <c r="D1073" s="30" t="s">
        <v>487</v>
      </c>
      <c r="E1073" s="30" t="s">
        <v>2045</v>
      </c>
      <c r="F1073" s="31"/>
    </row>
    <row r="1074" spans="1:6" ht="20.100000000000001" customHeight="1">
      <c r="A1074" s="29">
        <v>1072</v>
      </c>
      <c r="B1074" s="30" t="s">
        <v>3006</v>
      </c>
      <c r="C1074" s="30">
        <v>91.87</v>
      </c>
      <c r="D1074" s="30" t="s">
        <v>487</v>
      </c>
      <c r="E1074" s="30" t="s">
        <v>2045</v>
      </c>
      <c r="F1074" s="31"/>
    </row>
    <row r="1075" spans="1:6" ht="20.100000000000001" customHeight="1">
      <c r="A1075" s="29">
        <v>1073</v>
      </c>
      <c r="B1075" s="30" t="s">
        <v>3007</v>
      </c>
      <c r="C1075" s="30">
        <v>91.87</v>
      </c>
      <c r="D1075" s="30" t="s">
        <v>487</v>
      </c>
      <c r="E1075" s="30" t="s">
        <v>2045</v>
      </c>
      <c r="F1075" s="31"/>
    </row>
    <row r="1076" spans="1:6" ht="20.100000000000001" customHeight="1">
      <c r="A1076" s="29">
        <v>1074</v>
      </c>
      <c r="B1076" s="30" t="s">
        <v>3008</v>
      </c>
      <c r="C1076" s="30">
        <v>91.87</v>
      </c>
      <c r="D1076" s="30" t="s">
        <v>487</v>
      </c>
      <c r="E1076" s="30" t="s">
        <v>2045</v>
      </c>
      <c r="F1076" s="31"/>
    </row>
    <row r="1077" spans="1:6" ht="20.100000000000001" customHeight="1">
      <c r="A1077" s="29">
        <v>1075</v>
      </c>
      <c r="B1077" s="30" t="s">
        <v>3009</v>
      </c>
      <c r="C1077" s="30">
        <v>91.87</v>
      </c>
      <c r="D1077" s="30" t="s">
        <v>487</v>
      </c>
      <c r="E1077" s="30" t="s">
        <v>2045</v>
      </c>
      <c r="F1077" s="31"/>
    </row>
    <row r="1078" spans="1:6" ht="20.100000000000001" customHeight="1">
      <c r="A1078" s="29">
        <v>1076</v>
      </c>
      <c r="B1078" s="30" t="s">
        <v>3010</v>
      </c>
      <c r="C1078" s="30">
        <v>109.19</v>
      </c>
      <c r="D1078" s="30" t="s">
        <v>487</v>
      </c>
      <c r="E1078" s="30" t="s">
        <v>2041</v>
      </c>
      <c r="F1078" s="31"/>
    </row>
    <row r="1079" spans="1:6" ht="20.100000000000001" customHeight="1">
      <c r="A1079" s="29">
        <v>1077</v>
      </c>
      <c r="B1079" s="30" t="s">
        <v>3011</v>
      </c>
      <c r="C1079" s="30">
        <v>109.19</v>
      </c>
      <c r="D1079" s="30" t="s">
        <v>487</v>
      </c>
      <c r="E1079" s="30" t="s">
        <v>2041</v>
      </c>
      <c r="F1079" s="31"/>
    </row>
    <row r="1080" spans="1:6" ht="20.100000000000001" customHeight="1">
      <c r="A1080" s="29">
        <v>1078</v>
      </c>
      <c r="B1080" s="30" t="s">
        <v>3012</v>
      </c>
      <c r="C1080" s="30">
        <v>109.98</v>
      </c>
      <c r="D1080" s="30" t="s">
        <v>487</v>
      </c>
      <c r="E1080" s="30" t="s">
        <v>2041</v>
      </c>
      <c r="F1080" s="31"/>
    </row>
    <row r="1081" spans="1:6" ht="20.100000000000001" customHeight="1">
      <c r="A1081" s="29">
        <v>1079</v>
      </c>
      <c r="B1081" s="30" t="s">
        <v>3013</v>
      </c>
      <c r="C1081" s="30">
        <v>109.19</v>
      </c>
      <c r="D1081" s="30" t="s">
        <v>487</v>
      </c>
      <c r="E1081" s="30" t="s">
        <v>2041</v>
      </c>
      <c r="F1081" s="31"/>
    </row>
    <row r="1082" spans="1:6" ht="20.100000000000001" customHeight="1">
      <c r="A1082" s="29">
        <v>1080</v>
      </c>
      <c r="B1082" s="30" t="s">
        <v>3014</v>
      </c>
      <c r="C1082" s="30">
        <v>109.98</v>
      </c>
      <c r="D1082" s="30" t="s">
        <v>487</v>
      </c>
      <c r="E1082" s="30" t="s">
        <v>2041</v>
      </c>
      <c r="F1082" s="31"/>
    </row>
    <row r="1083" spans="1:6" ht="20.100000000000001" customHeight="1">
      <c r="A1083" s="29">
        <v>1081</v>
      </c>
      <c r="B1083" s="30" t="s">
        <v>3015</v>
      </c>
      <c r="C1083" s="30">
        <v>109.98</v>
      </c>
      <c r="D1083" s="30" t="s">
        <v>487</v>
      </c>
      <c r="E1083" s="30" t="s">
        <v>2041</v>
      </c>
      <c r="F1083" s="31"/>
    </row>
    <row r="1084" spans="1:6" ht="20.100000000000001" customHeight="1">
      <c r="A1084" s="29">
        <v>1082</v>
      </c>
      <c r="B1084" s="30" t="s">
        <v>3016</v>
      </c>
      <c r="C1084" s="30">
        <v>109.19</v>
      </c>
      <c r="D1084" s="30" t="s">
        <v>487</v>
      </c>
      <c r="E1084" s="30" t="s">
        <v>2041</v>
      </c>
      <c r="F1084" s="31"/>
    </row>
    <row r="1085" spans="1:6" ht="20.100000000000001" customHeight="1">
      <c r="A1085" s="29">
        <v>1083</v>
      </c>
      <c r="B1085" s="30" t="s">
        <v>3017</v>
      </c>
      <c r="C1085" s="30">
        <v>109.98</v>
      </c>
      <c r="D1085" s="30" t="s">
        <v>487</v>
      </c>
      <c r="E1085" s="30" t="s">
        <v>2041</v>
      </c>
      <c r="F1085" s="31"/>
    </row>
    <row r="1086" spans="1:6" ht="20.100000000000001" customHeight="1">
      <c r="A1086" s="29">
        <v>1084</v>
      </c>
      <c r="B1086" s="30" t="s">
        <v>3018</v>
      </c>
      <c r="C1086" s="30">
        <v>109.19</v>
      </c>
      <c r="D1086" s="30" t="s">
        <v>487</v>
      </c>
      <c r="E1086" s="30" t="s">
        <v>2041</v>
      </c>
      <c r="F1086" s="31"/>
    </row>
    <row r="1087" spans="1:6" ht="20.100000000000001" customHeight="1">
      <c r="A1087" s="29">
        <v>1085</v>
      </c>
      <c r="B1087" s="30" t="s">
        <v>3019</v>
      </c>
      <c r="C1087" s="30">
        <v>109.98</v>
      </c>
      <c r="D1087" s="30" t="s">
        <v>487</v>
      </c>
      <c r="E1087" s="30" t="s">
        <v>2041</v>
      </c>
      <c r="F1087" s="31"/>
    </row>
    <row r="1088" spans="1:6" ht="20.100000000000001" customHeight="1">
      <c r="A1088" s="29">
        <v>1086</v>
      </c>
      <c r="B1088" s="30" t="s">
        <v>3020</v>
      </c>
      <c r="C1088" s="30">
        <v>109.19</v>
      </c>
      <c r="D1088" s="30" t="s">
        <v>487</v>
      </c>
      <c r="E1088" s="30" t="s">
        <v>2041</v>
      </c>
      <c r="F1088" s="31"/>
    </row>
    <row r="1089" spans="1:6" ht="20.100000000000001" customHeight="1">
      <c r="A1089" s="29">
        <v>1087</v>
      </c>
      <c r="B1089" s="30" t="s">
        <v>3021</v>
      </c>
      <c r="C1089" s="30">
        <v>109.98</v>
      </c>
      <c r="D1089" s="30" t="s">
        <v>487</v>
      </c>
      <c r="E1089" s="30" t="s">
        <v>2041</v>
      </c>
      <c r="F1089" s="31"/>
    </row>
    <row r="1090" spans="1:6" ht="20.100000000000001" customHeight="1">
      <c r="A1090" s="29">
        <v>1088</v>
      </c>
      <c r="B1090" s="30" t="s">
        <v>3022</v>
      </c>
      <c r="C1090" s="30">
        <v>109.19</v>
      </c>
      <c r="D1090" s="30" t="s">
        <v>487</v>
      </c>
      <c r="E1090" s="30" t="s">
        <v>2041</v>
      </c>
      <c r="F1090" s="31"/>
    </row>
    <row r="1091" spans="1:6" ht="20.100000000000001" customHeight="1">
      <c r="A1091" s="29">
        <v>1089</v>
      </c>
      <c r="B1091" s="30" t="s">
        <v>3023</v>
      </c>
      <c r="C1091" s="30">
        <v>109.98</v>
      </c>
      <c r="D1091" s="30" t="s">
        <v>487</v>
      </c>
      <c r="E1091" s="30" t="s">
        <v>2041</v>
      </c>
      <c r="F1091" s="31"/>
    </row>
    <row r="1092" spans="1:6" ht="20.100000000000001" customHeight="1">
      <c r="A1092" s="29">
        <v>1090</v>
      </c>
      <c r="B1092" s="30" t="s">
        <v>3024</v>
      </c>
      <c r="C1092" s="30">
        <v>109.19</v>
      </c>
      <c r="D1092" s="30" t="s">
        <v>487</v>
      </c>
      <c r="E1092" s="30" t="s">
        <v>2041</v>
      </c>
      <c r="F1092" s="31"/>
    </row>
    <row r="1093" spans="1:6" ht="20.100000000000001" customHeight="1">
      <c r="A1093" s="29">
        <v>1091</v>
      </c>
      <c r="B1093" s="30" t="s">
        <v>3025</v>
      </c>
      <c r="C1093" s="30">
        <v>109.98</v>
      </c>
      <c r="D1093" s="30" t="s">
        <v>487</v>
      </c>
      <c r="E1093" s="30" t="s">
        <v>2041</v>
      </c>
      <c r="F1093" s="31"/>
    </row>
    <row r="1094" spans="1:6" ht="20.100000000000001" customHeight="1">
      <c r="A1094" s="29">
        <v>1092</v>
      </c>
      <c r="B1094" s="30" t="s">
        <v>3026</v>
      </c>
      <c r="C1094" s="30">
        <v>109.19</v>
      </c>
      <c r="D1094" s="30" t="s">
        <v>487</v>
      </c>
      <c r="E1094" s="30" t="s">
        <v>2041</v>
      </c>
      <c r="F1094" s="31"/>
    </row>
    <row r="1095" spans="1:6" ht="20.100000000000001" customHeight="1">
      <c r="A1095" s="29">
        <v>1093</v>
      </c>
      <c r="B1095" s="30" t="s">
        <v>3027</v>
      </c>
      <c r="C1095" s="30">
        <v>109.98</v>
      </c>
      <c r="D1095" s="30" t="s">
        <v>487</v>
      </c>
      <c r="E1095" s="30" t="s">
        <v>2041</v>
      </c>
      <c r="F1095" s="31"/>
    </row>
    <row r="1096" spans="1:6" ht="20.100000000000001" customHeight="1">
      <c r="A1096" s="29">
        <v>1094</v>
      </c>
      <c r="B1096" s="30" t="s">
        <v>3028</v>
      </c>
      <c r="C1096" s="30">
        <v>109.19</v>
      </c>
      <c r="D1096" s="30" t="s">
        <v>487</v>
      </c>
      <c r="E1096" s="30" t="s">
        <v>2041</v>
      </c>
      <c r="F1096" s="31"/>
    </row>
    <row r="1097" spans="1:6" ht="20.100000000000001" customHeight="1">
      <c r="A1097" s="29">
        <v>1095</v>
      </c>
      <c r="B1097" s="30" t="s">
        <v>3029</v>
      </c>
      <c r="C1097" s="30">
        <v>109.98</v>
      </c>
      <c r="D1097" s="30" t="s">
        <v>487</v>
      </c>
      <c r="E1097" s="30" t="s">
        <v>2041</v>
      </c>
      <c r="F1097" s="31"/>
    </row>
    <row r="1098" spans="1:6" ht="20.100000000000001" customHeight="1">
      <c r="A1098" s="29">
        <v>1096</v>
      </c>
      <c r="B1098" s="30" t="s">
        <v>3030</v>
      </c>
      <c r="C1098" s="30">
        <v>109.19</v>
      </c>
      <c r="D1098" s="30" t="s">
        <v>487</v>
      </c>
      <c r="E1098" s="30" t="s">
        <v>2041</v>
      </c>
      <c r="F1098" s="31"/>
    </row>
    <row r="1099" spans="1:6" ht="20.100000000000001" customHeight="1">
      <c r="A1099" s="29">
        <v>1097</v>
      </c>
      <c r="B1099" s="30" t="s">
        <v>3031</v>
      </c>
      <c r="C1099" s="30">
        <v>109.98</v>
      </c>
      <c r="D1099" s="30" t="s">
        <v>487</v>
      </c>
      <c r="E1099" s="30" t="s">
        <v>2041</v>
      </c>
      <c r="F1099" s="31"/>
    </row>
    <row r="1100" spans="1:6" ht="20.100000000000001" customHeight="1">
      <c r="A1100" s="29">
        <v>1098</v>
      </c>
      <c r="B1100" s="30" t="s">
        <v>3032</v>
      </c>
      <c r="C1100" s="30">
        <v>109.19</v>
      </c>
      <c r="D1100" s="30" t="s">
        <v>487</v>
      </c>
      <c r="E1100" s="30" t="s">
        <v>2041</v>
      </c>
      <c r="F1100" s="31"/>
    </row>
    <row r="1101" spans="1:6" ht="20.100000000000001" customHeight="1">
      <c r="A1101" s="29">
        <v>1099</v>
      </c>
      <c r="B1101" s="30" t="s">
        <v>3033</v>
      </c>
      <c r="C1101" s="30">
        <v>109.98</v>
      </c>
      <c r="D1101" s="30" t="s">
        <v>487</v>
      </c>
      <c r="E1101" s="30" t="s">
        <v>2041</v>
      </c>
      <c r="F1101" s="31"/>
    </row>
    <row r="1102" spans="1:6" ht="20.100000000000001" customHeight="1">
      <c r="A1102" s="29">
        <v>1100</v>
      </c>
      <c r="B1102" s="30" t="s">
        <v>3034</v>
      </c>
      <c r="C1102" s="30">
        <v>109.19</v>
      </c>
      <c r="D1102" s="30" t="s">
        <v>487</v>
      </c>
      <c r="E1102" s="30" t="s">
        <v>2041</v>
      </c>
      <c r="F1102" s="31"/>
    </row>
    <row r="1103" spans="1:6" ht="20.100000000000001" customHeight="1">
      <c r="A1103" s="29">
        <v>1101</v>
      </c>
      <c r="B1103" s="30" t="s">
        <v>3035</v>
      </c>
      <c r="C1103" s="30">
        <v>109.98</v>
      </c>
      <c r="D1103" s="30" t="s">
        <v>487</v>
      </c>
      <c r="E1103" s="30" t="s">
        <v>2041</v>
      </c>
      <c r="F1103" s="31"/>
    </row>
    <row r="1104" spans="1:6" ht="20.100000000000001" customHeight="1">
      <c r="A1104" s="29">
        <v>1102</v>
      </c>
      <c r="B1104" s="30" t="s">
        <v>3036</v>
      </c>
      <c r="C1104" s="30">
        <v>109.98</v>
      </c>
      <c r="D1104" s="30" t="s">
        <v>487</v>
      </c>
      <c r="E1104" s="30" t="s">
        <v>2041</v>
      </c>
      <c r="F1104" s="31"/>
    </row>
    <row r="1105" spans="1:6" ht="20.100000000000001" customHeight="1">
      <c r="A1105" s="29">
        <v>1103</v>
      </c>
      <c r="B1105" s="30" t="s">
        <v>3037</v>
      </c>
      <c r="C1105" s="30">
        <v>109.19</v>
      </c>
      <c r="D1105" s="30" t="s">
        <v>487</v>
      </c>
      <c r="E1105" s="30" t="s">
        <v>2041</v>
      </c>
      <c r="F1105" s="31"/>
    </row>
    <row r="1106" spans="1:6" ht="20.100000000000001" customHeight="1">
      <c r="A1106" s="29">
        <v>1104</v>
      </c>
      <c r="B1106" s="30" t="s">
        <v>3038</v>
      </c>
      <c r="C1106" s="30">
        <v>109.98</v>
      </c>
      <c r="D1106" s="30" t="s">
        <v>487</v>
      </c>
      <c r="E1106" s="30" t="s">
        <v>2041</v>
      </c>
      <c r="F1106" s="31"/>
    </row>
    <row r="1107" spans="1:6" ht="20.100000000000001" customHeight="1">
      <c r="A1107" s="29">
        <v>1105</v>
      </c>
      <c r="B1107" s="30" t="s">
        <v>3039</v>
      </c>
      <c r="C1107" s="30">
        <v>109.19</v>
      </c>
      <c r="D1107" s="30" t="s">
        <v>487</v>
      </c>
      <c r="E1107" s="30" t="s">
        <v>2041</v>
      </c>
      <c r="F1107" s="31"/>
    </row>
    <row r="1108" spans="1:6" ht="20.100000000000001" customHeight="1">
      <c r="A1108" s="29">
        <v>1106</v>
      </c>
      <c r="B1108" s="30" t="s">
        <v>3040</v>
      </c>
      <c r="C1108" s="30">
        <v>109.98</v>
      </c>
      <c r="D1108" s="30" t="s">
        <v>487</v>
      </c>
      <c r="E1108" s="30" t="s">
        <v>2041</v>
      </c>
      <c r="F1108" s="31"/>
    </row>
    <row r="1109" spans="1:6" ht="20.100000000000001" customHeight="1">
      <c r="A1109" s="29">
        <v>1107</v>
      </c>
      <c r="B1109" s="30" t="s">
        <v>3041</v>
      </c>
      <c r="C1109" s="30">
        <v>109.19</v>
      </c>
      <c r="D1109" s="30" t="s">
        <v>487</v>
      </c>
      <c r="E1109" s="30" t="s">
        <v>2041</v>
      </c>
      <c r="F1109" s="31"/>
    </row>
    <row r="1110" spans="1:6" ht="20.100000000000001" customHeight="1">
      <c r="A1110" s="29">
        <v>1108</v>
      </c>
      <c r="B1110" s="30" t="s">
        <v>3042</v>
      </c>
      <c r="C1110" s="30">
        <v>109.98</v>
      </c>
      <c r="D1110" s="30" t="s">
        <v>487</v>
      </c>
      <c r="E1110" s="30" t="s">
        <v>2041</v>
      </c>
      <c r="F1110" s="31"/>
    </row>
    <row r="1111" spans="1:6" ht="20.100000000000001" customHeight="1">
      <c r="A1111" s="29">
        <v>1109</v>
      </c>
      <c r="B1111" s="30" t="s">
        <v>3043</v>
      </c>
      <c r="C1111" s="30">
        <v>109.19</v>
      </c>
      <c r="D1111" s="30" t="s">
        <v>487</v>
      </c>
      <c r="E1111" s="30" t="s">
        <v>2041</v>
      </c>
      <c r="F1111" s="31"/>
    </row>
    <row r="1112" spans="1:6" ht="20.100000000000001" customHeight="1">
      <c r="A1112" s="29">
        <v>1110</v>
      </c>
      <c r="B1112" s="30" t="s">
        <v>3044</v>
      </c>
      <c r="C1112" s="30">
        <v>109.98</v>
      </c>
      <c r="D1112" s="30" t="s">
        <v>487</v>
      </c>
      <c r="E1112" s="30" t="s">
        <v>2041</v>
      </c>
      <c r="F1112" s="31"/>
    </row>
    <row r="1113" spans="1:6" ht="20.100000000000001" customHeight="1">
      <c r="A1113" s="29">
        <v>1111</v>
      </c>
      <c r="B1113" s="30" t="s">
        <v>3045</v>
      </c>
      <c r="C1113" s="30">
        <v>109.19</v>
      </c>
      <c r="D1113" s="30" t="s">
        <v>487</v>
      </c>
      <c r="E1113" s="30" t="s">
        <v>2041</v>
      </c>
      <c r="F1113" s="31"/>
    </row>
    <row r="1114" spans="1:6" ht="20.100000000000001" customHeight="1">
      <c r="A1114" s="29">
        <v>1112</v>
      </c>
      <c r="B1114" s="30" t="s">
        <v>3046</v>
      </c>
      <c r="C1114" s="30">
        <v>109.98</v>
      </c>
      <c r="D1114" s="30" t="s">
        <v>487</v>
      </c>
      <c r="E1114" s="30" t="s">
        <v>2041</v>
      </c>
      <c r="F1114" s="31"/>
    </row>
    <row r="1115" spans="1:6" ht="20.100000000000001" customHeight="1">
      <c r="A1115" s="29">
        <v>1113</v>
      </c>
      <c r="B1115" s="30" t="s">
        <v>3047</v>
      </c>
      <c r="C1115" s="30">
        <v>109.19</v>
      </c>
      <c r="D1115" s="30" t="s">
        <v>487</v>
      </c>
      <c r="E1115" s="30" t="s">
        <v>2041</v>
      </c>
      <c r="F1115" s="31"/>
    </row>
    <row r="1116" spans="1:6" ht="20.100000000000001" customHeight="1">
      <c r="A1116" s="29">
        <v>1114</v>
      </c>
      <c r="B1116" s="30" t="s">
        <v>3048</v>
      </c>
      <c r="C1116" s="30">
        <v>109.98</v>
      </c>
      <c r="D1116" s="30" t="s">
        <v>487</v>
      </c>
      <c r="E1116" s="30" t="s">
        <v>2041</v>
      </c>
      <c r="F1116" s="31"/>
    </row>
    <row r="1117" spans="1:6" ht="20.100000000000001" customHeight="1">
      <c r="A1117" s="29">
        <v>1115</v>
      </c>
      <c r="B1117" s="30" t="s">
        <v>3049</v>
      </c>
      <c r="C1117" s="30">
        <v>109.19</v>
      </c>
      <c r="D1117" s="30" t="s">
        <v>487</v>
      </c>
      <c r="E1117" s="30" t="s">
        <v>2041</v>
      </c>
      <c r="F1117" s="31"/>
    </row>
    <row r="1118" spans="1:6" ht="20.100000000000001" customHeight="1">
      <c r="A1118" s="29">
        <v>1116</v>
      </c>
      <c r="B1118" s="30" t="s">
        <v>3050</v>
      </c>
      <c r="C1118" s="30">
        <v>109.19</v>
      </c>
      <c r="D1118" s="30" t="s">
        <v>487</v>
      </c>
      <c r="E1118" s="30" t="s">
        <v>2041</v>
      </c>
      <c r="F1118" s="31"/>
    </row>
    <row r="1119" spans="1:6" ht="20.100000000000001" customHeight="1">
      <c r="A1119" s="29">
        <v>1117</v>
      </c>
      <c r="B1119" s="30" t="s">
        <v>3051</v>
      </c>
      <c r="C1119" s="30">
        <v>109.19</v>
      </c>
      <c r="D1119" s="30" t="s">
        <v>487</v>
      </c>
      <c r="E1119" s="30" t="s">
        <v>2041</v>
      </c>
      <c r="F1119" s="31"/>
    </row>
    <row r="1120" spans="1:6" ht="20.100000000000001" customHeight="1">
      <c r="A1120" s="29">
        <v>1118</v>
      </c>
      <c r="B1120" s="30" t="s">
        <v>3052</v>
      </c>
      <c r="C1120" s="30">
        <v>109.19</v>
      </c>
      <c r="D1120" s="30" t="s">
        <v>487</v>
      </c>
      <c r="E1120" s="30" t="s">
        <v>2041</v>
      </c>
      <c r="F1120" s="31"/>
    </row>
    <row r="1121" spans="1:6" ht="20.100000000000001" customHeight="1">
      <c r="A1121" s="29">
        <v>1119</v>
      </c>
      <c r="B1121" s="30" t="s">
        <v>3053</v>
      </c>
      <c r="C1121" s="30">
        <v>109.19</v>
      </c>
      <c r="D1121" s="30" t="s">
        <v>487</v>
      </c>
      <c r="E1121" s="30" t="s">
        <v>2041</v>
      </c>
      <c r="F1121" s="31"/>
    </row>
    <row r="1122" spans="1:6" ht="20.100000000000001" customHeight="1">
      <c r="A1122" s="29">
        <v>1120</v>
      </c>
      <c r="B1122" s="30" t="s">
        <v>3054</v>
      </c>
      <c r="C1122" s="30">
        <v>109.19</v>
      </c>
      <c r="D1122" s="30" t="s">
        <v>487</v>
      </c>
      <c r="E1122" s="30" t="s">
        <v>2041</v>
      </c>
      <c r="F1122" s="31"/>
    </row>
    <row r="1123" spans="1:6" ht="20.100000000000001" customHeight="1">
      <c r="A1123" s="29">
        <v>1121</v>
      </c>
      <c r="B1123" s="30" t="s">
        <v>3055</v>
      </c>
      <c r="C1123" s="30">
        <v>109.19</v>
      </c>
      <c r="D1123" s="30" t="s">
        <v>487</v>
      </c>
      <c r="E1123" s="30" t="s">
        <v>2041</v>
      </c>
      <c r="F1123" s="31"/>
    </row>
    <row r="1124" spans="1:6" ht="20.100000000000001" customHeight="1">
      <c r="A1124" s="29">
        <v>1122</v>
      </c>
      <c r="B1124" s="30" t="s">
        <v>3056</v>
      </c>
      <c r="C1124" s="30">
        <v>109.19</v>
      </c>
      <c r="D1124" s="30" t="s">
        <v>487</v>
      </c>
      <c r="E1124" s="30" t="s">
        <v>2041</v>
      </c>
      <c r="F1124" s="31"/>
    </row>
    <row r="1125" spans="1:6" ht="20.100000000000001" customHeight="1">
      <c r="A1125" s="29">
        <v>1123</v>
      </c>
      <c r="B1125" s="30" t="s">
        <v>3057</v>
      </c>
      <c r="C1125" s="30">
        <v>109.77</v>
      </c>
      <c r="D1125" s="30" t="s">
        <v>487</v>
      </c>
      <c r="E1125" s="30" t="s">
        <v>2041</v>
      </c>
      <c r="F1125" s="31"/>
    </row>
    <row r="1126" spans="1:6" ht="20.100000000000001" customHeight="1">
      <c r="A1126" s="29">
        <v>1124</v>
      </c>
      <c r="B1126" s="30" t="s">
        <v>3058</v>
      </c>
      <c r="C1126" s="30">
        <v>109.77</v>
      </c>
      <c r="D1126" s="30" t="s">
        <v>487</v>
      </c>
      <c r="E1126" s="30" t="s">
        <v>2041</v>
      </c>
      <c r="F1126" s="31"/>
    </row>
    <row r="1127" spans="1:6" ht="20.100000000000001" customHeight="1">
      <c r="A1127" s="29">
        <v>1125</v>
      </c>
      <c r="B1127" s="30" t="s">
        <v>3059</v>
      </c>
      <c r="C1127" s="30">
        <v>109.77</v>
      </c>
      <c r="D1127" s="30" t="s">
        <v>487</v>
      </c>
      <c r="E1127" s="30" t="s">
        <v>2041</v>
      </c>
      <c r="F1127" s="31"/>
    </row>
    <row r="1128" spans="1:6" ht="20.100000000000001" customHeight="1">
      <c r="A1128" s="29">
        <v>1126</v>
      </c>
      <c r="B1128" s="30" t="s">
        <v>3060</v>
      </c>
      <c r="C1128" s="30">
        <v>109.77</v>
      </c>
      <c r="D1128" s="30" t="s">
        <v>487</v>
      </c>
      <c r="E1128" s="30" t="s">
        <v>2041</v>
      </c>
      <c r="F1128" s="31"/>
    </row>
    <row r="1129" spans="1:6" ht="20.100000000000001" customHeight="1">
      <c r="A1129" s="29">
        <v>1127</v>
      </c>
      <c r="B1129" s="30" t="s">
        <v>3061</v>
      </c>
      <c r="C1129" s="30">
        <v>110.57</v>
      </c>
      <c r="D1129" s="30" t="s">
        <v>487</v>
      </c>
      <c r="E1129" s="30" t="s">
        <v>2041</v>
      </c>
      <c r="F1129" s="31"/>
    </row>
    <row r="1130" spans="1:6" ht="20.100000000000001" customHeight="1">
      <c r="A1130" s="29">
        <v>1128</v>
      </c>
      <c r="B1130" s="30" t="s">
        <v>3062</v>
      </c>
      <c r="C1130" s="30">
        <v>110.57</v>
      </c>
      <c r="D1130" s="30" t="s">
        <v>487</v>
      </c>
      <c r="E1130" s="30" t="s">
        <v>2041</v>
      </c>
      <c r="F1130" s="31"/>
    </row>
    <row r="1131" spans="1:6" ht="20.100000000000001" customHeight="1">
      <c r="A1131" s="29">
        <v>1129</v>
      </c>
      <c r="B1131" s="30" t="s">
        <v>3063</v>
      </c>
      <c r="C1131" s="30">
        <v>109.98</v>
      </c>
      <c r="D1131" s="30" t="s">
        <v>487</v>
      </c>
      <c r="E1131" s="30" t="s">
        <v>2041</v>
      </c>
      <c r="F1131" s="31"/>
    </row>
    <row r="1132" spans="1:6" ht="20.100000000000001" customHeight="1">
      <c r="A1132" s="29">
        <v>1130</v>
      </c>
      <c r="B1132" s="30" t="s">
        <v>3064</v>
      </c>
      <c r="C1132" s="30">
        <v>109.98</v>
      </c>
      <c r="D1132" s="30" t="s">
        <v>487</v>
      </c>
      <c r="E1132" s="30" t="s">
        <v>2041</v>
      </c>
      <c r="F1132" s="31"/>
    </row>
    <row r="1133" spans="1:6" ht="20.100000000000001" customHeight="1">
      <c r="A1133" s="29">
        <v>1131</v>
      </c>
      <c r="B1133" s="30" t="s">
        <v>3065</v>
      </c>
      <c r="C1133" s="30">
        <v>92.52</v>
      </c>
      <c r="D1133" s="30" t="s">
        <v>487</v>
      </c>
      <c r="E1133" s="30" t="s">
        <v>2045</v>
      </c>
      <c r="F1133" s="31"/>
    </row>
    <row r="1134" spans="1:6" ht="20.100000000000001" customHeight="1">
      <c r="A1134" s="29">
        <v>1132</v>
      </c>
      <c r="B1134" s="30" t="s">
        <v>3066</v>
      </c>
      <c r="C1134" s="30">
        <v>94.77</v>
      </c>
      <c r="D1134" s="30" t="s">
        <v>487</v>
      </c>
      <c r="E1134" s="30" t="s">
        <v>2041</v>
      </c>
      <c r="F1134" s="31"/>
    </row>
    <row r="1135" spans="1:6" ht="20.100000000000001" customHeight="1">
      <c r="A1135" s="29">
        <v>1133</v>
      </c>
      <c r="B1135" s="30" t="s">
        <v>3067</v>
      </c>
      <c r="C1135" s="30">
        <v>94.39</v>
      </c>
      <c r="D1135" s="30" t="s">
        <v>487</v>
      </c>
      <c r="E1135" s="30" t="s">
        <v>2041</v>
      </c>
      <c r="F1135" s="31"/>
    </row>
    <row r="1136" spans="1:6" ht="20.100000000000001" customHeight="1">
      <c r="A1136" s="29">
        <v>1134</v>
      </c>
      <c r="B1136" s="30" t="s">
        <v>3068</v>
      </c>
      <c r="C1136" s="30">
        <v>92.52</v>
      </c>
      <c r="D1136" s="30" t="s">
        <v>487</v>
      </c>
      <c r="E1136" s="30" t="s">
        <v>2045</v>
      </c>
      <c r="F1136" s="31"/>
    </row>
    <row r="1137" spans="1:6" ht="20.100000000000001" customHeight="1">
      <c r="A1137" s="29">
        <v>1135</v>
      </c>
      <c r="B1137" s="30" t="s">
        <v>3069</v>
      </c>
      <c r="C1137" s="30">
        <v>94.77</v>
      </c>
      <c r="D1137" s="30" t="s">
        <v>487</v>
      </c>
      <c r="E1137" s="30" t="s">
        <v>2041</v>
      </c>
      <c r="F1137" s="31"/>
    </row>
    <row r="1138" spans="1:6" ht="20.100000000000001" customHeight="1">
      <c r="A1138" s="29">
        <v>1136</v>
      </c>
      <c r="B1138" s="30" t="s">
        <v>3070</v>
      </c>
      <c r="C1138" s="30">
        <v>94.77</v>
      </c>
      <c r="D1138" s="30" t="s">
        <v>487</v>
      </c>
      <c r="E1138" s="30" t="s">
        <v>2041</v>
      </c>
      <c r="F1138" s="31"/>
    </row>
    <row r="1139" spans="1:6" ht="20.100000000000001" customHeight="1">
      <c r="A1139" s="29">
        <v>1137</v>
      </c>
      <c r="B1139" s="30" t="s">
        <v>3071</v>
      </c>
      <c r="C1139" s="30">
        <v>94.39</v>
      </c>
      <c r="D1139" s="30" t="s">
        <v>487</v>
      </c>
      <c r="E1139" s="30" t="s">
        <v>2041</v>
      </c>
      <c r="F1139" s="31"/>
    </row>
    <row r="1140" spans="1:6" ht="20.100000000000001" customHeight="1">
      <c r="A1140" s="29">
        <v>1138</v>
      </c>
      <c r="B1140" s="30" t="s">
        <v>3072</v>
      </c>
      <c r="C1140" s="30">
        <v>92.52</v>
      </c>
      <c r="D1140" s="30" t="s">
        <v>487</v>
      </c>
      <c r="E1140" s="30" t="s">
        <v>2045</v>
      </c>
      <c r="F1140" s="31"/>
    </row>
    <row r="1141" spans="1:6" ht="20.100000000000001" customHeight="1">
      <c r="A1141" s="29">
        <v>1139</v>
      </c>
      <c r="B1141" s="30" t="s">
        <v>3073</v>
      </c>
      <c r="C1141" s="30">
        <v>94.77</v>
      </c>
      <c r="D1141" s="30" t="s">
        <v>487</v>
      </c>
      <c r="E1141" s="30" t="s">
        <v>2041</v>
      </c>
      <c r="F1141" s="31"/>
    </row>
    <row r="1142" spans="1:6" ht="20.100000000000001" customHeight="1">
      <c r="A1142" s="29">
        <v>1140</v>
      </c>
      <c r="B1142" s="30" t="s">
        <v>3074</v>
      </c>
      <c r="C1142" s="30">
        <v>94.39</v>
      </c>
      <c r="D1142" s="30" t="s">
        <v>487</v>
      </c>
      <c r="E1142" s="30" t="s">
        <v>2041</v>
      </c>
      <c r="F1142" s="31"/>
    </row>
    <row r="1143" spans="1:6" ht="20.100000000000001" customHeight="1">
      <c r="A1143" s="29">
        <v>1141</v>
      </c>
      <c r="B1143" s="30" t="s">
        <v>3075</v>
      </c>
      <c r="C1143" s="30">
        <v>92.52</v>
      </c>
      <c r="D1143" s="30" t="s">
        <v>487</v>
      </c>
      <c r="E1143" s="30" t="s">
        <v>2045</v>
      </c>
      <c r="F1143" s="31"/>
    </row>
    <row r="1144" spans="1:6" ht="20.100000000000001" customHeight="1">
      <c r="A1144" s="29">
        <v>1142</v>
      </c>
      <c r="B1144" s="30" t="s">
        <v>3076</v>
      </c>
      <c r="C1144" s="30">
        <v>92.52</v>
      </c>
      <c r="D1144" s="30" t="s">
        <v>487</v>
      </c>
      <c r="E1144" s="30" t="s">
        <v>2045</v>
      </c>
      <c r="F1144" s="31"/>
    </row>
    <row r="1145" spans="1:6" ht="20.100000000000001" customHeight="1">
      <c r="A1145" s="29">
        <v>1143</v>
      </c>
      <c r="B1145" s="30" t="s">
        <v>3077</v>
      </c>
      <c r="C1145" s="30">
        <v>94.77</v>
      </c>
      <c r="D1145" s="30" t="s">
        <v>487</v>
      </c>
      <c r="E1145" s="30" t="s">
        <v>2041</v>
      </c>
      <c r="F1145" s="31"/>
    </row>
    <row r="1146" spans="1:6" ht="20.100000000000001" customHeight="1">
      <c r="A1146" s="29">
        <v>1144</v>
      </c>
      <c r="B1146" s="30" t="s">
        <v>3078</v>
      </c>
      <c r="C1146" s="30">
        <v>94.39</v>
      </c>
      <c r="D1146" s="30" t="s">
        <v>487</v>
      </c>
      <c r="E1146" s="30" t="s">
        <v>2041</v>
      </c>
      <c r="F1146" s="31"/>
    </row>
    <row r="1147" spans="1:6" ht="20.100000000000001" customHeight="1">
      <c r="A1147" s="29">
        <v>1145</v>
      </c>
      <c r="B1147" s="30" t="s">
        <v>3079</v>
      </c>
      <c r="C1147" s="30">
        <v>109.19</v>
      </c>
      <c r="D1147" s="30" t="s">
        <v>487</v>
      </c>
      <c r="E1147" s="30" t="s">
        <v>2041</v>
      </c>
      <c r="F1147" s="31"/>
    </row>
    <row r="1148" spans="1:6" ht="20.100000000000001" customHeight="1">
      <c r="A1148" s="29">
        <v>1146</v>
      </c>
      <c r="B1148" s="30" t="s">
        <v>3080</v>
      </c>
      <c r="C1148" s="30">
        <v>109.98</v>
      </c>
      <c r="D1148" s="30" t="s">
        <v>487</v>
      </c>
      <c r="E1148" s="30" t="s">
        <v>2041</v>
      </c>
      <c r="F1148" s="31"/>
    </row>
    <row r="1149" spans="1:6" ht="20.100000000000001" customHeight="1">
      <c r="A1149" s="29">
        <v>1147</v>
      </c>
      <c r="B1149" s="30" t="s">
        <v>3081</v>
      </c>
      <c r="C1149" s="30">
        <v>109.98</v>
      </c>
      <c r="D1149" s="30" t="s">
        <v>487</v>
      </c>
      <c r="E1149" s="30" t="s">
        <v>2041</v>
      </c>
      <c r="F1149" s="31"/>
    </row>
    <row r="1150" spans="1:6" ht="20.100000000000001" customHeight="1">
      <c r="A1150" s="29">
        <v>1148</v>
      </c>
      <c r="B1150" s="30" t="s">
        <v>3082</v>
      </c>
      <c r="C1150" s="30">
        <v>110.57</v>
      </c>
      <c r="D1150" s="30" t="s">
        <v>487</v>
      </c>
      <c r="E1150" s="30" t="s">
        <v>2041</v>
      </c>
      <c r="F1150" s="31"/>
    </row>
    <row r="1151" spans="1:6" ht="20.100000000000001" customHeight="1">
      <c r="A1151" s="29">
        <v>1149</v>
      </c>
      <c r="B1151" s="30" t="s">
        <v>3083</v>
      </c>
      <c r="C1151" s="30">
        <v>110.57</v>
      </c>
      <c r="D1151" s="30" t="s">
        <v>487</v>
      </c>
      <c r="E1151" s="30" t="s">
        <v>2041</v>
      </c>
      <c r="F1151" s="31"/>
    </row>
    <row r="1152" spans="1:6" ht="20.100000000000001" customHeight="1">
      <c r="A1152" s="29">
        <v>1150</v>
      </c>
      <c r="B1152" s="30" t="s">
        <v>3084</v>
      </c>
      <c r="C1152" s="30">
        <v>109.77</v>
      </c>
      <c r="D1152" s="30" t="s">
        <v>487</v>
      </c>
      <c r="E1152" s="30" t="s">
        <v>2041</v>
      </c>
      <c r="F1152" s="31"/>
    </row>
    <row r="1153" spans="1:6" ht="20.100000000000001" customHeight="1">
      <c r="A1153" s="29">
        <v>1151</v>
      </c>
      <c r="B1153" s="30" t="s">
        <v>3085</v>
      </c>
      <c r="C1153" s="30">
        <v>110.57</v>
      </c>
      <c r="D1153" s="30" t="s">
        <v>487</v>
      </c>
      <c r="E1153" s="30" t="s">
        <v>2041</v>
      </c>
      <c r="F1153" s="31"/>
    </row>
    <row r="1154" spans="1:6" ht="20.100000000000001" customHeight="1">
      <c r="A1154" s="29">
        <v>1152</v>
      </c>
      <c r="B1154" s="30" t="s">
        <v>3086</v>
      </c>
      <c r="C1154" s="30">
        <v>109.98</v>
      </c>
      <c r="D1154" s="30" t="s">
        <v>487</v>
      </c>
      <c r="E1154" s="30" t="s">
        <v>2041</v>
      </c>
      <c r="F1154" s="31"/>
    </row>
    <row r="1155" spans="1:6" ht="20.100000000000001" customHeight="1">
      <c r="A1155" s="29">
        <v>1153</v>
      </c>
      <c r="B1155" s="30" t="s">
        <v>3087</v>
      </c>
      <c r="C1155" s="30">
        <v>109.98</v>
      </c>
      <c r="D1155" s="30" t="s">
        <v>487</v>
      </c>
      <c r="E1155" s="30" t="s">
        <v>2041</v>
      </c>
      <c r="F1155" s="31"/>
    </row>
    <row r="1156" spans="1:6" ht="20.100000000000001" customHeight="1">
      <c r="A1156" s="29">
        <v>1154</v>
      </c>
      <c r="B1156" s="30" t="s">
        <v>3088</v>
      </c>
      <c r="C1156" s="30">
        <v>92.52</v>
      </c>
      <c r="D1156" s="30" t="s">
        <v>487</v>
      </c>
      <c r="E1156" s="30" t="s">
        <v>2045</v>
      </c>
      <c r="F1156" s="31"/>
    </row>
    <row r="1157" spans="1:6" ht="20.100000000000001" customHeight="1">
      <c r="A1157" s="29">
        <v>1155</v>
      </c>
      <c r="B1157" s="30" t="s">
        <v>3089</v>
      </c>
      <c r="C1157" s="30">
        <v>94.77</v>
      </c>
      <c r="D1157" s="30" t="s">
        <v>487</v>
      </c>
      <c r="E1157" s="30" t="s">
        <v>2041</v>
      </c>
      <c r="F1157" s="31"/>
    </row>
    <row r="1158" spans="1:6" ht="20.100000000000001" customHeight="1">
      <c r="A1158" s="29">
        <v>1156</v>
      </c>
      <c r="B1158" s="30" t="s">
        <v>3090</v>
      </c>
      <c r="C1158" s="30">
        <v>94.39</v>
      </c>
      <c r="D1158" s="30" t="s">
        <v>487</v>
      </c>
      <c r="E1158" s="30" t="s">
        <v>2041</v>
      </c>
      <c r="F1158" s="31"/>
    </row>
    <row r="1159" spans="1:6" ht="20.100000000000001" customHeight="1">
      <c r="A1159" s="29">
        <v>1157</v>
      </c>
      <c r="B1159" s="30" t="s">
        <v>3091</v>
      </c>
      <c r="C1159" s="30">
        <v>94.39</v>
      </c>
      <c r="D1159" s="30" t="s">
        <v>487</v>
      </c>
      <c r="E1159" s="30" t="s">
        <v>2041</v>
      </c>
      <c r="F1159" s="31"/>
    </row>
    <row r="1160" spans="1:6" ht="20.100000000000001" customHeight="1">
      <c r="A1160" s="29">
        <v>1158</v>
      </c>
      <c r="B1160" s="30" t="s">
        <v>3092</v>
      </c>
      <c r="C1160" s="30">
        <v>92.52</v>
      </c>
      <c r="D1160" s="30" t="s">
        <v>487</v>
      </c>
      <c r="E1160" s="30" t="s">
        <v>2045</v>
      </c>
      <c r="F1160" s="31"/>
    </row>
    <row r="1161" spans="1:6" ht="20.100000000000001" customHeight="1">
      <c r="A1161" s="29">
        <v>1159</v>
      </c>
      <c r="B1161" s="30" t="s">
        <v>3093</v>
      </c>
      <c r="C1161" s="30">
        <v>92.52</v>
      </c>
      <c r="D1161" s="30" t="s">
        <v>487</v>
      </c>
      <c r="E1161" s="30" t="s">
        <v>2045</v>
      </c>
      <c r="F1161" s="31"/>
    </row>
    <row r="1162" spans="1:6" ht="20.100000000000001" customHeight="1">
      <c r="A1162" s="29">
        <v>1160</v>
      </c>
      <c r="B1162" s="30" t="s">
        <v>3094</v>
      </c>
      <c r="C1162" s="30">
        <v>94.77</v>
      </c>
      <c r="D1162" s="30" t="s">
        <v>487</v>
      </c>
      <c r="E1162" s="30" t="s">
        <v>2041</v>
      </c>
      <c r="F1162" s="31"/>
    </row>
    <row r="1163" spans="1:6" ht="20.100000000000001" customHeight="1">
      <c r="A1163" s="29">
        <v>1161</v>
      </c>
      <c r="B1163" s="30" t="s">
        <v>3095</v>
      </c>
      <c r="C1163" s="30">
        <v>94.77</v>
      </c>
      <c r="D1163" s="30" t="s">
        <v>487</v>
      </c>
      <c r="E1163" s="30" t="s">
        <v>2041</v>
      </c>
      <c r="F1163" s="31"/>
    </row>
    <row r="1164" spans="1:6" ht="20.100000000000001" customHeight="1">
      <c r="A1164" s="29">
        <v>1162</v>
      </c>
      <c r="B1164" s="30" t="s">
        <v>3096</v>
      </c>
      <c r="C1164" s="30">
        <v>94.39</v>
      </c>
      <c r="D1164" s="30" t="s">
        <v>487</v>
      </c>
      <c r="E1164" s="30" t="s">
        <v>2041</v>
      </c>
      <c r="F1164" s="31"/>
    </row>
    <row r="1165" spans="1:6" ht="20.100000000000001" customHeight="1">
      <c r="A1165" s="29">
        <v>1163</v>
      </c>
      <c r="B1165" s="30" t="s">
        <v>3097</v>
      </c>
      <c r="C1165" s="30">
        <v>94.77</v>
      </c>
      <c r="D1165" s="30" t="s">
        <v>487</v>
      </c>
      <c r="E1165" s="30" t="s">
        <v>2041</v>
      </c>
      <c r="F1165" s="31"/>
    </row>
    <row r="1166" spans="1:6" ht="20.100000000000001" customHeight="1">
      <c r="A1166" s="29">
        <v>1164</v>
      </c>
      <c r="B1166" s="30" t="s">
        <v>3098</v>
      </c>
      <c r="C1166" s="30">
        <v>94.39</v>
      </c>
      <c r="D1166" s="30" t="s">
        <v>487</v>
      </c>
      <c r="E1166" s="30" t="s">
        <v>2041</v>
      </c>
      <c r="F1166" s="31"/>
    </row>
    <row r="1167" spans="1:6" ht="20.100000000000001" customHeight="1">
      <c r="A1167" s="29">
        <v>1165</v>
      </c>
      <c r="B1167" s="30" t="s">
        <v>3099</v>
      </c>
      <c r="C1167" s="30">
        <v>94.77</v>
      </c>
      <c r="D1167" s="30" t="s">
        <v>487</v>
      </c>
      <c r="E1167" s="30" t="s">
        <v>2041</v>
      </c>
      <c r="F1167" s="31"/>
    </row>
    <row r="1168" spans="1:6" ht="20.100000000000001" customHeight="1">
      <c r="A1168" s="29">
        <v>1166</v>
      </c>
      <c r="B1168" s="30" t="s">
        <v>3100</v>
      </c>
      <c r="C1168" s="30">
        <v>94.39</v>
      </c>
      <c r="D1168" s="30" t="s">
        <v>487</v>
      </c>
      <c r="E1168" s="30" t="s">
        <v>2041</v>
      </c>
      <c r="F1168" s="31"/>
    </row>
    <row r="1169" spans="1:6" ht="20.100000000000001" customHeight="1">
      <c r="A1169" s="29">
        <v>1167</v>
      </c>
      <c r="B1169" s="30" t="s">
        <v>3101</v>
      </c>
      <c r="C1169" s="30">
        <v>94.77</v>
      </c>
      <c r="D1169" s="30" t="s">
        <v>487</v>
      </c>
      <c r="E1169" s="30" t="s">
        <v>2041</v>
      </c>
      <c r="F1169" s="31"/>
    </row>
    <row r="1170" spans="1:6" ht="20.100000000000001" customHeight="1">
      <c r="A1170" s="29">
        <v>1168</v>
      </c>
      <c r="B1170" s="30" t="s">
        <v>3102</v>
      </c>
      <c r="C1170" s="30">
        <v>94.39</v>
      </c>
      <c r="D1170" s="30" t="s">
        <v>487</v>
      </c>
      <c r="E1170" s="30" t="s">
        <v>2041</v>
      </c>
      <c r="F1170" s="31"/>
    </row>
    <row r="1171" spans="1:6" ht="20.100000000000001" customHeight="1">
      <c r="A1171" s="29">
        <v>1169</v>
      </c>
      <c r="B1171" s="30" t="s">
        <v>3103</v>
      </c>
      <c r="C1171" s="30">
        <v>94.77</v>
      </c>
      <c r="D1171" s="30" t="s">
        <v>487</v>
      </c>
      <c r="E1171" s="30" t="s">
        <v>2041</v>
      </c>
      <c r="F1171" s="31"/>
    </row>
    <row r="1172" spans="1:6" ht="20.100000000000001" customHeight="1">
      <c r="A1172" s="29">
        <v>1170</v>
      </c>
      <c r="B1172" s="30" t="s">
        <v>3104</v>
      </c>
      <c r="C1172" s="30">
        <v>94.39</v>
      </c>
      <c r="D1172" s="30" t="s">
        <v>487</v>
      </c>
      <c r="E1172" s="30" t="s">
        <v>2041</v>
      </c>
      <c r="F1172" s="31"/>
    </row>
    <row r="1173" spans="1:6" ht="20.100000000000001" customHeight="1">
      <c r="A1173" s="29">
        <v>1171</v>
      </c>
      <c r="B1173" s="30" t="s">
        <v>3105</v>
      </c>
      <c r="C1173" s="30">
        <v>94.77</v>
      </c>
      <c r="D1173" s="30" t="s">
        <v>487</v>
      </c>
      <c r="E1173" s="30" t="s">
        <v>2041</v>
      </c>
      <c r="F1173" s="31"/>
    </row>
    <row r="1174" spans="1:6" ht="20.100000000000001" customHeight="1">
      <c r="A1174" s="29">
        <v>1172</v>
      </c>
      <c r="B1174" s="30" t="s">
        <v>3106</v>
      </c>
      <c r="C1174" s="30">
        <v>91.87</v>
      </c>
      <c r="D1174" s="30" t="s">
        <v>487</v>
      </c>
      <c r="E1174" s="30" t="s">
        <v>2045</v>
      </c>
      <c r="F1174" s="31"/>
    </row>
    <row r="1175" spans="1:6" ht="20.100000000000001" customHeight="1">
      <c r="A1175" s="29">
        <v>1173</v>
      </c>
      <c r="B1175" s="30" t="s">
        <v>3107</v>
      </c>
      <c r="C1175" s="30">
        <v>97.37</v>
      </c>
      <c r="D1175" s="30" t="s">
        <v>487</v>
      </c>
      <c r="E1175" s="30" t="s">
        <v>2041</v>
      </c>
      <c r="F1175" s="31"/>
    </row>
    <row r="1176" spans="1:6" ht="20.100000000000001" customHeight="1">
      <c r="A1176" s="29">
        <v>1174</v>
      </c>
      <c r="B1176" s="30" t="s">
        <v>3108</v>
      </c>
      <c r="C1176" s="30">
        <v>97.37</v>
      </c>
      <c r="D1176" s="30" t="s">
        <v>487</v>
      </c>
      <c r="E1176" s="30" t="s">
        <v>2041</v>
      </c>
      <c r="F1176" s="31"/>
    </row>
    <row r="1177" spans="1:6" ht="20.100000000000001" customHeight="1">
      <c r="A1177" s="29">
        <v>1175</v>
      </c>
      <c r="B1177" s="30" t="s">
        <v>3109</v>
      </c>
      <c r="C1177" s="30">
        <v>91.87</v>
      </c>
      <c r="D1177" s="30" t="s">
        <v>487</v>
      </c>
      <c r="E1177" s="30" t="s">
        <v>2045</v>
      </c>
      <c r="F1177" s="31"/>
    </row>
    <row r="1178" spans="1:6" ht="20.100000000000001" customHeight="1">
      <c r="A1178" s="29">
        <v>1176</v>
      </c>
      <c r="B1178" s="30" t="s">
        <v>3110</v>
      </c>
      <c r="C1178" s="30">
        <v>91.87</v>
      </c>
      <c r="D1178" s="30" t="s">
        <v>487</v>
      </c>
      <c r="E1178" s="30" t="s">
        <v>2045</v>
      </c>
      <c r="F1178" s="31"/>
    </row>
    <row r="1179" spans="1:6" ht="20.100000000000001" customHeight="1">
      <c r="A1179" s="29">
        <v>1177</v>
      </c>
      <c r="B1179" s="30" t="s">
        <v>3111</v>
      </c>
      <c r="C1179" s="30">
        <v>109.19</v>
      </c>
      <c r="D1179" s="30" t="s">
        <v>487</v>
      </c>
      <c r="E1179" s="30" t="s">
        <v>2041</v>
      </c>
      <c r="F1179" s="31"/>
    </row>
    <row r="1180" spans="1:6" ht="20.100000000000001" customHeight="1">
      <c r="A1180" s="29">
        <v>1178</v>
      </c>
      <c r="B1180" s="30" t="s">
        <v>3112</v>
      </c>
      <c r="C1180" s="30">
        <v>109.98</v>
      </c>
      <c r="D1180" s="30" t="s">
        <v>487</v>
      </c>
      <c r="E1180" s="30" t="s">
        <v>2041</v>
      </c>
      <c r="F1180" s="31"/>
    </row>
    <row r="1181" spans="1:6" ht="20.100000000000001" customHeight="1">
      <c r="A1181" s="29">
        <v>1179</v>
      </c>
      <c r="B1181" s="30" t="s">
        <v>3113</v>
      </c>
      <c r="C1181" s="30">
        <v>109.98</v>
      </c>
      <c r="D1181" s="30" t="s">
        <v>487</v>
      </c>
      <c r="E1181" s="30" t="s">
        <v>2041</v>
      </c>
      <c r="F1181" s="31"/>
    </row>
    <row r="1182" spans="1:6" ht="20.100000000000001" customHeight="1">
      <c r="A1182" s="29">
        <v>1180</v>
      </c>
      <c r="B1182" s="30" t="s">
        <v>3114</v>
      </c>
      <c r="C1182" s="30">
        <v>109.98</v>
      </c>
      <c r="D1182" s="30" t="s">
        <v>487</v>
      </c>
      <c r="E1182" s="30" t="s">
        <v>2041</v>
      </c>
      <c r="F1182" s="31"/>
    </row>
    <row r="1183" spans="1:6" ht="20.100000000000001" customHeight="1">
      <c r="A1183" s="29">
        <v>1181</v>
      </c>
      <c r="B1183" s="30" t="s">
        <v>3115</v>
      </c>
      <c r="C1183" s="30">
        <v>109.98</v>
      </c>
      <c r="D1183" s="30" t="s">
        <v>487</v>
      </c>
      <c r="E1183" s="30" t="s">
        <v>2041</v>
      </c>
      <c r="F1183" s="31"/>
    </row>
    <row r="1184" spans="1:6" ht="20.100000000000001" customHeight="1">
      <c r="A1184" s="29">
        <v>1182</v>
      </c>
      <c r="B1184" s="30" t="s">
        <v>3116</v>
      </c>
      <c r="C1184" s="30">
        <v>109.19</v>
      </c>
      <c r="D1184" s="30" t="s">
        <v>487</v>
      </c>
      <c r="E1184" s="30" t="s">
        <v>2041</v>
      </c>
      <c r="F1184" s="31"/>
    </row>
    <row r="1185" spans="1:6" ht="20.100000000000001" customHeight="1">
      <c r="A1185" s="29">
        <v>1183</v>
      </c>
      <c r="B1185" s="30" t="s">
        <v>3117</v>
      </c>
      <c r="C1185" s="30">
        <v>109.77</v>
      </c>
      <c r="D1185" s="30" t="s">
        <v>487</v>
      </c>
      <c r="E1185" s="30" t="s">
        <v>2041</v>
      </c>
      <c r="F1185" s="31"/>
    </row>
    <row r="1186" spans="1:6" ht="20.100000000000001" customHeight="1">
      <c r="A1186" s="29">
        <v>1184</v>
      </c>
      <c r="B1186" s="30" t="s">
        <v>3118</v>
      </c>
      <c r="C1186" s="30">
        <v>109.98</v>
      </c>
      <c r="D1186" s="30" t="s">
        <v>487</v>
      </c>
      <c r="E1186" s="30" t="s">
        <v>2041</v>
      </c>
      <c r="F1186" s="31"/>
    </row>
    <row r="1187" spans="1:6" ht="20.100000000000001" customHeight="1">
      <c r="A1187" s="29">
        <v>1185</v>
      </c>
      <c r="B1187" s="30" t="s">
        <v>3119</v>
      </c>
      <c r="C1187" s="30">
        <v>109.98</v>
      </c>
      <c r="D1187" s="30" t="s">
        <v>487</v>
      </c>
      <c r="E1187" s="30" t="s">
        <v>2041</v>
      </c>
      <c r="F1187" s="31"/>
    </row>
    <row r="1188" spans="1:6" ht="20.100000000000001" customHeight="1">
      <c r="A1188" s="29">
        <v>1186</v>
      </c>
      <c r="B1188" s="30" t="s">
        <v>3120</v>
      </c>
      <c r="C1188" s="30">
        <v>109.98</v>
      </c>
      <c r="D1188" s="30" t="s">
        <v>487</v>
      </c>
      <c r="E1188" s="30" t="s">
        <v>2041</v>
      </c>
      <c r="F1188" s="31"/>
    </row>
    <row r="1189" spans="1:6" ht="20.100000000000001" customHeight="1">
      <c r="A1189" s="29">
        <v>1187</v>
      </c>
      <c r="B1189" s="30" t="s">
        <v>3121</v>
      </c>
      <c r="C1189" s="30">
        <v>109.98</v>
      </c>
      <c r="D1189" s="30" t="s">
        <v>487</v>
      </c>
      <c r="E1189" s="30" t="s">
        <v>2041</v>
      </c>
      <c r="F1189" s="31"/>
    </row>
    <row r="1190" spans="1:6" ht="20.100000000000001" customHeight="1">
      <c r="A1190" s="29">
        <v>1188</v>
      </c>
      <c r="B1190" s="30" t="s">
        <v>3122</v>
      </c>
      <c r="C1190" s="30">
        <v>109.98</v>
      </c>
      <c r="D1190" s="30" t="s">
        <v>487</v>
      </c>
      <c r="E1190" s="30" t="s">
        <v>2041</v>
      </c>
      <c r="F1190" s="31"/>
    </row>
    <row r="1191" spans="1:6" ht="20.100000000000001" customHeight="1">
      <c r="A1191" s="29">
        <v>1189</v>
      </c>
      <c r="B1191" s="30" t="s">
        <v>3123</v>
      </c>
      <c r="C1191" s="30">
        <v>92.52</v>
      </c>
      <c r="D1191" s="30" t="s">
        <v>487</v>
      </c>
      <c r="E1191" s="30" t="s">
        <v>2045</v>
      </c>
      <c r="F1191" s="31"/>
    </row>
    <row r="1192" spans="1:6" ht="20.100000000000001" customHeight="1">
      <c r="A1192" s="29">
        <v>1190</v>
      </c>
      <c r="B1192" s="30" t="s">
        <v>3124</v>
      </c>
      <c r="C1192" s="30">
        <v>94.39</v>
      </c>
      <c r="D1192" s="30" t="s">
        <v>487</v>
      </c>
      <c r="E1192" s="30" t="s">
        <v>2041</v>
      </c>
      <c r="F1192" s="31"/>
    </row>
    <row r="1193" spans="1:6" ht="20.100000000000001" customHeight="1">
      <c r="A1193" s="29">
        <v>1191</v>
      </c>
      <c r="B1193" s="30" t="s">
        <v>3125</v>
      </c>
      <c r="C1193" s="30">
        <v>94.39</v>
      </c>
      <c r="D1193" s="30" t="s">
        <v>487</v>
      </c>
      <c r="E1193" s="30" t="s">
        <v>2041</v>
      </c>
      <c r="F1193" s="31"/>
    </row>
    <row r="1194" spans="1:6" ht="20.100000000000001" customHeight="1">
      <c r="A1194" s="29">
        <v>1192</v>
      </c>
      <c r="B1194" s="30" t="s">
        <v>3126</v>
      </c>
      <c r="C1194" s="30">
        <v>92.52</v>
      </c>
      <c r="D1194" s="30" t="s">
        <v>487</v>
      </c>
      <c r="E1194" s="30" t="s">
        <v>2045</v>
      </c>
      <c r="F1194" s="31"/>
    </row>
    <row r="1195" spans="1:6" ht="20.100000000000001" customHeight="1">
      <c r="A1195" s="29">
        <v>1193</v>
      </c>
      <c r="B1195" s="30" t="s">
        <v>3127</v>
      </c>
      <c r="C1195" s="30">
        <v>92.52</v>
      </c>
      <c r="D1195" s="30" t="s">
        <v>487</v>
      </c>
      <c r="E1195" s="30" t="s">
        <v>2045</v>
      </c>
      <c r="F1195" s="31"/>
    </row>
    <row r="1196" spans="1:6" ht="20.100000000000001" customHeight="1">
      <c r="A1196" s="29">
        <v>1194</v>
      </c>
      <c r="B1196" s="30" t="s">
        <v>3128</v>
      </c>
      <c r="C1196" s="30">
        <v>92.52</v>
      </c>
      <c r="D1196" s="30" t="s">
        <v>487</v>
      </c>
      <c r="E1196" s="30" t="s">
        <v>2045</v>
      </c>
      <c r="F1196" s="31"/>
    </row>
    <row r="1197" spans="1:6" ht="20.100000000000001" customHeight="1">
      <c r="A1197" s="29">
        <v>1195</v>
      </c>
      <c r="B1197" s="30" t="s">
        <v>3129</v>
      </c>
      <c r="C1197" s="30">
        <v>92.52</v>
      </c>
      <c r="D1197" s="30" t="s">
        <v>487</v>
      </c>
      <c r="E1197" s="30" t="s">
        <v>2045</v>
      </c>
      <c r="F1197" s="31"/>
    </row>
    <row r="1198" spans="1:6" ht="20.100000000000001" customHeight="1">
      <c r="A1198" s="29">
        <v>1196</v>
      </c>
      <c r="B1198" s="30" t="s">
        <v>3130</v>
      </c>
      <c r="C1198" s="30">
        <v>94.39</v>
      </c>
      <c r="D1198" s="30" t="s">
        <v>487</v>
      </c>
      <c r="E1198" s="30" t="s">
        <v>2041</v>
      </c>
      <c r="F1198" s="31"/>
    </row>
    <row r="1199" spans="1:6" ht="20.100000000000001" customHeight="1">
      <c r="A1199" s="29">
        <v>1197</v>
      </c>
      <c r="B1199" s="30" t="s">
        <v>3131</v>
      </c>
      <c r="C1199" s="30">
        <v>92.52</v>
      </c>
      <c r="D1199" s="30" t="s">
        <v>487</v>
      </c>
      <c r="E1199" s="30" t="s">
        <v>2045</v>
      </c>
      <c r="F1199" s="31"/>
    </row>
    <row r="1200" spans="1:6" ht="20.100000000000001" customHeight="1">
      <c r="A1200" s="29">
        <v>1198</v>
      </c>
      <c r="B1200" s="30" t="s">
        <v>3132</v>
      </c>
      <c r="C1200" s="30">
        <v>94.39</v>
      </c>
      <c r="D1200" s="30" t="s">
        <v>487</v>
      </c>
      <c r="E1200" s="30" t="s">
        <v>2041</v>
      </c>
      <c r="F1200" s="31"/>
    </row>
    <row r="1201" spans="1:6" ht="20.100000000000001" customHeight="1">
      <c r="A1201" s="29">
        <v>1199</v>
      </c>
      <c r="B1201" s="30" t="s">
        <v>3133</v>
      </c>
      <c r="C1201" s="30">
        <v>94.39</v>
      </c>
      <c r="D1201" s="30" t="s">
        <v>487</v>
      </c>
      <c r="E1201" s="30" t="s">
        <v>2041</v>
      </c>
      <c r="F1201" s="31"/>
    </row>
    <row r="1202" spans="1:6" ht="20.100000000000001" customHeight="1">
      <c r="A1202" s="29">
        <v>1200</v>
      </c>
      <c r="B1202" s="30" t="s">
        <v>3134</v>
      </c>
      <c r="C1202" s="30">
        <v>94.39</v>
      </c>
      <c r="D1202" s="30" t="s">
        <v>487</v>
      </c>
      <c r="E1202" s="30" t="s">
        <v>2041</v>
      </c>
      <c r="F1202" s="31"/>
    </row>
    <row r="1203" spans="1:6" ht="20.100000000000001" customHeight="1">
      <c r="A1203" s="29">
        <v>1201</v>
      </c>
      <c r="B1203" s="30" t="s">
        <v>3135</v>
      </c>
      <c r="C1203" s="30">
        <v>94.39</v>
      </c>
      <c r="D1203" s="30" t="s">
        <v>487</v>
      </c>
      <c r="E1203" s="30" t="s">
        <v>2041</v>
      </c>
      <c r="F1203" s="31"/>
    </row>
    <row r="1204" spans="1:6" ht="20.100000000000001" customHeight="1">
      <c r="A1204" s="29">
        <v>1202</v>
      </c>
      <c r="B1204" s="30" t="s">
        <v>3136</v>
      </c>
      <c r="C1204" s="30">
        <v>109.77</v>
      </c>
      <c r="D1204" s="30" t="s">
        <v>487</v>
      </c>
      <c r="E1204" s="30" t="s">
        <v>2041</v>
      </c>
      <c r="F1204" s="31"/>
    </row>
    <row r="1205" spans="1:6" ht="20.100000000000001" customHeight="1">
      <c r="A1205" s="29">
        <v>1203</v>
      </c>
      <c r="B1205" s="30" t="s">
        <v>3137</v>
      </c>
      <c r="C1205" s="30">
        <v>109.77</v>
      </c>
      <c r="D1205" s="30" t="s">
        <v>487</v>
      </c>
      <c r="E1205" s="30" t="s">
        <v>2041</v>
      </c>
      <c r="F1205" s="31"/>
    </row>
    <row r="1206" spans="1:6" ht="20.100000000000001" customHeight="1">
      <c r="A1206" s="29">
        <v>1204</v>
      </c>
      <c r="B1206" s="30" t="s">
        <v>3138</v>
      </c>
      <c r="C1206" s="30">
        <v>109.77</v>
      </c>
      <c r="D1206" s="30" t="s">
        <v>487</v>
      </c>
      <c r="E1206" s="30" t="s">
        <v>2041</v>
      </c>
      <c r="F1206" s="31"/>
    </row>
    <row r="1207" spans="1:6" ht="20.100000000000001" customHeight="1">
      <c r="A1207" s="29">
        <v>1205</v>
      </c>
      <c r="B1207" s="30" t="s">
        <v>3139</v>
      </c>
      <c r="C1207" s="30">
        <v>109.77</v>
      </c>
      <c r="D1207" s="30" t="s">
        <v>487</v>
      </c>
      <c r="E1207" s="30" t="s">
        <v>2041</v>
      </c>
      <c r="F1207" s="31"/>
    </row>
    <row r="1208" spans="1:6" ht="20.100000000000001" customHeight="1">
      <c r="A1208" s="29">
        <v>1206</v>
      </c>
      <c r="B1208" s="30" t="s">
        <v>3140</v>
      </c>
      <c r="C1208" s="30">
        <v>91.83</v>
      </c>
      <c r="D1208" s="30" t="s">
        <v>487</v>
      </c>
      <c r="E1208" s="30" t="s">
        <v>2045</v>
      </c>
      <c r="F1208" s="31"/>
    </row>
    <row r="1209" spans="1:6" ht="20.100000000000001" customHeight="1">
      <c r="A1209" s="29">
        <v>1207</v>
      </c>
      <c r="B1209" s="30" t="s">
        <v>3141</v>
      </c>
      <c r="C1209" s="30">
        <v>91.87</v>
      </c>
      <c r="D1209" s="30" t="s">
        <v>487</v>
      </c>
      <c r="E1209" s="30" t="s">
        <v>2045</v>
      </c>
      <c r="F1209" s="31"/>
    </row>
    <row r="1210" spans="1:6" ht="20.100000000000001" customHeight="1">
      <c r="A1210" s="29">
        <v>1208</v>
      </c>
      <c r="B1210" s="30" t="s">
        <v>3142</v>
      </c>
      <c r="C1210" s="30">
        <v>91.83</v>
      </c>
      <c r="D1210" s="30" t="s">
        <v>487</v>
      </c>
      <c r="E1210" s="30" t="s">
        <v>2045</v>
      </c>
      <c r="F1210" s="31"/>
    </row>
    <row r="1211" spans="1:6" ht="20.100000000000001" customHeight="1">
      <c r="A1211" s="29">
        <v>1209</v>
      </c>
      <c r="B1211" s="30" t="s">
        <v>3143</v>
      </c>
      <c r="C1211" s="30">
        <v>109.98</v>
      </c>
      <c r="D1211" s="30" t="s">
        <v>487</v>
      </c>
      <c r="E1211" s="30" t="s">
        <v>2041</v>
      </c>
      <c r="F1211" s="31"/>
    </row>
    <row r="1212" spans="1:6" ht="20.100000000000001" customHeight="1">
      <c r="A1212" s="29">
        <v>1210</v>
      </c>
      <c r="B1212" s="30" t="s">
        <v>3144</v>
      </c>
      <c r="C1212" s="30">
        <v>109.98</v>
      </c>
      <c r="D1212" s="30" t="s">
        <v>487</v>
      </c>
      <c r="E1212" s="30" t="s">
        <v>2041</v>
      </c>
      <c r="F1212" s="31"/>
    </row>
    <row r="1213" spans="1:6" ht="20.100000000000001" customHeight="1">
      <c r="A1213" s="29">
        <v>1211</v>
      </c>
      <c r="B1213" s="30" t="s">
        <v>3145</v>
      </c>
      <c r="C1213" s="30">
        <v>109.98</v>
      </c>
      <c r="D1213" s="30" t="s">
        <v>487</v>
      </c>
      <c r="E1213" s="30" t="s">
        <v>2041</v>
      </c>
      <c r="F1213" s="31"/>
    </row>
    <row r="1214" spans="1:6" ht="20.100000000000001" customHeight="1">
      <c r="A1214" s="29">
        <v>1212</v>
      </c>
      <c r="B1214" s="30" t="s">
        <v>3146</v>
      </c>
      <c r="C1214" s="30">
        <v>109.19</v>
      </c>
      <c r="D1214" s="30" t="s">
        <v>487</v>
      </c>
      <c r="E1214" s="30" t="s">
        <v>2041</v>
      </c>
      <c r="F1214" s="31"/>
    </row>
    <row r="1215" spans="1:6" ht="20.100000000000001" customHeight="1">
      <c r="A1215" s="29">
        <v>1213</v>
      </c>
      <c r="B1215" s="30" t="s">
        <v>3147</v>
      </c>
      <c r="C1215" s="30">
        <v>109.19</v>
      </c>
      <c r="D1215" s="30" t="s">
        <v>487</v>
      </c>
      <c r="E1215" s="30" t="s">
        <v>2041</v>
      </c>
      <c r="F1215" s="31"/>
    </row>
    <row r="1216" spans="1:6" ht="20.100000000000001" customHeight="1">
      <c r="A1216" s="29">
        <v>1214</v>
      </c>
      <c r="B1216" s="30" t="s">
        <v>3148</v>
      </c>
      <c r="C1216" s="30">
        <v>109.19</v>
      </c>
      <c r="D1216" s="30" t="s">
        <v>487</v>
      </c>
      <c r="E1216" s="30" t="s">
        <v>2041</v>
      </c>
      <c r="F1216" s="31"/>
    </row>
    <row r="1217" spans="1:6" ht="20.100000000000001" customHeight="1">
      <c r="A1217" s="29">
        <v>1215</v>
      </c>
      <c r="B1217" s="30" t="s">
        <v>3149</v>
      </c>
      <c r="C1217" s="30">
        <v>109.19</v>
      </c>
      <c r="D1217" s="30" t="s">
        <v>487</v>
      </c>
      <c r="E1217" s="30" t="s">
        <v>2041</v>
      </c>
      <c r="F1217" s="31"/>
    </row>
    <row r="1218" spans="1:6" ht="20.100000000000001" customHeight="1">
      <c r="A1218" s="29">
        <v>1216</v>
      </c>
      <c r="B1218" s="30" t="s">
        <v>3150</v>
      </c>
      <c r="C1218" s="30">
        <v>109.19</v>
      </c>
      <c r="D1218" s="30" t="s">
        <v>487</v>
      </c>
      <c r="E1218" s="30" t="s">
        <v>2041</v>
      </c>
      <c r="F1218" s="31"/>
    </row>
    <row r="1219" spans="1:6" ht="20.100000000000001" customHeight="1">
      <c r="A1219" s="29">
        <v>1217</v>
      </c>
      <c r="B1219" s="30" t="s">
        <v>3151</v>
      </c>
      <c r="C1219" s="30">
        <v>109.19</v>
      </c>
      <c r="D1219" s="30" t="s">
        <v>487</v>
      </c>
      <c r="E1219" s="30" t="s">
        <v>2041</v>
      </c>
      <c r="F1219" s="31"/>
    </row>
    <row r="1220" spans="1:6" ht="20.100000000000001" customHeight="1">
      <c r="A1220" s="29">
        <v>1218</v>
      </c>
      <c r="B1220" s="30" t="s">
        <v>3152</v>
      </c>
      <c r="C1220" s="30">
        <v>92.52</v>
      </c>
      <c r="D1220" s="30" t="s">
        <v>487</v>
      </c>
      <c r="E1220" s="30" t="s">
        <v>2045</v>
      </c>
      <c r="F1220" s="31"/>
    </row>
    <row r="1221" spans="1:6" ht="20.100000000000001" customHeight="1">
      <c r="A1221" s="29">
        <v>1219</v>
      </c>
      <c r="B1221" s="30" t="s">
        <v>3153</v>
      </c>
      <c r="C1221" s="30">
        <v>94.77</v>
      </c>
      <c r="D1221" s="30" t="s">
        <v>487</v>
      </c>
      <c r="E1221" s="30" t="s">
        <v>2041</v>
      </c>
      <c r="F1221" s="31"/>
    </row>
    <row r="1222" spans="1:6" ht="20.100000000000001" customHeight="1">
      <c r="A1222" s="29">
        <v>1220</v>
      </c>
      <c r="B1222" s="30" t="s">
        <v>3154</v>
      </c>
      <c r="C1222" s="30">
        <v>91.87</v>
      </c>
      <c r="D1222" s="30" t="s">
        <v>487</v>
      </c>
      <c r="E1222" s="30" t="s">
        <v>2045</v>
      </c>
      <c r="F1222" s="31"/>
    </row>
    <row r="1223" spans="1:6" ht="20.100000000000001" customHeight="1">
      <c r="A1223" s="29">
        <v>1221</v>
      </c>
      <c r="B1223" s="30" t="s">
        <v>3155</v>
      </c>
      <c r="C1223" s="30">
        <v>91.87</v>
      </c>
      <c r="D1223" s="30" t="s">
        <v>487</v>
      </c>
      <c r="E1223" s="30" t="s">
        <v>2045</v>
      </c>
      <c r="F1223" s="31"/>
    </row>
    <row r="1224" spans="1:6" ht="20.100000000000001" customHeight="1">
      <c r="A1224" s="29">
        <v>1222</v>
      </c>
      <c r="B1224" s="30" t="s">
        <v>3156</v>
      </c>
      <c r="C1224" s="30">
        <v>97.37</v>
      </c>
      <c r="D1224" s="30" t="s">
        <v>487</v>
      </c>
      <c r="E1224" s="30" t="s">
        <v>2041</v>
      </c>
      <c r="F1224" s="31"/>
    </row>
    <row r="1225" spans="1:6" ht="20.100000000000001" customHeight="1">
      <c r="A1225" s="29">
        <v>1223</v>
      </c>
      <c r="B1225" s="30" t="s">
        <v>3157</v>
      </c>
      <c r="C1225" s="30">
        <v>91.87</v>
      </c>
      <c r="D1225" s="30" t="s">
        <v>487</v>
      </c>
      <c r="E1225" s="30" t="s">
        <v>2045</v>
      </c>
      <c r="F1225" s="31"/>
    </row>
    <row r="1226" spans="1:6" ht="20.100000000000001" customHeight="1">
      <c r="A1226" s="29">
        <v>1224</v>
      </c>
      <c r="B1226" s="30" t="s">
        <v>3158</v>
      </c>
      <c r="C1226" s="30">
        <v>109.98</v>
      </c>
      <c r="D1226" s="30" t="s">
        <v>487</v>
      </c>
      <c r="E1226" s="30" t="s">
        <v>2041</v>
      </c>
      <c r="F1226" s="31"/>
    </row>
    <row r="1227" spans="1:6" ht="20.100000000000001" customHeight="1">
      <c r="A1227" s="29">
        <v>1225</v>
      </c>
      <c r="B1227" s="30" t="s">
        <v>3159</v>
      </c>
      <c r="C1227" s="30">
        <v>109.98</v>
      </c>
      <c r="D1227" s="30" t="s">
        <v>487</v>
      </c>
      <c r="E1227" s="30" t="s">
        <v>2041</v>
      </c>
      <c r="F1227" s="31"/>
    </row>
    <row r="1228" spans="1:6" ht="20.100000000000001" customHeight="1">
      <c r="A1228" s="29">
        <v>1226</v>
      </c>
      <c r="B1228" s="30" t="s">
        <v>3160</v>
      </c>
      <c r="C1228" s="30">
        <v>109.77</v>
      </c>
      <c r="D1228" s="30" t="s">
        <v>487</v>
      </c>
      <c r="E1228" s="30" t="s">
        <v>2041</v>
      </c>
      <c r="F1228" s="31"/>
    </row>
    <row r="1229" spans="1:6" ht="20.100000000000001" customHeight="1">
      <c r="A1229" s="29">
        <v>1227</v>
      </c>
      <c r="B1229" s="30" t="s">
        <v>1982</v>
      </c>
      <c r="C1229" s="30">
        <v>91.83</v>
      </c>
      <c r="D1229" s="30" t="s">
        <v>487</v>
      </c>
      <c r="E1229" s="30" t="s">
        <v>2045</v>
      </c>
      <c r="F1229" s="31"/>
    </row>
    <row r="1230" spans="1:6" ht="20.100000000000001" customHeight="1">
      <c r="A1230" s="29">
        <v>1228</v>
      </c>
      <c r="B1230" s="30" t="s">
        <v>1963</v>
      </c>
      <c r="C1230" s="30">
        <v>91.83</v>
      </c>
      <c r="D1230" s="30" t="s">
        <v>487</v>
      </c>
      <c r="E1230" s="30" t="s">
        <v>2045</v>
      </c>
      <c r="F1230" s="31"/>
    </row>
    <row r="1231" spans="1:6" ht="20.100000000000001" customHeight="1">
      <c r="A1231" s="29">
        <v>1229</v>
      </c>
      <c r="B1231" s="30" t="s">
        <v>737</v>
      </c>
      <c r="C1231" s="30">
        <v>124.89</v>
      </c>
      <c r="D1231" s="30" t="s">
        <v>491</v>
      </c>
      <c r="E1231" s="30" t="s">
        <v>2041</v>
      </c>
      <c r="F1231" s="31"/>
    </row>
    <row r="1232" spans="1:6" ht="20.100000000000001" customHeight="1">
      <c r="A1232" s="29">
        <v>1230</v>
      </c>
      <c r="B1232" s="30" t="s">
        <v>773</v>
      </c>
      <c r="C1232" s="30">
        <v>124.89</v>
      </c>
      <c r="D1232" s="30" t="s">
        <v>491</v>
      </c>
      <c r="E1232" s="30" t="s">
        <v>2041</v>
      </c>
      <c r="F1232" s="31"/>
    </row>
    <row r="1233" spans="1:6" ht="20.100000000000001" customHeight="1">
      <c r="A1233" s="29">
        <v>1231</v>
      </c>
      <c r="B1233" s="30" t="s">
        <v>3161</v>
      </c>
      <c r="C1233" s="30">
        <v>131.02000000000001</v>
      </c>
      <c r="D1233" s="30" t="s">
        <v>491</v>
      </c>
      <c r="E1233" s="30" t="s">
        <v>2041</v>
      </c>
      <c r="F1233" s="31"/>
    </row>
    <row r="1236" spans="1:6">
      <c r="B1236" s="30">
        <v>94.39</v>
      </c>
    </row>
    <row r="1237" spans="1:6">
      <c r="B1237" s="30">
        <v>94.39</v>
      </c>
    </row>
    <row r="1238" spans="1:6">
      <c r="B1238" s="30">
        <v>94.39</v>
      </c>
    </row>
    <row r="1239" spans="1:6">
      <c r="B1239" s="30">
        <v>94.39</v>
      </c>
    </row>
    <row r="1240" spans="1:6">
      <c r="B1240" s="30">
        <v>97.37</v>
      </c>
    </row>
    <row r="1241" spans="1:6">
      <c r="B1241" s="30">
        <v>97.37</v>
      </c>
    </row>
    <row r="1242" spans="1:6">
      <c r="B1242" s="30">
        <v>94.39</v>
      </c>
    </row>
    <row r="1243" spans="1:6">
      <c r="B1243" s="30">
        <v>109.77</v>
      </c>
    </row>
    <row r="1244" spans="1:6">
      <c r="B1244" s="30">
        <v>109.77</v>
      </c>
    </row>
    <row r="1245" spans="1:6">
      <c r="B1245" s="30">
        <v>109.77</v>
      </c>
    </row>
    <row r="1246" spans="1:6">
      <c r="B1246" s="30">
        <v>109.77</v>
      </c>
    </row>
    <row r="1247" spans="1:6">
      <c r="B1247" s="30">
        <v>109.19</v>
      </c>
    </row>
    <row r="1248" spans="1:6">
      <c r="B1248" s="30">
        <v>109.19</v>
      </c>
    </row>
    <row r="1249" spans="2:2">
      <c r="B1249" s="30">
        <v>109.19</v>
      </c>
    </row>
    <row r="1250" spans="2:2">
      <c r="B1250" s="30">
        <v>110.57</v>
      </c>
    </row>
    <row r="1251" spans="2:2">
      <c r="B1251" s="30">
        <v>109.19</v>
      </c>
    </row>
    <row r="1252" spans="2:2">
      <c r="B1252" s="30">
        <v>109.19</v>
      </c>
    </row>
    <row r="1253" spans="2:2">
      <c r="B1253" s="30">
        <v>109.19</v>
      </c>
    </row>
    <row r="1254" spans="2:2">
      <c r="B1254" s="30">
        <v>109.19</v>
      </c>
    </row>
    <row r="1255" spans="2:2">
      <c r="B1255" s="30">
        <v>109.19</v>
      </c>
    </row>
    <row r="1256" spans="2:2">
      <c r="B1256" s="30">
        <v>109.77</v>
      </c>
    </row>
    <row r="1257" spans="2:2">
      <c r="B1257" s="30">
        <v>110.57</v>
      </c>
    </row>
    <row r="1258" spans="2:2">
      <c r="B1258" s="30">
        <v>109.77</v>
      </c>
    </row>
    <row r="1259" spans="2:2">
      <c r="B1259" s="30">
        <v>110.57</v>
      </c>
    </row>
    <row r="1260" spans="2:2">
      <c r="B1260" s="30">
        <v>110.57</v>
      </c>
    </row>
    <row r="1261" spans="2:2">
      <c r="B1261" s="30">
        <v>109.77</v>
      </c>
    </row>
    <row r="1262" spans="2:2">
      <c r="B1262" s="30">
        <v>109.77</v>
      </c>
    </row>
    <row r="1263" spans="2:2">
      <c r="B1263" s="30">
        <v>109.77</v>
      </c>
    </row>
    <row r="1264" spans="2:2">
      <c r="B1264" s="30">
        <v>109.77</v>
      </c>
    </row>
    <row r="1265" spans="2:2">
      <c r="B1265" s="30">
        <v>109.77</v>
      </c>
    </row>
    <row r="1266" spans="2:2">
      <c r="B1266" s="30">
        <v>109.77</v>
      </c>
    </row>
    <row r="1267" spans="2:2">
      <c r="B1267" s="30">
        <v>109.77</v>
      </c>
    </row>
    <row r="1268" spans="2:2">
      <c r="B1268" s="30">
        <v>109.77</v>
      </c>
    </row>
    <row r="1269" spans="2:2">
      <c r="B1269" s="30">
        <v>109.19</v>
      </c>
    </row>
    <row r="1270" spans="2:2">
      <c r="B1270" s="30">
        <v>109.19</v>
      </c>
    </row>
    <row r="1271" spans="2:2">
      <c r="B1271" s="30">
        <v>109.19</v>
      </c>
    </row>
    <row r="1272" spans="2:2">
      <c r="B1272" s="30">
        <v>109.19</v>
      </c>
    </row>
    <row r="1273" spans="2:2">
      <c r="B1273" s="30">
        <v>109.19</v>
      </c>
    </row>
    <row r="1274" spans="2:2">
      <c r="B1274" s="30">
        <v>109.19</v>
      </c>
    </row>
    <row r="1275" spans="2:2">
      <c r="B1275" s="30">
        <v>109.19</v>
      </c>
    </row>
    <row r="1276" spans="2:2">
      <c r="B1276" s="30">
        <v>109.19</v>
      </c>
    </row>
    <row r="1277" spans="2:2">
      <c r="B1277" s="30">
        <v>109.19</v>
      </c>
    </row>
    <row r="1278" spans="2:2">
      <c r="B1278" s="30">
        <v>109.19</v>
      </c>
    </row>
    <row r="1279" spans="2:2">
      <c r="B1279" s="30">
        <v>109.19</v>
      </c>
    </row>
    <row r="1280" spans="2:2">
      <c r="B1280" s="30">
        <v>109.19</v>
      </c>
    </row>
    <row r="1281" spans="2:2">
      <c r="B1281" s="30">
        <v>109.77</v>
      </c>
    </row>
    <row r="1282" spans="2:2">
      <c r="B1282" s="30">
        <v>109.19</v>
      </c>
    </row>
    <row r="1283" spans="2:2">
      <c r="B1283" s="30">
        <v>109.19</v>
      </c>
    </row>
    <row r="1284" spans="2:2">
      <c r="B1284" s="30">
        <v>94.39</v>
      </c>
    </row>
    <row r="1285" spans="2:2">
      <c r="B1285" s="30">
        <v>94.39</v>
      </c>
    </row>
    <row r="1286" spans="2:2">
      <c r="B1286" s="30">
        <v>94.39</v>
      </c>
    </row>
    <row r="1287" spans="2:2">
      <c r="B1287" s="30">
        <v>94.39</v>
      </c>
    </row>
    <row r="1288" spans="2:2">
      <c r="B1288" s="30">
        <v>94.77</v>
      </c>
    </row>
    <row r="1289" spans="2:2">
      <c r="B1289" s="30">
        <v>94.39</v>
      </c>
    </row>
    <row r="1290" spans="2:2">
      <c r="B1290" s="30">
        <v>94.39</v>
      </c>
    </row>
    <row r="1291" spans="2:2">
      <c r="B1291" s="30">
        <v>94.77</v>
      </c>
    </row>
    <row r="1292" spans="2:2">
      <c r="B1292" s="30">
        <v>94.39</v>
      </c>
    </row>
    <row r="1293" spans="2:2">
      <c r="B1293" s="30">
        <v>94.39</v>
      </c>
    </row>
    <row r="1294" spans="2:2">
      <c r="B1294" s="30">
        <v>94.77</v>
      </c>
    </row>
    <row r="1295" spans="2:2">
      <c r="B1295" s="30">
        <v>94.39</v>
      </c>
    </row>
    <row r="1296" spans="2:2">
      <c r="B1296" s="30">
        <v>94.39</v>
      </c>
    </row>
    <row r="1297" spans="2:2">
      <c r="B1297" s="30">
        <v>94.39</v>
      </c>
    </row>
    <row r="1298" spans="2:2">
      <c r="B1298" s="30">
        <v>94.77</v>
      </c>
    </row>
    <row r="1299" spans="2:2">
      <c r="B1299" s="30">
        <v>94.77</v>
      </c>
    </row>
    <row r="1300" spans="2:2">
      <c r="B1300" s="30">
        <v>94.77</v>
      </c>
    </row>
    <row r="1301" spans="2:2">
      <c r="B1301" s="30">
        <v>94.77</v>
      </c>
    </row>
    <row r="1302" spans="2:2">
      <c r="B1302" s="30">
        <v>94.77</v>
      </c>
    </row>
    <row r="1303" spans="2:2">
      <c r="B1303" s="30">
        <v>94.77</v>
      </c>
    </row>
    <row r="1304" spans="2:2">
      <c r="B1304" s="30">
        <v>94.77</v>
      </c>
    </row>
    <row r="1305" spans="2:2">
      <c r="B1305" s="30">
        <v>94.77</v>
      </c>
    </row>
    <row r="1306" spans="2:2">
      <c r="B1306" s="30">
        <v>94.77</v>
      </c>
    </row>
    <row r="1307" spans="2:2">
      <c r="B1307" s="30">
        <v>94.77</v>
      </c>
    </row>
    <row r="1308" spans="2:2">
      <c r="B1308" s="30">
        <v>94.77</v>
      </c>
    </row>
    <row r="1309" spans="2:2">
      <c r="B1309" s="30">
        <v>94.77</v>
      </c>
    </row>
    <row r="1310" spans="2:2">
      <c r="B1310" s="30">
        <v>94.77</v>
      </c>
    </row>
    <row r="1311" spans="2:2">
      <c r="B1311" s="30">
        <v>94.77</v>
      </c>
    </row>
    <row r="1312" spans="2:2">
      <c r="B1312" s="30">
        <v>94.77</v>
      </c>
    </row>
    <row r="1313" spans="2:2">
      <c r="B1313" s="30">
        <v>94.77</v>
      </c>
    </row>
    <row r="1314" spans="2:2">
      <c r="B1314" s="30">
        <v>94.77</v>
      </c>
    </row>
    <row r="1315" spans="2:2">
      <c r="B1315" s="30">
        <v>109.98</v>
      </c>
    </row>
    <row r="1316" spans="2:2">
      <c r="B1316" s="30">
        <v>109.98</v>
      </c>
    </row>
    <row r="1317" spans="2:2">
      <c r="B1317" s="30">
        <v>109.98</v>
      </c>
    </row>
    <row r="1318" spans="2:2">
      <c r="B1318" s="30">
        <v>109.98</v>
      </c>
    </row>
    <row r="1319" spans="2:2">
      <c r="B1319" s="30">
        <v>109.98</v>
      </c>
    </row>
    <row r="1320" spans="2:2">
      <c r="B1320" s="30">
        <v>109.98</v>
      </c>
    </row>
    <row r="1321" spans="2:2">
      <c r="B1321" s="30">
        <v>109.98</v>
      </c>
    </row>
    <row r="1322" spans="2:2">
      <c r="B1322" s="30">
        <v>109.98</v>
      </c>
    </row>
    <row r="1323" spans="2:2">
      <c r="B1323" s="30">
        <v>109.98</v>
      </c>
    </row>
    <row r="1324" spans="2:2">
      <c r="B1324" s="30">
        <v>109.98</v>
      </c>
    </row>
    <row r="1325" spans="2:2">
      <c r="B1325" s="30">
        <v>109.98</v>
      </c>
    </row>
    <row r="1326" spans="2:2">
      <c r="B1326" s="30">
        <v>109.19</v>
      </c>
    </row>
    <row r="1327" spans="2:2">
      <c r="B1327" s="30">
        <v>109.19</v>
      </c>
    </row>
    <row r="1328" spans="2:2">
      <c r="B1328" s="30">
        <v>109.19</v>
      </c>
    </row>
    <row r="1329" spans="2:2">
      <c r="B1329" s="30">
        <v>109.19</v>
      </c>
    </row>
    <row r="1330" spans="2:2">
      <c r="B1330" s="30">
        <v>109.19</v>
      </c>
    </row>
    <row r="1331" spans="2:2">
      <c r="B1331" s="30">
        <v>109.19</v>
      </c>
    </row>
    <row r="1332" spans="2:2">
      <c r="B1332" s="30">
        <v>109.19</v>
      </c>
    </row>
    <row r="1333" spans="2:2">
      <c r="B1333" s="30">
        <v>109.19</v>
      </c>
    </row>
    <row r="1334" spans="2:2">
      <c r="B1334" s="30">
        <v>109.19</v>
      </c>
    </row>
    <row r="1335" spans="2:2">
      <c r="B1335" s="30">
        <v>109.19</v>
      </c>
    </row>
    <row r="1336" spans="2:2">
      <c r="B1336" s="30">
        <v>109.19</v>
      </c>
    </row>
    <row r="1337" spans="2:2">
      <c r="B1337" s="30">
        <v>109.19</v>
      </c>
    </row>
    <row r="1338" spans="2:2">
      <c r="B1338" s="30">
        <v>109.19</v>
      </c>
    </row>
    <row r="1339" spans="2:2">
      <c r="B1339" s="30">
        <v>109.19</v>
      </c>
    </row>
    <row r="1340" spans="2:2">
      <c r="B1340" s="30">
        <v>109.19</v>
      </c>
    </row>
    <row r="1341" spans="2:2">
      <c r="B1341" s="30">
        <v>109.19</v>
      </c>
    </row>
    <row r="1342" spans="2:2">
      <c r="B1342" s="30">
        <v>109.19</v>
      </c>
    </row>
    <row r="1343" spans="2:2">
      <c r="B1343" s="30">
        <v>109.19</v>
      </c>
    </row>
    <row r="1344" spans="2:2">
      <c r="B1344" s="30">
        <v>109.19</v>
      </c>
    </row>
    <row r="1345" spans="2:2">
      <c r="B1345" s="30">
        <v>109.19</v>
      </c>
    </row>
    <row r="1346" spans="2:2">
      <c r="B1346" s="30">
        <v>109.19</v>
      </c>
    </row>
    <row r="1347" spans="2:2">
      <c r="B1347" s="30">
        <v>109.19</v>
      </c>
    </row>
    <row r="1348" spans="2:2">
      <c r="B1348" s="30">
        <v>109.19</v>
      </c>
    </row>
    <row r="1349" spans="2:2">
      <c r="B1349" s="30">
        <v>109.19</v>
      </c>
    </row>
    <row r="1350" spans="2:2">
      <c r="B1350" s="30">
        <v>109.19</v>
      </c>
    </row>
    <row r="1351" spans="2:2">
      <c r="B1351" s="30">
        <v>109.19</v>
      </c>
    </row>
    <row r="1352" spans="2:2">
      <c r="B1352" s="30">
        <v>109.19</v>
      </c>
    </row>
    <row r="1353" spans="2:2">
      <c r="B1353" s="30">
        <v>109.98</v>
      </c>
    </row>
    <row r="1354" spans="2:2">
      <c r="B1354" s="30">
        <v>109.98</v>
      </c>
    </row>
    <row r="1355" spans="2:2">
      <c r="B1355" s="30">
        <v>109.19</v>
      </c>
    </row>
    <row r="1356" spans="2:2">
      <c r="B1356" s="30">
        <v>109.19</v>
      </c>
    </row>
    <row r="1357" spans="2:2">
      <c r="B1357" s="30">
        <v>109.19</v>
      </c>
    </row>
    <row r="1358" spans="2:2">
      <c r="B1358" s="30">
        <v>109.19</v>
      </c>
    </row>
    <row r="1359" spans="2:2">
      <c r="B1359" s="30">
        <v>109.98</v>
      </c>
    </row>
    <row r="1360" spans="2:2">
      <c r="B1360" s="30">
        <v>109.98</v>
      </c>
    </row>
    <row r="1361" spans="2:2">
      <c r="B1361" s="30">
        <v>109.98</v>
      </c>
    </row>
    <row r="1362" spans="2:2">
      <c r="B1362" s="30">
        <v>109.98</v>
      </c>
    </row>
    <row r="1363" spans="2:2">
      <c r="B1363" s="30">
        <v>109.98</v>
      </c>
    </row>
    <row r="1364" spans="2:2">
      <c r="B1364" s="30">
        <v>109.98</v>
      </c>
    </row>
    <row r="1365" spans="2:2">
      <c r="B1365" s="30">
        <v>109.98</v>
      </c>
    </row>
    <row r="1366" spans="2:2">
      <c r="B1366" s="30">
        <v>109.98</v>
      </c>
    </row>
    <row r="1367" spans="2:2">
      <c r="B1367" s="30">
        <v>109.98</v>
      </c>
    </row>
    <row r="1368" spans="2:2">
      <c r="B1368" s="30">
        <v>109.98</v>
      </c>
    </row>
    <row r="1369" spans="2:2">
      <c r="B1369" s="30">
        <v>109.98</v>
      </c>
    </row>
    <row r="1370" spans="2:2">
      <c r="B1370" s="30">
        <v>109.98</v>
      </c>
    </row>
    <row r="1371" spans="2:2">
      <c r="B1371" s="30">
        <v>109.98</v>
      </c>
    </row>
    <row r="1372" spans="2:2">
      <c r="B1372" s="30">
        <v>109.98</v>
      </c>
    </row>
    <row r="1373" spans="2:2">
      <c r="B1373" s="30">
        <v>109.98</v>
      </c>
    </row>
    <row r="1374" spans="2:2">
      <c r="B1374" s="30">
        <v>110.57</v>
      </c>
    </row>
    <row r="1375" spans="2:2">
      <c r="B1375" s="30">
        <v>110.57</v>
      </c>
    </row>
    <row r="1376" spans="2:2">
      <c r="B1376" s="30">
        <v>110.57</v>
      </c>
    </row>
    <row r="1377" spans="2:2">
      <c r="B1377" s="30">
        <v>109.98</v>
      </c>
    </row>
    <row r="1378" spans="2:2">
      <c r="B1378" s="30">
        <v>110.57</v>
      </c>
    </row>
    <row r="1379" spans="2:2">
      <c r="B1379" s="30">
        <v>110.57</v>
      </c>
    </row>
    <row r="1380" spans="2:2">
      <c r="B1380" s="30">
        <v>109.77</v>
      </c>
    </row>
    <row r="1381" spans="2:2">
      <c r="B1381" s="30">
        <v>109.77</v>
      </c>
    </row>
    <row r="1382" spans="2:2">
      <c r="B1382" s="30">
        <v>109.77</v>
      </c>
    </row>
    <row r="1383" spans="2:2">
      <c r="B1383" s="30">
        <v>109.77</v>
      </c>
    </row>
    <row r="1384" spans="2:2">
      <c r="B1384" s="30">
        <v>109.77</v>
      </c>
    </row>
    <row r="1385" spans="2:2">
      <c r="B1385" s="30">
        <v>109.77</v>
      </c>
    </row>
    <row r="1386" spans="2:2">
      <c r="B1386" s="30">
        <v>109.77</v>
      </c>
    </row>
    <row r="1387" spans="2:2">
      <c r="B1387" s="30">
        <v>109.77</v>
      </c>
    </row>
    <row r="1388" spans="2:2">
      <c r="B1388" s="30">
        <v>109.77</v>
      </c>
    </row>
    <row r="1389" spans="2:2">
      <c r="B1389" s="30">
        <v>109.77</v>
      </c>
    </row>
    <row r="1390" spans="2:2">
      <c r="B1390" s="30">
        <v>109.77</v>
      </c>
    </row>
    <row r="1391" spans="2:2">
      <c r="B1391" s="30">
        <v>109.77</v>
      </c>
    </row>
    <row r="1392" spans="2:2">
      <c r="B1392" s="30">
        <v>109.77</v>
      </c>
    </row>
    <row r="1393" spans="2:2">
      <c r="B1393" s="30">
        <v>109.77</v>
      </c>
    </row>
    <row r="1394" spans="2:2">
      <c r="B1394" s="30">
        <v>109.77</v>
      </c>
    </row>
    <row r="1395" spans="2:2">
      <c r="B1395" s="30">
        <v>109.77</v>
      </c>
    </row>
    <row r="1396" spans="2:2">
      <c r="B1396" s="30">
        <v>109.77</v>
      </c>
    </row>
    <row r="1397" spans="2:2">
      <c r="B1397" s="30">
        <v>109.77</v>
      </c>
    </row>
    <row r="1398" spans="2:2">
      <c r="B1398" s="30">
        <v>109.77</v>
      </c>
    </row>
    <row r="1399" spans="2:2">
      <c r="B1399" s="30">
        <v>109.77</v>
      </c>
    </row>
    <row r="1400" spans="2:2">
      <c r="B1400" s="30">
        <v>109.77</v>
      </c>
    </row>
    <row r="1401" spans="2:2">
      <c r="B1401" s="30">
        <v>109.77</v>
      </c>
    </row>
    <row r="1402" spans="2:2">
      <c r="B1402" s="30">
        <v>109.77</v>
      </c>
    </row>
    <row r="1403" spans="2:2">
      <c r="B1403" s="30">
        <v>110.57</v>
      </c>
    </row>
    <row r="1404" spans="2:2">
      <c r="B1404" s="30">
        <v>110.57</v>
      </c>
    </row>
    <row r="1405" spans="2:2">
      <c r="B1405" s="30">
        <v>109.77</v>
      </c>
    </row>
    <row r="1406" spans="2:2">
      <c r="B1406" s="30">
        <v>109.77</v>
      </c>
    </row>
    <row r="1407" spans="2:2">
      <c r="B1407" s="30">
        <v>110.57</v>
      </c>
    </row>
    <row r="1408" spans="2:2">
      <c r="B1408" s="30">
        <v>110.57</v>
      </c>
    </row>
    <row r="1409" spans="2:2">
      <c r="B1409" s="30">
        <v>110.57</v>
      </c>
    </row>
    <row r="1410" spans="2:2">
      <c r="B1410" s="30">
        <v>110.57</v>
      </c>
    </row>
    <row r="1411" spans="2:2">
      <c r="B1411" s="30">
        <v>110.57</v>
      </c>
    </row>
    <row r="1412" spans="2:2">
      <c r="B1412" s="30">
        <v>110.57</v>
      </c>
    </row>
    <row r="1413" spans="2:2">
      <c r="B1413" s="30">
        <v>110.57</v>
      </c>
    </row>
    <row r="1414" spans="2:2">
      <c r="B1414" s="30">
        <v>110.57</v>
      </c>
    </row>
    <row r="1415" spans="2:2">
      <c r="B1415" s="30">
        <v>110.57</v>
      </c>
    </row>
    <row r="1416" spans="2:2">
      <c r="B1416" s="30">
        <v>110.57</v>
      </c>
    </row>
    <row r="1417" spans="2:2">
      <c r="B1417" s="30">
        <v>110.57</v>
      </c>
    </row>
    <row r="1418" spans="2:2">
      <c r="B1418" s="30">
        <v>110.57</v>
      </c>
    </row>
    <row r="1419" spans="2:2">
      <c r="B1419" s="30">
        <v>110.57</v>
      </c>
    </row>
    <row r="1420" spans="2:2">
      <c r="B1420" s="30">
        <v>110.57</v>
      </c>
    </row>
    <row r="1421" spans="2:2">
      <c r="B1421" s="30">
        <v>110.57</v>
      </c>
    </row>
    <row r="1422" spans="2:2">
      <c r="B1422" s="30">
        <v>110.57</v>
      </c>
    </row>
    <row r="1423" spans="2:2">
      <c r="B1423" s="30">
        <v>110.57</v>
      </c>
    </row>
    <row r="1424" spans="2:2">
      <c r="B1424" s="30">
        <v>110.57</v>
      </c>
    </row>
    <row r="1425" spans="2:2">
      <c r="B1425" s="30">
        <v>110.57</v>
      </c>
    </row>
    <row r="1426" spans="2:2">
      <c r="B1426" s="30">
        <v>110.57</v>
      </c>
    </row>
    <row r="1427" spans="2:2">
      <c r="B1427" s="30">
        <v>109.77</v>
      </c>
    </row>
    <row r="1428" spans="2:2">
      <c r="B1428" s="30">
        <v>109.77</v>
      </c>
    </row>
    <row r="1429" spans="2:2">
      <c r="B1429" s="30">
        <v>109.77</v>
      </c>
    </row>
    <row r="1430" spans="2:2">
      <c r="B1430" s="30">
        <v>109.77</v>
      </c>
    </row>
    <row r="1431" spans="2:2">
      <c r="B1431" s="30">
        <v>109.77</v>
      </c>
    </row>
    <row r="1432" spans="2:2">
      <c r="B1432" s="30">
        <v>109.77</v>
      </c>
    </row>
    <row r="1433" spans="2:2">
      <c r="B1433" s="30">
        <v>109.77</v>
      </c>
    </row>
    <row r="1434" spans="2:2">
      <c r="B1434" s="30">
        <v>109.77</v>
      </c>
    </row>
    <row r="1435" spans="2:2">
      <c r="B1435" s="30">
        <v>109.77</v>
      </c>
    </row>
    <row r="1436" spans="2:2">
      <c r="B1436" s="30">
        <v>109.77</v>
      </c>
    </row>
    <row r="1437" spans="2:2">
      <c r="B1437" s="30">
        <v>109.77</v>
      </c>
    </row>
    <row r="1438" spans="2:2">
      <c r="B1438" s="30">
        <v>109.77</v>
      </c>
    </row>
    <row r="1439" spans="2:2">
      <c r="B1439" s="30">
        <v>109.77</v>
      </c>
    </row>
    <row r="1440" spans="2:2">
      <c r="B1440" s="30">
        <v>109.77</v>
      </c>
    </row>
    <row r="1441" spans="2:2">
      <c r="B1441" s="30">
        <v>109.77</v>
      </c>
    </row>
    <row r="1442" spans="2:2">
      <c r="B1442" s="30">
        <v>109.77</v>
      </c>
    </row>
    <row r="1443" spans="2:2">
      <c r="B1443" s="30">
        <v>109.77</v>
      </c>
    </row>
    <row r="1444" spans="2:2">
      <c r="B1444" s="30">
        <v>109.77</v>
      </c>
    </row>
    <row r="1445" spans="2:2">
      <c r="B1445" s="30">
        <v>109.77</v>
      </c>
    </row>
    <row r="1446" spans="2:2">
      <c r="B1446" s="30">
        <v>109.77</v>
      </c>
    </row>
    <row r="1447" spans="2:2">
      <c r="B1447" s="30">
        <v>109.77</v>
      </c>
    </row>
    <row r="1448" spans="2:2">
      <c r="B1448" s="30">
        <v>109.77</v>
      </c>
    </row>
    <row r="1449" spans="2:2">
      <c r="B1449" s="30">
        <v>109.77</v>
      </c>
    </row>
    <row r="1450" spans="2:2">
      <c r="B1450" s="30">
        <v>109.77</v>
      </c>
    </row>
    <row r="1451" spans="2:2">
      <c r="B1451" s="30">
        <v>109.77</v>
      </c>
    </row>
    <row r="1452" spans="2:2">
      <c r="B1452" s="30">
        <v>109.77</v>
      </c>
    </row>
    <row r="1453" spans="2:2">
      <c r="B1453" s="30">
        <v>109.77</v>
      </c>
    </row>
    <row r="1454" spans="2:2">
      <c r="B1454" s="30">
        <v>109.77</v>
      </c>
    </row>
    <row r="1455" spans="2:2">
      <c r="B1455" s="30">
        <v>109.77</v>
      </c>
    </row>
    <row r="1456" spans="2:2">
      <c r="B1456" s="30">
        <v>109.77</v>
      </c>
    </row>
    <row r="1457" spans="2:2">
      <c r="B1457" s="30">
        <v>109.77</v>
      </c>
    </row>
    <row r="1458" spans="2:2">
      <c r="B1458" s="30">
        <v>109.77</v>
      </c>
    </row>
    <row r="1459" spans="2:2">
      <c r="B1459" s="30">
        <v>110.57</v>
      </c>
    </row>
    <row r="1460" spans="2:2">
      <c r="B1460" s="30">
        <v>110.57</v>
      </c>
    </row>
    <row r="1461" spans="2:2">
      <c r="B1461" s="30">
        <v>110.57</v>
      </c>
    </row>
    <row r="1462" spans="2:2">
      <c r="B1462" s="30">
        <v>110.57</v>
      </c>
    </row>
    <row r="1463" spans="2:2">
      <c r="B1463" s="30">
        <v>110.57</v>
      </c>
    </row>
    <row r="1464" spans="2:2">
      <c r="B1464" s="30">
        <v>110.57</v>
      </c>
    </row>
    <row r="1465" spans="2:2">
      <c r="B1465" s="30">
        <v>110.57</v>
      </c>
    </row>
    <row r="1466" spans="2:2">
      <c r="B1466" s="30">
        <v>110.57</v>
      </c>
    </row>
    <row r="1467" spans="2:2">
      <c r="B1467" s="30">
        <v>110.57</v>
      </c>
    </row>
    <row r="1468" spans="2:2">
      <c r="B1468" s="30">
        <v>110.57</v>
      </c>
    </row>
    <row r="1469" spans="2:2">
      <c r="B1469" s="30">
        <v>109.19</v>
      </c>
    </row>
    <row r="1470" spans="2:2">
      <c r="B1470" s="30">
        <v>109.19</v>
      </c>
    </row>
    <row r="1471" spans="2:2">
      <c r="B1471" s="30">
        <v>109.19</v>
      </c>
    </row>
    <row r="1472" spans="2:2">
      <c r="B1472" s="30">
        <v>109.19</v>
      </c>
    </row>
    <row r="1473" spans="2:2">
      <c r="B1473" s="30">
        <v>109.19</v>
      </c>
    </row>
    <row r="1474" spans="2:2">
      <c r="B1474" s="30">
        <v>109.19</v>
      </c>
    </row>
    <row r="1475" spans="2:2">
      <c r="B1475" s="30">
        <v>109.19</v>
      </c>
    </row>
    <row r="1476" spans="2:2">
      <c r="B1476" s="30">
        <v>109.19</v>
      </c>
    </row>
    <row r="1477" spans="2:2">
      <c r="B1477" s="30">
        <v>109.19</v>
      </c>
    </row>
    <row r="1478" spans="2:2">
      <c r="B1478" s="30">
        <v>109.19</v>
      </c>
    </row>
    <row r="1479" spans="2:2">
      <c r="B1479" s="30">
        <v>109.19</v>
      </c>
    </row>
    <row r="1480" spans="2:2">
      <c r="B1480" s="30">
        <v>109.19</v>
      </c>
    </row>
    <row r="1481" spans="2:2">
      <c r="B1481" s="30">
        <v>109.19</v>
      </c>
    </row>
    <row r="1482" spans="2:2">
      <c r="B1482" s="30">
        <v>109.19</v>
      </c>
    </row>
    <row r="1483" spans="2:2">
      <c r="B1483" s="30">
        <v>109.19</v>
      </c>
    </row>
    <row r="1484" spans="2:2">
      <c r="B1484" s="30">
        <v>109.19</v>
      </c>
    </row>
    <row r="1485" spans="2:2">
      <c r="B1485" s="30">
        <v>94.39</v>
      </c>
    </row>
    <row r="1486" spans="2:2">
      <c r="B1486" s="30">
        <v>94.77</v>
      </c>
    </row>
    <row r="1487" spans="2:2">
      <c r="B1487" s="30">
        <v>94.39</v>
      </c>
    </row>
    <row r="1488" spans="2:2">
      <c r="B1488" s="30">
        <v>94.77</v>
      </c>
    </row>
    <row r="1489" spans="2:2">
      <c r="B1489" s="30">
        <v>94.39</v>
      </c>
    </row>
    <row r="1490" spans="2:2">
      <c r="B1490" s="30">
        <v>94.39</v>
      </c>
    </row>
    <row r="1491" spans="2:2">
      <c r="B1491" s="30">
        <v>94.39</v>
      </c>
    </row>
    <row r="1492" spans="2:2">
      <c r="B1492" s="30">
        <v>94.39</v>
      </c>
    </row>
    <row r="1493" spans="2:2">
      <c r="B1493" s="30">
        <v>94.39</v>
      </c>
    </row>
    <row r="1494" spans="2:2">
      <c r="B1494" s="30">
        <v>94.39</v>
      </c>
    </row>
    <row r="1495" spans="2:2">
      <c r="B1495" s="30">
        <v>94.39</v>
      </c>
    </row>
    <row r="1496" spans="2:2">
      <c r="B1496" s="30">
        <v>94.39</v>
      </c>
    </row>
    <row r="1497" spans="2:2">
      <c r="B1497" s="30">
        <v>94.39</v>
      </c>
    </row>
    <row r="1498" spans="2:2">
      <c r="B1498" s="30">
        <v>94.39</v>
      </c>
    </row>
    <row r="1499" spans="2:2">
      <c r="B1499" s="30">
        <v>94.39</v>
      </c>
    </row>
    <row r="1500" spans="2:2">
      <c r="B1500" s="30">
        <v>94.39</v>
      </c>
    </row>
    <row r="1501" spans="2:2">
      <c r="B1501" s="30">
        <v>94.39</v>
      </c>
    </row>
    <row r="1502" spans="2:2">
      <c r="B1502" s="30">
        <v>94.39</v>
      </c>
    </row>
    <row r="1503" spans="2:2">
      <c r="B1503" s="30">
        <v>94.39</v>
      </c>
    </row>
    <row r="1504" spans="2:2">
      <c r="B1504" s="30">
        <v>94.39</v>
      </c>
    </row>
    <row r="1505" spans="2:2">
      <c r="B1505" s="30">
        <v>94.39</v>
      </c>
    </row>
    <row r="1506" spans="2:2">
      <c r="B1506" s="30">
        <v>94.39</v>
      </c>
    </row>
    <row r="1507" spans="2:2">
      <c r="B1507" s="30">
        <v>94.39</v>
      </c>
    </row>
    <row r="1508" spans="2:2">
      <c r="B1508" s="30">
        <v>94.39</v>
      </c>
    </row>
    <row r="1509" spans="2:2">
      <c r="B1509" s="30">
        <v>94.77</v>
      </c>
    </row>
    <row r="1510" spans="2:2">
      <c r="B1510" s="30">
        <v>94.77</v>
      </c>
    </row>
    <row r="1511" spans="2:2">
      <c r="B1511" s="30">
        <v>94.39</v>
      </c>
    </row>
    <row r="1512" spans="2:2">
      <c r="B1512" s="30">
        <v>94.39</v>
      </c>
    </row>
    <row r="1513" spans="2:2">
      <c r="B1513" s="30">
        <v>94.39</v>
      </c>
    </row>
    <row r="1514" spans="2:2">
      <c r="B1514" s="30">
        <v>94.39</v>
      </c>
    </row>
    <row r="1515" spans="2:2">
      <c r="B1515" s="30">
        <v>94.39</v>
      </c>
    </row>
    <row r="1516" spans="2:2">
      <c r="B1516" s="30">
        <v>94.39</v>
      </c>
    </row>
    <row r="1517" spans="2:2">
      <c r="B1517" s="30">
        <v>94.39</v>
      </c>
    </row>
    <row r="1518" spans="2:2">
      <c r="B1518" s="30">
        <v>94.39</v>
      </c>
    </row>
    <row r="1519" spans="2:2">
      <c r="B1519" s="30">
        <v>94.39</v>
      </c>
    </row>
    <row r="1520" spans="2:2">
      <c r="B1520" s="30">
        <v>94.39</v>
      </c>
    </row>
    <row r="1521" spans="2:2">
      <c r="B1521" s="30">
        <v>94.39</v>
      </c>
    </row>
    <row r="1522" spans="2:2">
      <c r="B1522" s="30">
        <v>94.39</v>
      </c>
    </row>
    <row r="1523" spans="2:2">
      <c r="B1523" s="30">
        <v>94.39</v>
      </c>
    </row>
    <row r="1524" spans="2:2">
      <c r="B1524" s="30">
        <v>94.39</v>
      </c>
    </row>
    <row r="1525" spans="2:2">
      <c r="B1525" s="30">
        <v>94.39</v>
      </c>
    </row>
    <row r="1526" spans="2:2">
      <c r="B1526" s="30">
        <v>94.39</v>
      </c>
    </row>
    <row r="1527" spans="2:2">
      <c r="B1527" s="30">
        <v>94.39</v>
      </c>
    </row>
    <row r="1528" spans="2:2">
      <c r="B1528" s="30">
        <v>94.39</v>
      </c>
    </row>
    <row r="1529" spans="2:2">
      <c r="B1529" s="30">
        <v>94.39</v>
      </c>
    </row>
    <row r="1530" spans="2:2">
      <c r="B1530" s="30">
        <v>94.39</v>
      </c>
    </row>
    <row r="1531" spans="2:2">
      <c r="B1531" s="30">
        <v>94.39</v>
      </c>
    </row>
    <row r="1532" spans="2:2">
      <c r="B1532" s="30">
        <v>94.39</v>
      </c>
    </row>
    <row r="1533" spans="2:2">
      <c r="B1533" s="30">
        <v>94.39</v>
      </c>
    </row>
    <row r="1534" spans="2:2">
      <c r="B1534" s="30">
        <v>94.39</v>
      </c>
    </row>
    <row r="1535" spans="2:2">
      <c r="B1535" s="30">
        <v>94.39</v>
      </c>
    </row>
    <row r="1536" spans="2:2">
      <c r="B1536" s="30">
        <v>94.39</v>
      </c>
    </row>
    <row r="1537" spans="2:2">
      <c r="B1537" s="30">
        <v>94.39</v>
      </c>
    </row>
    <row r="1538" spans="2:2">
      <c r="B1538" s="30">
        <v>94.39</v>
      </c>
    </row>
    <row r="1539" spans="2:2">
      <c r="B1539" s="30">
        <v>94.39</v>
      </c>
    </row>
    <row r="1540" spans="2:2">
      <c r="B1540" s="30">
        <v>94.39</v>
      </c>
    </row>
    <row r="1541" spans="2:2">
      <c r="B1541" s="30">
        <v>94.39</v>
      </c>
    </row>
    <row r="1542" spans="2:2">
      <c r="B1542" s="30">
        <v>94.39</v>
      </c>
    </row>
    <row r="1543" spans="2:2">
      <c r="B1543" s="30">
        <v>94.39</v>
      </c>
    </row>
    <row r="1544" spans="2:2">
      <c r="B1544" s="30">
        <v>94.39</v>
      </c>
    </row>
    <row r="1545" spans="2:2">
      <c r="B1545" s="30">
        <v>94.39</v>
      </c>
    </row>
    <row r="1546" spans="2:2">
      <c r="B1546" s="30">
        <v>94.39</v>
      </c>
    </row>
    <row r="1547" spans="2:2">
      <c r="B1547" s="30">
        <v>94.39</v>
      </c>
    </row>
    <row r="1548" spans="2:2">
      <c r="B1548" s="30">
        <v>94.39</v>
      </c>
    </row>
    <row r="1549" spans="2:2">
      <c r="B1549" s="30">
        <v>94.39</v>
      </c>
    </row>
    <row r="1550" spans="2:2">
      <c r="B1550" s="30">
        <v>94.39</v>
      </c>
    </row>
    <row r="1551" spans="2:2">
      <c r="B1551" s="30">
        <v>94.39</v>
      </c>
    </row>
    <row r="1552" spans="2:2">
      <c r="B1552" s="30">
        <v>109.98</v>
      </c>
    </row>
    <row r="1553" spans="2:2">
      <c r="B1553" s="30">
        <v>109.19</v>
      </c>
    </row>
    <row r="1554" spans="2:2">
      <c r="B1554" s="30">
        <v>109.19</v>
      </c>
    </row>
    <row r="1555" spans="2:2">
      <c r="B1555" s="30">
        <v>109.19</v>
      </c>
    </row>
    <row r="1556" spans="2:2">
      <c r="B1556" s="30">
        <v>109.19</v>
      </c>
    </row>
    <row r="1557" spans="2:2">
      <c r="B1557" s="30">
        <v>109.19</v>
      </c>
    </row>
    <row r="1558" spans="2:2">
      <c r="B1558" s="30">
        <v>109.19</v>
      </c>
    </row>
    <row r="1559" spans="2:2">
      <c r="B1559" s="30">
        <v>109.19</v>
      </c>
    </row>
    <row r="1560" spans="2:2">
      <c r="B1560" s="30">
        <v>109.19</v>
      </c>
    </row>
    <row r="1561" spans="2:2">
      <c r="B1561" s="30">
        <v>109.98</v>
      </c>
    </row>
    <row r="1562" spans="2:2">
      <c r="B1562" s="30">
        <v>109.98</v>
      </c>
    </row>
    <row r="1563" spans="2:2">
      <c r="B1563" s="30">
        <v>109.19</v>
      </c>
    </row>
    <row r="1564" spans="2:2">
      <c r="B1564" s="30">
        <v>109.19</v>
      </c>
    </row>
    <row r="1565" spans="2:2">
      <c r="B1565" s="30">
        <v>109.19</v>
      </c>
    </row>
    <row r="1566" spans="2:2">
      <c r="B1566" s="30">
        <v>109.19</v>
      </c>
    </row>
    <row r="1567" spans="2:2">
      <c r="B1567" s="30">
        <v>109.19</v>
      </c>
    </row>
    <row r="1568" spans="2:2">
      <c r="B1568" s="30">
        <v>109.19</v>
      </c>
    </row>
    <row r="1569" spans="2:2">
      <c r="B1569" s="30">
        <v>109.19</v>
      </c>
    </row>
    <row r="1570" spans="2:2">
      <c r="B1570" s="30">
        <v>109.19</v>
      </c>
    </row>
    <row r="1571" spans="2:2">
      <c r="B1571" s="30">
        <v>109.19</v>
      </c>
    </row>
    <row r="1572" spans="2:2">
      <c r="B1572" s="30">
        <v>109.19</v>
      </c>
    </row>
    <row r="1573" spans="2:2">
      <c r="B1573" s="30">
        <v>109.77</v>
      </c>
    </row>
    <row r="1574" spans="2:2">
      <c r="B1574" s="30">
        <v>109.77</v>
      </c>
    </row>
    <row r="1575" spans="2:2">
      <c r="B1575" s="30">
        <v>109.77</v>
      </c>
    </row>
    <row r="1576" spans="2:2">
      <c r="B1576" s="30">
        <v>109.77</v>
      </c>
    </row>
    <row r="1577" spans="2:2">
      <c r="B1577" s="30">
        <v>109.77</v>
      </c>
    </row>
    <row r="1578" spans="2:2">
      <c r="B1578" s="30">
        <v>109.77</v>
      </c>
    </row>
    <row r="1579" spans="2:2">
      <c r="B1579" s="30">
        <v>109.77</v>
      </c>
    </row>
    <row r="1580" spans="2:2">
      <c r="B1580" s="30">
        <v>109.77</v>
      </c>
    </row>
    <row r="1581" spans="2:2">
      <c r="B1581" s="30">
        <v>109.77</v>
      </c>
    </row>
    <row r="1582" spans="2:2">
      <c r="B1582" s="30">
        <v>109.77</v>
      </c>
    </row>
    <row r="1583" spans="2:2">
      <c r="B1583" s="30">
        <v>109.77</v>
      </c>
    </row>
    <row r="1584" spans="2:2">
      <c r="B1584" s="30">
        <v>109.77</v>
      </c>
    </row>
    <row r="1585" spans="2:2">
      <c r="B1585" s="30">
        <v>109.77</v>
      </c>
    </row>
    <row r="1586" spans="2:2">
      <c r="B1586" s="30">
        <v>110.57</v>
      </c>
    </row>
    <row r="1587" spans="2:2">
      <c r="B1587" s="30">
        <v>110.57</v>
      </c>
    </row>
    <row r="1588" spans="2:2">
      <c r="B1588" s="30">
        <v>109.19</v>
      </c>
    </row>
    <row r="1589" spans="2:2">
      <c r="B1589" s="30">
        <v>109.19</v>
      </c>
    </row>
    <row r="1590" spans="2:2">
      <c r="B1590" s="30">
        <v>109.19</v>
      </c>
    </row>
    <row r="1591" spans="2:2">
      <c r="B1591" s="30">
        <v>109.19</v>
      </c>
    </row>
    <row r="1592" spans="2:2">
      <c r="B1592" s="30">
        <v>109.19</v>
      </c>
    </row>
    <row r="1593" spans="2:2">
      <c r="B1593" s="30">
        <v>109.19</v>
      </c>
    </row>
    <row r="1594" spans="2:2">
      <c r="B1594" s="30">
        <v>109.19</v>
      </c>
    </row>
    <row r="1595" spans="2:2">
      <c r="B1595" s="30">
        <v>109.19</v>
      </c>
    </row>
    <row r="1596" spans="2:2">
      <c r="B1596" s="30">
        <v>109.19</v>
      </c>
    </row>
    <row r="1597" spans="2:2">
      <c r="B1597" s="30">
        <v>109.19</v>
      </c>
    </row>
    <row r="1598" spans="2:2">
      <c r="B1598" s="30">
        <v>109.19</v>
      </c>
    </row>
    <row r="1599" spans="2:2">
      <c r="B1599" s="30">
        <v>109.19</v>
      </c>
    </row>
    <row r="1600" spans="2:2">
      <c r="B1600" s="30">
        <v>109.19</v>
      </c>
    </row>
    <row r="1601" spans="2:2">
      <c r="B1601" s="30">
        <v>109.19</v>
      </c>
    </row>
    <row r="1602" spans="2:2">
      <c r="B1602" s="30">
        <v>109.19</v>
      </c>
    </row>
    <row r="1603" spans="2:2">
      <c r="B1603" s="30">
        <v>109.19</v>
      </c>
    </row>
    <row r="1604" spans="2:2">
      <c r="B1604" s="30">
        <v>109.19</v>
      </c>
    </row>
    <row r="1605" spans="2:2">
      <c r="B1605" s="30">
        <v>109.19</v>
      </c>
    </row>
    <row r="1606" spans="2:2">
      <c r="B1606" s="30">
        <v>109.19</v>
      </c>
    </row>
    <row r="1607" spans="2:2">
      <c r="B1607" s="30">
        <v>109.19</v>
      </c>
    </row>
    <row r="1608" spans="2:2">
      <c r="B1608" s="30">
        <v>109.19</v>
      </c>
    </row>
    <row r="1609" spans="2:2">
      <c r="B1609" s="30">
        <v>97.37</v>
      </c>
    </row>
    <row r="1610" spans="2:2">
      <c r="B1610" s="30">
        <v>109.19</v>
      </c>
    </row>
    <row r="1611" spans="2:2">
      <c r="B1611" s="30">
        <v>109.19</v>
      </c>
    </row>
    <row r="1612" spans="2:2">
      <c r="B1612" s="30">
        <v>109.98</v>
      </c>
    </row>
    <row r="1613" spans="2:2">
      <c r="B1613" s="30">
        <v>109.19</v>
      </c>
    </row>
    <row r="1614" spans="2:2">
      <c r="B1614" s="30">
        <v>109.98</v>
      </c>
    </row>
    <row r="1615" spans="2:2">
      <c r="B1615" s="30">
        <v>109.98</v>
      </c>
    </row>
    <row r="1616" spans="2:2">
      <c r="B1616" s="30">
        <v>109.19</v>
      </c>
    </row>
    <row r="1617" spans="2:2">
      <c r="B1617" s="30">
        <v>109.98</v>
      </c>
    </row>
    <row r="1618" spans="2:2">
      <c r="B1618" s="30">
        <v>109.19</v>
      </c>
    </row>
    <row r="1619" spans="2:2">
      <c r="B1619" s="30">
        <v>109.98</v>
      </c>
    </row>
    <row r="1620" spans="2:2">
      <c r="B1620" s="30">
        <v>109.19</v>
      </c>
    </row>
    <row r="1621" spans="2:2">
      <c r="B1621" s="30">
        <v>109.98</v>
      </c>
    </row>
    <row r="1622" spans="2:2">
      <c r="B1622" s="30">
        <v>109.19</v>
      </c>
    </row>
    <row r="1623" spans="2:2">
      <c r="B1623" s="30">
        <v>109.98</v>
      </c>
    </row>
    <row r="1624" spans="2:2">
      <c r="B1624" s="30">
        <v>109.19</v>
      </c>
    </row>
    <row r="1625" spans="2:2">
      <c r="B1625" s="30">
        <v>109.98</v>
      </c>
    </row>
    <row r="1626" spans="2:2">
      <c r="B1626" s="30">
        <v>109.19</v>
      </c>
    </row>
    <row r="1627" spans="2:2">
      <c r="B1627" s="30">
        <v>109.98</v>
      </c>
    </row>
    <row r="1628" spans="2:2">
      <c r="B1628" s="30">
        <v>109.19</v>
      </c>
    </row>
    <row r="1629" spans="2:2">
      <c r="B1629" s="30">
        <v>109.98</v>
      </c>
    </row>
    <row r="1630" spans="2:2">
      <c r="B1630" s="30">
        <v>109.19</v>
      </c>
    </row>
    <row r="1631" spans="2:2">
      <c r="B1631" s="30">
        <v>109.98</v>
      </c>
    </row>
    <row r="1632" spans="2:2">
      <c r="B1632" s="30">
        <v>109.19</v>
      </c>
    </row>
    <row r="1633" spans="2:2">
      <c r="B1633" s="30">
        <v>109.98</v>
      </c>
    </row>
    <row r="1634" spans="2:2">
      <c r="B1634" s="30">
        <v>109.19</v>
      </c>
    </row>
    <row r="1635" spans="2:2">
      <c r="B1635" s="30">
        <v>109.98</v>
      </c>
    </row>
    <row r="1636" spans="2:2">
      <c r="B1636" s="30">
        <v>109.98</v>
      </c>
    </row>
    <row r="1637" spans="2:2">
      <c r="B1637" s="30">
        <v>109.19</v>
      </c>
    </row>
    <row r="1638" spans="2:2">
      <c r="B1638" s="30">
        <v>109.98</v>
      </c>
    </row>
    <row r="1639" spans="2:2">
      <c r="B1639" s="30">
        <v>109.19</v>
      </c>
    </row>
    <row r="1640" spans="2:2">
      <c r="B1640" s="30">
        <v>109.98</v>
      </c>
    </row>
    <row r="1641" spans="2:2">
      <c r="B1641" s="30">
        <v>109.19</v>
      </c>
    </row>
    <row r="1642" spans="2:2">
      <c r="B1642" s="30">
        <v>109.98</v>
      </c>
    </row>
    <row r="1643" spans="2:2">
      <c r="B1643" s="30">
        <v>109.19</v>
      </c>
    </row>
    <row r="1644" spans="2:2">
      <c r="B1644" s="30">
        <v>109.98</v>
      </c>
    </row>
    <row r="1645" spans="2:2">
      <c r="B1645" s="30">
        <v>109.19</v>
      </c>
    </row>
    <row r="1646" spans="2:2">
      <c r="B1646" s="30">
        <v>109.98</v>
      </c>
    </row>
    <row r="1647" spans="2:2">
      <c r="B1647" s="30">
        <v>109.19</v>
      </c>
    </row>
    <row r="1648" spans="2:2">
      <c r="B1648" s="30">
        <v>109.98</v>
      </c>
    </row>
    <row r="1649" spans="2:2">
      <c r="B1649" s="30">
        <v>109.19</v>
      </c>
    </row>
    <row r="1650" spans="2:2">
      <c r="B1650" s="30">
        <v>109.19</v>
      </c>
    </row>
    <row r="1651" spans="2:2">
      <c r="B1651" s="30">
        <v>109.19</v>
      </c>
    </row>
    <row r="1652" spans="2:2">
      <c r="B1652" s="30">
        <v>109.19</v>
      </c>
    </row>
    <row r="1653" spans="2:2">
      <c r="B1653" s="30">
        <v>109.19</v>
      </c>
    </row>
    <row r="1654" spans="2:2">
      <c r="B1654" s="30">
        <v>109.19</v>
      </c>
    </row>
    <row r="1655" spans="2:2">
      <c r="B1655" s="30">
        <v>109.19</v>
      </c>
    </row>
    <row r="1656" spans="2:2">
      <c r="B1656" s="30">
        <v>109.19</v>
      </c>
    </row>
    <row r="1657" spans="2:2">
      <c r="B1657" s="30">
        <v>109.77</v>
      </c>
    </row>
    <row r="1658" spans="2:2">
      <c r="B1658" s="30">
        <v>109.77</v>
      </c>
    </row>
    <row r="1659" spans="2:2">
      <c r="B1659" s="30">
        <v>109.77</v>
      </c>
    </row>
    <row r="1660" spans="2:2">
      <c r="B1660" s="30">
        <v>109.77</v>
      </c>
    </row>
    <row r="1661" spans="2:2">
      <c r="B1661" s="30">
        <v>110.57</v>
      </c>
    </row>
    <row r="1662" spans="2:2">
      <c r="B1662" s="30">
        <v>110.57</v>
      </c>
    </row>
    <row r="1663" spans="2:2">
      <c r="B1663" s="30">
        <v>109.98</v>
      </c>
    </row>
    <row r="1664" spans="2:2">
      <c r="B1664" s="30">
        <v>109.98</v>
      </c>
    </row>
    <row r="1665" spans="2:2">
      <c r="B1665" s="30">
        <v>94.77</v>
      </c>
    </row>
    <row r="1666" spans="2:2">
      <c r="B1666" s="30">
        <v>94.39</v>
      </c>
    </row>
    <row r="1667" spans="2:2">
      <c r="B1667" s="30">
        <v>94.77</v>
      </c>
    </row>
    <row r="1668" spans="2:2">
      <c r="B1668" s="30">
        <v>94.77</v>
      </c>
    </row>
    <row r="1669" spans="2:2">
      <c r="B1669" s="30">
        <v>94.39</v>
      </c>
    </row>
    <row r="1670" spans="2:2">
      <c r="B1670" s="30">
        <v>94.77</v>
      </c>
    </row>
    <row r="1671" spans="2:2">
      <c r="B1671" s="30">
        <v>94.39</v>
      </c>
    </row>
    <row r="1672" spans="2:2">
      <c r="B1672" s="30">
        <v>94.77</v>
      </c>
    </row>
    <row r="1673" spans="2:2">
      <c r="B1673" s="30">
        <v>94.39</v>
      </c>
    </row>
    <row r="1674" spans="2:2">
      <c r="B1674" s="30">
        <v>109.19</v>
      </c>
    </row>
    <row r="1675" spans="2:2">
      <c r="B1675" s="30">
        <v>109.98</v>
      </c>
    </row>
    <row r="1676" spans="2:2">
      <c r="B1676" s="30">
        <v>109.98</v>
      </c>
    </row>
    <row r="1677" spans="2:2">
      <c r="B1677" s="30">
        <v>110.57</v>
      </c>
    </row>
    <row r="1678" spans="2:2">
      <c r="B1678" s="30">
        <v>110.57</v>
      </c>
    </row>
    <row r="1679" spans="2:2">
      <c r="B1679" s="30">
        <v>109.77</v>
      </c>
    </row>
    <row r="1680" spans="2:2">
      <c r="B1680" s="30">
        <v>110.57</v>
      </c>
    </row>
    <row r="1681" spans="2:2">
      <c r="B1681" s="30">
        <v>109.98</v>
      </c>
    </row>
    <row r="1682" spans="2:2">
      <c r="B1682" s="30">
        <v>109.98</v>
      </c>
    </row>
    <row r="1683" spans="2:2">
      <c r="B1683" s="30">
        <v>94.77</v>
      </c>
    </row>
    <row r="1684" spans="2:2">
      <c r="B1684" s="30">
        <v>94.39</v>
      </c>
    </row>
    <row r="1685" spans="2:2">
      <c r="B1685" s="30">
        <v>94.39</v>
      </c>
    </row>
    <row r="1686" spans="2:2">
      <c r="B1686" s="30">
        <v>94.77</v>
      </c>
    </row>
    <row r="1687" spans="2:2">
      <c r="B1687" s="30">
        <v>94.77</v>
      </c>
    </row>
    <row r="1688" spans="2:2">
      <c r="B1688" s="30">
        <v>94.39</v>
      </c>
    </row>
    <row r="1689" spans="2:2">
      <c r="B1689" s="30">
        <v>94.77</v>
      </c>
    </row>
    <row r="1690" spans="2:2">
      <c r="B1690" s="30">
        <v>94.39</v>
      </c>
    </row>
    <row r="1691" spans="2:2">
      <c r="B1691" s="30">
        <v>94.77</v>
      </c>
    </row>
    <row r="1692" spans="2:2">
      <c r="B1692" s="30">
        <v>94.39</v>
      </c>
    </row>
    <row r="1693" spans="2:2">
      <c r="B1693" s="30">
        <v>94.77</v>
      </c>
    </row>
    <row r="1694" spans="2:2">
      <c r="B1694" s="30">
        <v>94.39</v>
      </c>
    </row>
    <row r="1695" spans="2:2">
      <c r="B1695" s="30">
        <v>94.77</v>
      </c>
    </row>
    <row r="1696" spans="2:2">
      <c r="B1696" s="30">
        <v>94.39</v>
      </c>
    </row>
    <row r="1697" spans="2:2">
      <c r="B1697" s="30">
        <v>94.77</v>
      </c>
    </row>
    <row r="1698" spans="2:2">
      <c r="B1698" s="30">
        <v>97.37</v>
      </c>
    </row>
    <row r="1699" spans="2:2">
      <c r="B1699" s="30">
        <v>97.37</v>
      </c>
    </row>
    <row r="1700" spans="2:2">
      <c r="B1700" s="30">
        <v>109.19</v>
      </c>
    </row>
    <row r="1701" spans="2:2">
      <c r="B1701" s="30">
        <v>109.98</v>
      </c>
    </row>
    <row r="1702" spans="2:2">
      <c r="B1702" s="30">
        <v>109.98</v>
      </c>
    </row>
    <row r="1703" spans="2:2">
      <c r="B1703" s="30">
        <v>109.98</v>
      </c>
    </row>
    <row r="1704" spans="2:2">
      <c r="B1704" s="30">
        <v>109.98</v>
      </c>
    </row>
    <row r="1705" spans="2:2">
      <c r="B1705" s="30">
        <v>109.19</v>
      </c>
    </row>
    <row r="1706" spans="2:2">
      <c r="B1706" s="30">
        <v>109.77</v>
      </c>
    </row>
    <row r="1707" spans="2:2">
      <c r="B1707" s="30">
        <v>109.98</v>
      </c>
    </row>
    <row r="1708" spans="2:2">
      <c r="B1708" s="30">
        <v>109.98</v>
      </c>
    </row>
    <row r="1709" spans="2:2">
      <c r="B1709" s="30">
        <v>109.98</v>
      </c>
    </row>
    <row r="1710" spans="2:2">
      <c r="B1710" s="30">
        <v>109.98</v>
      </c>
    </row>
    <row r="1711" spans="2:2">
      <c r="B1711" s="30">
        <v>109.98</v>
      </c>
    </row>
    <row r="1712" spans="2:2">
      <c r="B1712" s="30">
        <v>94.39</v>
      </c>
    </row>
    <row r="1713" spans="2:2">
      <c r="B1713" s="30">
        <v>94.39</v>
      </c>
    </row>
    <row r="1714" spans="2:2">
      <c r="B1714" s="30">
        <v>94.39</v>
      </c>
    </row>
    <row r="1715" spans="2:2">
      <c r="B1715" s="30">
        <v>94.39</v>
      </c>
    </row>
    <row r="1716" spans="2:2">
      <c r="B1716" s="30">
        <v>94.39</v>
      </c>
    </row>
    <row r="1717" spans="2:2">
      <c r="B1717" s="30">
        <v>94.39</v>
      </c>
    </row>
    <row r="1718" spans="2:2">
      <c r="B1718" s="30">
        <v>94.39</v>
      </c>
    </row>
    <row r="1719" spans="2:2">
      <c r="B1719" s="30">
        <v>109.77</v>
      </c>
    </row>
    <row r="1720" spans="2:2">
      <c r="B1720" s="30">
        <v>109.77</v>
      </c>
    </row>
    <row r="1721" spans="2:2">
      <c r="B1721" s="30">
        <v>109.77</v>
      </c>
    </row>
    <row r="1722" spans="2:2">
      <c r="B1722" s="30">
        <v>109.77</v>
      </c>
    </row>
    <row r="1723" spans="2:2">
      <c r="B1723" s="30">
        <v>109.98</v>
      </c>
    </row>
    <row r="1724" spans="2:2">
      <c r="B1724" s="30">
        <v>109.98</v>
      </c>
    </row>
    <row r="1725" spans="2:2">
      <c r="B1725" s="30">
        <v>109.98</v>
      </c>
    </row>
    <row r="1726" spans="2:2">
      <c r="B1726" s="30">
        <v>109.19</v>
      </c>
    </row>
    <row r="1727" spans="2:2">
      <c r="B1727" s="30">
        <v>109.19</v>
      </c>
    </row>
    <row r="1728" spans="2:2">
      <c r="B1728" s="30">
        <v>109.19</v>
      </c>
    </row>
    <row r="1729" spans="2:2">
      <c r="B1729" s="30">
        <v>109.19</v>
      </c>
    </row>
    <row r="1730" spans="2:2">
      <c r="B1730" s="30">
        <v>109.19</v>
      </c>
    </row>
    <row r="1731" spans="2:2">
      <c r="B1731" s="30">
        <v>109.19</v>
      </c>
    </row>
    <row r="1732" spans="2:2">
      <c r="B1732" s="30">
        <v>94.77</v>
      </c>
    </row>
    <row r="1733" spans="2:2">
      <c r="B1733" s="30">
        <v>97.37</v>
      </c>
    </row>
    <row r="1734" spans="2:2">
      <c r="B1734" s="30">
        <v>109.98</v>
      </c>
    </row>
    <row r="1735" spans="2:2">
      <c r="B1735" s="30">
        <v>109.98</v>
      </c>
    </row>
    <row r="1736" spans="2:2">
      <c r="B1736" s="30">
        <v>109.77</v>
      </c>
    </row>
  </sheetData>
  <mergeCells count="1">
    <mergeCell ref="A1:F1"/>
  </mergeCells>
  <phoneticPr fontId="60" type="noConversion"/>
  <conditionalFormatting sqref="B31">
    <cfRule type="duplicateValues" dxfId="40" priority="42"/>
  </conditionalFormatting>
  <conditionalFormatting sqref="B33">
    <cfRule type="duplicateValues" dxfId="39" priority="41"/>
  </conditionalFormatting>
  <conditionalFormatting sqref="B34">
    <cfRule type="duplicateValues" dxfId="38" priority="40"/>
  </conditionalFormatting>
  <conditionalFormatting sqref="B35">
    <cfRule type="duplicateValues" dxfId="37" priority="39"/>
  </conditionalFormatting>
  <conditionalFormatting sqref="B36:B37">
    <cfRule type="duplicateValues" dxfId="36" priority="38"/>
  </conditionalFormatting>
  <conditionalFormatting sqref="B38 B32">
    <cfRule type="duplicateValues" dxfId="35" priority="35"/>
  </conditionalFormatting>
  <conditionalFormatting sqref="B38:B40 B31:B35">
    <cfRule type="duplicateValues" dxfId="34" priority="36"/>
  </conditionalFormatting>
  <conditionalFormatting sqref="B39">
    <cfRule type="duplicateValues" dxfId="33" priority="34"/>
  </conditionalFormatting>
  <conditionalFormatting sqref="B40">
    <cfRule type="duplicateValues" dxfId="32" priority="37"/>
  </conditionalFormatting>
  <conditionalFormatting sqref="B41:B43">
    <cfRule type="duplicateValues" dxfId="31" priority="32"/>
  </conditionalFormatting>
  <conditionalFormatting sqref="B44">
    <cfRule type="duplicateValues" dxfId="30" priority="31"/>
  </conditionalFormatting>
  <conditionalFormatting sqref="B45:B53">
    <cfRule type="duplicateValues" dxfId="29" priority="43"/>
  </conditionalFormatting>
  <conditionalFormatting sqref="B87">
    <cfRule type="duplicateValues" dxfId="28" priority="26"/>
  </conditionalFormatting>
  <conditionalFormatting sqref="B90">
    <cfRule type="duplicateValues" dxfId="27" priority="23"/>
  </conditionalFormatting>
  <conditionalFormatting sqref="B92">
    <cfRule type="duplicateValues" dxfId="26" priority="20"/>
  </conditionalFormatting>
  <conditionalFormatting sqref="B93">
    <cfRule type="duplicateValues" dxfId="25" priority="18"/>
  </conditionalFormatting>
  <conditionalFormatting sqref="B94">
    <cfRule type="duplicateValues" dxfId="24" priority="16"/>
  </conditionalFormatting>
  <conditionalFormatting sqref="B95">
    <cfRule type="duplicateValues" dxfId="23" priority="15"/>
  </conditionalFormatting>
  <conditionalFormatting sqref="B126">
    <cfRule type="duplicateValues" dxfId="22" priority="13"/>
  </conditionalFormatting>
  <conditionalFormatting sqref="B129">
    <cfRule type="duplicateValues" dxfId="21" priority="12"/>
  </conditionalFormatting>
  <conditionalFormatting sqref="B130:B132">
    <cfRule type="duplicateValues" dxfId="20" priority="11"/>
  </conditionalFormatting>
  <conditionalFormatting sqref="B135:B138">
    <cfRule type="duplicateValues" dxfId="19" priority="9"/>
  </conditionalFormatting>
  <conditionalFormatting sqref="B146:B147">
    <cfRule type="expression" dxfId="18" priority="8" stopIfTrue="1">
      <formula>COUNTIF(d,B146)</formula>
    </cfRule>
  </conditionalFormatting>
  <conditionalFormatting sqref="B300">
    <cfRule type="expression" dxfId="17" priority="5">
      <formula>COUNTIF(NO.1,B300)</formula>
    </cfRule>
    <cfRule type="expression" dxfId="16" priority="6">
      <formula>COUNTIF(d,B300)</formula>
    </cfRule>
  </conditionalFormatting>
  <conditionalFormatting sqref="B301:B322">
    <cfRule type="expression" dxfId="15" priority="4" stopIfTrue="1">
      <formula>COUNTIF(d,B301)</formula>
    </cfRule>
  </conditionalFormatting>
  <conditionalFormatting sqref="B1046:B1055 B1062:B1066 B1070:B1072 B1078 B1080">
    <cfRule type="expression" dxfId="14" priority="2">
      <formula>COUNTIF(NO.1,B1046)</formula>
    </cfRule>
    <cfRule type="expression" dxfId="13" priority="3">
      <formula>COUNTIF(d,B1046)</formula>
    </cfRule>
  </conditionalFormatting>
  <conditionalFormatting sqref="B1250:B1251">
    <cfRule type="expression" dxfId="12" priority="1" stopIfTrue="1">
      <formula>COUNTIF(d,B1250)</formula>
    </cfRule>
  </conditionalFormatting>
  <conditionalFormatting sqref="C3:C31 C39">
    <cfRule type="expression" dxfId="11" priority="33">
      <formula>C3&lt;&gt;K</formula>
    </cfRule>
  </conditionalFormatting>
  <conditionalFormatting sqref="C54:C86">
    <cfRule type="expression" dxfId="10" priority="28">
      <formula>C54&lt;&gt;K</formula>
    </cfRule>
  </conditionalFormatting>
  <conditionalFormatting sqref="C88:C90">
    <cfRule type="expression" dxfId="9" priority="22">
      <formula>C88&lt;&gt;K</formula>
    </cfRule>
  </conditionalFormatting>
  <conditionalFormatting sqref="C96:C120">
    <cfRule type="expression" dxfId="8" priority="14">
      <formula>C96&lt;&gt;K</formula>
    </cfRule>
  </conditionalFormatting>
  <conditionalFormatting sqref="C161:C188">
    <cfRule type="expression" dxfId="7" priority="7">
      <formula>C161&lt;&gt;K</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10"/>
  <sheetViews>
    <sheetView view="pageBreakPreview" zoomScale="80" zoomScaleNormal="80" workbookViewId="0">
      <pane xSplit="2" ySplit="2" topLeftCell="C3" activePane="bottomRight" state="frozen"/>
      <selection pane="topRight"/>
      <selection pane="bottomLeft"/>
      <selection pane="bottomRight" activeCell="H8" sqref="H8"/>
    </sheetView>
  </sheetViews>
  <sheetFormatPr defaultColWidth="9" defaultRowHeight="13.5"/>
  <cols>
    <col min="1" max="1" width="4.5" style="17" customWidth="1"/>
    <col min="2" max="2" width="8.125" style="17" customWidth="1"/>
    <col min="3" max="3" width="11.875" style="17" customWidth="1"/>
    <col min="4" max="4" width="5.875" style="17" customWidth="1"/>
    <col min="5" max="5" width="37.625" style="17" customWidth="1"/>
    <col min="6" max="6" width="35.625" style="17" hidden="1" customWidth="1"/>
    <col min="7" max="7" width="28.875" style="17" customWidth="1"/>
    <col min="8" max="8" width="6.875" style="17" customWidth="1"/>
    <col min="9" max="9" width="12.625" style="17" hidden="1" customWidth="1"/>
    <col min="10" max="10" width="13.625" style="17" customWidth="1"/>
    <col min="11" max="11" width="54.25" style="17" customWidth="1"/>
    <col min="12" max="12" width="12.875" style="17" customWidth="1"/>
    <col min="13" max="13" width="25.125" style="17" customWidth="1"/>
    <col min="14" max="14" width="19" style="1" customWidth="1"/>
    <col min="15" max="15" width="25.625" style="1" customWidth="1"/>
    <col min="16" max="16" width="19.5" style="1" customWidth="1"/>
    <col min="17" max="17" width="14.625" style="1" customWidth="1"/>
    <col min="18" max="16384" width="9" style="1"/>
  </cols>
  <sheetData>
    <row r="1" spans="1:16" s="14" customFormat="1" ht="56.25" customHeight="1">
      <c r="A1" s="292" t="s">
        <v>3162</v>
      </c>
      <c r="B1" s="292"/>
      <c r="C1" s="292"/>
      <c r="D1" s="292"/>
      <c r="E1" s="292"/>
      <c r="F1" s="292"/>
      <c r="G1" s="292"/>
      <c r="H1" s="292"/>
      <c r="I1" s="292"/>
      <c r="J1" s="292"/>
      <c r="K1" s="292"/>
      <c r="L1" s="292"/>
      <c r="M1" s="292"/>
    </row>
    <row r="2" spans="1:16" s="15" customFormat="1" ht="56.25" customHeight="1">
      <c r="A2" s="18" t="s">
        <v>78</v>
      </c>
      <c r="B2" s="18" t="s">
        <v>3163</v>
      </c>
      <c r="C2" s="18" t="s">
        <v>3164</v>
      </c>
      <c r="D2" s="18" t="s">
        <v>3165</v>
      </c>
      <c r="E2" s="18" t="s">
        <v>3166</v>
      </c>
      <c r="F2" s="18" t="s">
        <v>3167</v>
      </c>
      <c r="G2" s="18" t="s">
        <v>3168</v>
      </c>
      <c r="H2" s="18" t="s">
        <v>540</v>
      </c>
      <c r="I2" s="18" t="s">
        <v>538</v>
      </c>
      <c r="J2" s="18" t="s">
        <v>3169</v>
      </c>
      <c r="K2" s="18" t="s">
        <v>3170</v>
      </c>
      <c r="L2" s="18" t="s">
        <v>3171</v>
      </c>
      <c r="M2" s="18" t="s">
        <v>3172</v>
      </c>
      <c r="N2" s="23" t="s">
        <v>3173</v>
      </c>
      <c r="O2" s="23" t="s">
        <v>3174</v>
      </c>
      <c r="P2" s="23" t="s">
        <v>3175</v>
      </c>
    </row>
    <row r="3" spans="1:16" s="16" customFormat="1" ht="60" customHeight="1">
      <c r="A3" s="19">
        <v>1</v>
      </c>
      <c r="B3" s="19" t="s">
        <v>3176</v>
      </c>
      <c r="C3" s="20" t="s">
        <v>3177</v>
      </c>
      <c r="D3" s="19" t="s">
        <v>3178</v>
      </c>
      <c r="E3" s="21" t="s">
        <v>3179</v>
      </c>
      <c r="F3" s="21" t="s">
        <v>3180</v>
      </c>
      <c r="G3" s="21" t="s">
        <v>3181</v>
      </c>
      <c r="H3" s="21">
        <v>1487</v>
      </c>
      <c r="I3" s="21" t="s">
        <v>3182</v>
      </c>
      <c r="J3" s="21">
        <v>80734.259999999995</v>
      </c>
      <c r="K3" s="21" t="s">
        <v>3182</v>
      </c>
      <c r="L3" s="19">
        <v>67576.399999999994</v>
      </c>
      <c r="M3" s="19" t="s">
        <v>3183</v>
      </c>
      <c r="N3" s="24">
        <v>3.2</v>
      </c>
      <c r="O3" s="25" t="s">
        <v>3184</v>
      </c>
      <c r="P3" s="24">
        <v>30</v>
      </c>
    </row>
    <row r="4" spans="1:16" s="16" customFormat="1" ht="60" customHeight="1">
      <c r="A4" s="19">
        <v>2</v>
      </c>
      <c r="B4" s="19" t="s">
        <v>3185</v>
      </c>
      <c r="C4" s="20" t="s">
        <v>216</v>
      </c>
      <c r="D4" s="19" t="s">
        <v>3186</v>
      </c>
      <c r="E4" s="19" t="s">
        <v>3187</v>
      </c>
      <c r="F4" s="19"/>
      <c r="G4" s="19" t="s">
        <v>3188</v>
      </c>
      <c r="H4" s="19">
        <v>1231</v>
      </c>
      <c r="I4" s="19" t="s">
        <v>3189</v>
      </c>
      <c r="J4" s="19">
        <v>121829.32</v>
      </c>
      <c r="K4" s="19" t="s">
        <v>3189</v>
      </c>
      <c r="L4" s="19">
        <v>11219</v>
      </c>
      <c r="M4" s="19" t="s">
        <v>3190</v>
      </c>
      <c r="N4" s="24">
        <v>2.2999999999999998</v>
      </c>
      <c r="O4" s="25" t="s">
        <v>3191</v>
      </c>
      <c r="P4" s="24">
        <v>30</v>
      </c>
    </row>
    <row r="5" spans="1:16" ht="60" customHeight="1">
      <c r="H5" s="22">
        <f>H3+H4</f>
        <v>2718</v>
      </c>
      <c r="I5" s="22" t="e">
        <f>SUM(#REF!)</f>
        <v>#REF!</v>
      </c>
      <c r="J5" s="22">
        <f>J3+J4</f>
        <v>202563.58</v>
      </c>
    </row>
    <row r="6" spans="1:16" ht="60" customHeight="1"/>
    <row r="7" spans="1:16" ht="60" customHeight="1"/>
    <row r="8" spans="1:16" ht="60" customHeight="1"/>
    <row r="9" spans="1:16" ht="60" customHeight="1"/>
    <row r="10" spans="1:16" ht="60" customHeight="1"/>
  </sheetData>
  <mergeCells count="1">
    <mergeCell ref="A1:M1"/>
  </mergeCells>
  <phoneticPr fontId="60" type="noConversion"/>
  <printOptions horizontalCentered="1"/>
  <pageMargins left="0.511811023622047" right="0.511811023622047" top="0.55118110236220497" bottom="0.35433070866141703" header="0.31496062992126" footer="0.31496062992126"/>
  <pageSetup paperSize="9" scale="5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0000"/>
  </sheetPr>
  <dimension ref="A1:I23"/>
  <sheetViews>
    <sheetView workbookViewId="0">
      <selection activeCell="G50" sqref="G50"/>
    </sheetView>
  </sheetViews>
  <sheetFormatPr defaultColWidth="14.625" defaultRowHeight="13.5"/>
  <cols>
    <col min="1" max="1" width="24.375" style="1" customWidth="1"/>
    <col min="2" max="16384" width="14.625" style="1"/>
  </cols>
  <sheetData>
    <row r="1" spans="1:9" ht="16.5">
      <c r="A1" s="2" t="s">
        <v>3192</v>
      </c>
      <c r="B1" s="3">
        <f>各小区租金!V2+各小区租金!V3</f>
        <v>202563.58</v>
      </c>
      <c r="C1" s="4"/>
      <c r="D1" s="4"/>
      <c r="E1" s="4"/>
      <c r="F1" s="4"/>
      <c r="G1" s="5"/>
    </row>
    <row r="2" spans="1:9" ht="16.5">
      <c r="A2" s="2" t="s">
        <v>3193</v>
      </c>
      <c r="B2" s="2">
        <f>B1</f>
        <v>202563.58</v>
      </c>
      <c r="C2" s="4"/>
      <c r="D2" s="4"/>
      <c r="E2" s="4"/>
      <c r="F2" s="4"/>
      <c r="G2" s="5"/>
    </row>
    <row r="3" spans="1:9" ht="16.5">
      <c r="A3" s="2" t="s">
        <v>3194</v>
      </c>
      <c r="B3" s="6">
        <v>44425</v>
      </c>
      <c r="C3" s="4"/>
      <c r="D3" s="4"/>
      <c r="E3" s="4"/>
      <c r="F3" s="4"/>
      <c r="G3" s="5"/>
    </row>
    <row r="4" spans="1:9" ht="33">
      <c r="A4" s="2" t="s">
        <v>3195</v>
      </c>
      <c r="B4" s="2" t="s">
        <v>3196</v>
      </c>
      <c r="C4" s="2" t="s">
        <v>3197</v>
      </c>
      <c r="D4" s="2" t="s">
        <v>3198</v>
      </c>
      <c r="E4" s="4"/>
      <c r="F4" s="5"/>
      <c r="G4" s="5"/>
    </row>
    <row r="5" spans="1:9" ht="16.5">
      <c r="A5" s="2" t="s">
        <v>3199</v>
      </c>
      <c r="B5" s="2">
        <f>SUM(D14:D23)</f>
        <v>56</v>
      </c>
      <c r="C5" s="2">
        <f>ROUND(B5*10000/$B$1,0)</f>
        <v>3</v>
      </c>
      <c r="D5" s="2">
        <f>ROUND(B5*10000/$B$2,0)</f>
        <v>3</v>
      </c>
      <c r="E5" s="4"/>
      <c r="F5" s="5"/>
      <c r="G5" s="5"/>
    </row>
    <row r="6" spans="1:9" ht="16.5">
      <c r="A6" s="2" t="s">
        <v>3200</v>
      </c>
      <c r="B6" s="2">
        <f>SUM(D14:D23)</f>
        <v>56</v>
      </c>
      <c r="C6" s="2">
        <f>ROUND(B6*10000/$B$1,0)</f>
        <v>3</v>
      </c>
      <c r="D6" s="2">
        <f>ROUND(B6*10000/$B$2,0)</f>
        <v>3</v>
      </c>
      <c r="E6" s="4"/>
      <c r="F6" s="5"/>
      <c r="G6" s="5"/>
    </row>
    <row r="7" spans="1:9" ht="16.5">
      <c r="A7" s="2" t="s">
        <v>3201</v>
      </c>
      <c r="B7" s="2">
        <f>B5</f>
        <v>56</v>
      </c>
      <c r="C7" s="2">
        <f>ROUND(B7*10000/$B$1,0)</f>
        <v>3</v>
      </c>
      <c r="D7" s="2">
        <f>ROUND(B7*10000/$B$2,0)</f>
        <v>3</v>
      </c>
      <c r="E7" s="4"/>
      <c r="F7" s="5"/>
      <c r="G7" s="5"/>
    </row>
    <row r="8" spans="1:9" ht="16.5">
      <c r="A8" s="2" t="s">
        <v>3202</v>
      </c>
      <c r="B8" s="2">
        <f>B5</f>
        <v>56</v>
      </c>
      <c r="C8" s="2">
        <f>ROUND(B8*10000/$B$1,0)</f>
        <v>3</v>
      </c>
      <c r="D8" s="2">
        <f>ROUND(B8*10000/$B$2,0)</f>
        <v>3</v>
      </c>
      <c r="E8" s="4"/>
      <c r="F8" s="5"/>
      <c r="G8" s="5"/>
    </row>
    <row r="9" spans="1:9" ht="16.5">
      <c r="A9" s="2" t="s">
        <v>3203</v>
      </c>
      <c r="B9" s="7">
        <f>B5</f>
        <v>56</v>
      </c>
      <c r="C9" s="4"/>
      <c r="D9" s="4"/>
      <c r="E9" s="4"/>
      <c r="F9" s="5"/>
      <c r="G9" s="5"/>
    </row>
    <row r="10" spans="1:9" ht="16.5">
      <c r="A10" s="2" t="s">
        <v>3204</v>
      </c>
      <c r="B10" s="7">
        <f>B5</f>
        <v>56</v>
      </c>
      <c r="C10" s="4"/>
      <c r="D10" s="4"/>
      <c r="E10" s="4"/>
      <c r="F10" s="5"/>
      <c r="G10" s="5"/>
    </row>
    <row r="11" spans="1:9" ht="16.5">
      <c r="A11" s="2" t="s">
        <v>3205</v>
      </c>
      <c r="B11" s="7">
        <f>B5</f>
        <v>56</v>
      </c>
      <c r="C11" s="4"/>
      <c r="D11" s="4"/>
      <c r="E11" s="4"/>
      <c r="F11" s="5"/>
      <c r="G11" s="5"/>
    </row>
    <row r="12" spans="1:9" ht="16.5">
      <c r="A12" s="4"/>
      <c r="B12" s="4"/>
      <c r="C12" s="4"/>
      <c r="D12" s="4"/>
      <c r="E12" s="4"/>
      <c r="F12" s="5"/>
      <c r="G12" s="5"/>
    </row>
    <row r="13" spans="1:9" ht="33">
      <c r="A13" s="8" t="s">
        <v>3163</v>
      </c>
      <c r="B13" s="9" t="s">
        <v>3192</v>
      </c>
      <c r="C13" s="9" t="s">
        <v>3193</v>
      </c>
      <c r="D13" s="9" t="s">
        <v>3206</v>
      </c>
      <c r="E13" s="2" t="s">
        <v>3197</v>
      </c>
      <c r="F13" s="2" t="s">
        <v>3198</v>
      </c>
      <c r="G13" s="9" t="s">
        <v>3207</v>
      </c>
      <c r="H13" s="9" t="s">
        <v>3208</v>
      </c>
      <c r="I13" s="9" t="s">
        <v>3209</v>
      </c>
    </row>
    <row r="14" spans="1:9" ht="16.5">
      <c r="A14" s="10" t="s">
        <v>3210</v>
      </c>
      <c r="B14" s="9">
        <f>B1</f>
        <v>202563.58</v>
      </c>
      <c r="C14" s="9">
        <v>0</v>
      </c>
      <c r="D14" s="9">
        <v>56</v>
      </c>
      <c r="E14" s="9">
        <f>'比较法-X17、31'!C28</f>
        <v>52.74</v>
      </c>
      <c r="F14" s="9">
        <f>D14</f>
        <v>56</v>
      </c>
      <c r="G14" s="9">
        <v>0</v>
      </c>
      <c r="H14" s="9">
        <v>0</v>
      </c>
      <c r="I14" s="9">
        <v>0</v>
      </c>
    </row>
    <row r="15" spans="1:9" ht="16.5">
      <c r="A15" s="11" t="s">
        <v>3211</v>
      </c>
      <c r="B15" s="12"/>
      <c r="C15" s="12"/>
      <c r="D15" s="12"/>
      <c r="E15" s="9" t="e">
        <f t="shared" ref="E15:E23" si="0">ROUND(D15*10000/B15,0)</f>
        <v>#DIV/0!</v>
      </c>
      <c r="F15" s="9" t="e">
        <f t="shared" ref="F15:F23" si="1">ROUND(D15*10000/C15,0)</f>
        <v>#DIV/0!</v>
      </c>
      <c r="G15" s="13"/>
      <c r="H15" s="13"/>
      <c r="I15" s="12"/>
    </row>
    <row r="16" spans="1:9" ht="16.5">
      <c r="A16" s="11" t="s">
        <v>3212</v>
      </c>
      <c r="B16" s="12"/>
      <c r="C16" s="12"/>
      <c r="D16" s="12"/>
      <c r="E16" s="9" t="e">
        <f t="shared" si="0"/>
        <v>#DIV/0!</v>
      </c>
      <c r="F16" s="9" t="e">
        <f t="shared" si="1"/>
        <v>#DIV/0!</v>
      </c>
      <c r="G16" s="13"/>
      <c r="H16" s="13"/>
      <c r="I16" s="12"/>
    </row>
    <row r="17" spans="1:9" ht="16.5">
      <c r="A17" s="11" t="s">
        <v>3213</v>
      </c>
      <c r="B17" s="12"/>
      <c r="C17" s="12"/>
      <c r="D17" s="12"/>
      <c r="E17" s="9" t="e">
        <f t="shared" si="0"/>
        <v>#DIV/0!</v>
      </c>
      <c r="F17" s="9" t="e">
        <f t="shared" si="1"/>
        <v>#DIV/0!</v>
      </c>
      <c r="G17" s="13"/>
      <c r="H17" s="13"/>
      <c r="I17" s="12"/>
    </row>
    <row r="18" spans="1:9" ht="16.5">
      <c r="A18" s="11" t="s">
        <v>3214</v>
      </c>
      <c r="B18" s="12"/>
      <c r="C18" s="12"/>
      <c r="D18" s="12"/>
      <c r="E18" s="9" t="e">
        <f t="shared" si="0"/>
        <v>#DIV/0!</v>
      </c>
      <c r="F18" s="9" t="e">
        <f t="shared" si="1"/>
        <v>#DIV/0!</v>
      </c>
      <c r="G18" s="12"/>
      <c r="H18" s="12"/>
      <c r="I18" s="12"/>
    </row>
    <row r="19" spans="1:9" ht="16.5">
      <c r="A19" s="11" t="s">
        <v>3215</v>
      </c>
      <c r="B19" s="12"/>
      <c r="C19" s="12"/>
      <c r="D19" s="12"/>
      <c r="E19" s="9" t="e">
        <f t="shared" si="0"/>
        <v>#DIV/0!</v>
      </c>
      <c r="F19" s="9" t="e">
        <f t="shared" si="1"/>
        <v>#DIV/0!</v>
      </c>
      <c r="G19" s="12"/>
      <c r="H19" s="12"/>
      <c r="I19" s="12"/>
    </row>
    <row r="20" spans="1:9" ht="16.5">
      <c r="A20" s="11" t="s">
        <v>3216</v>
      </c>
      <c r="B20" s="12"/>
      <c r="C20" s="12"/>
      <c r="D20" s="12"/>
      <c r="E20" s="9" t="e">
        <f t="shared" si="0"/>
        <v>#DIV/0!</v>
      </c>
      <c r="F20" s="9" t="e">
        <f t="shared" si="1"/>
        <v>#DIV/0!</v>
      </c>
      <c r="G20" s="12"/>
      <c r="H20" s="12"/>
      <c r="I20" s="12"/>
    </row>
    <row r="21" spans="1:9" ht="16.5">
      <c r="A21" s="11" t="s">
        <v>3217</v>
      </c>
      <c r="B21" s="12"/>
      <c r="C21" s="12"/>
      <c r="D21" s="12"/>
      <c r="E21" s="9" t="e">
        <f t="shared" si="0"/>
        <v>#DIV/0!</v>
      </c>
      <c r="F21" s="9" t="e">
        <f t="shared" si="1"/>
        <v>#DIV/0!</v>
      </c>
      <c r="G21" s="12"/>
      <c r="H21" s="12"/>
      <c r="I21" s="12"/>
    </row>
    <row r="22" spans="1:9" ht="16.5">
      <c r="A22" s="11" t="s">
        <v>3218</v>
      </c>
      <c r="B22" s="12"/>
      <c r="C22" s="12"/>
      <c r="D22" s="12"/>
      <c r="E22" s="9" t="e">
        <f t="shared" si="0"/>
        <v>#DIV/0!</v>
      </c>
      <c r="F22" s="9" t="e">
        <f t="shared" si="1"/>
        <v>#DIV/0!</v>
      </c>
      <c r="G22" s="12"/>
      <c r="H22" s="12"/>
      <c r="I22" s="12"/>
    </row>
    <row r="23" spans="1:9" ht="16.5">
      <c r="A23" s="11" t="s">
        <v>3219</v>
      </c>
      <c r="B23" s="12"/>
      <c r="C23" s="12"/>
      <c r="D23" s="12"/>
      <c r="E23" s="2" t="e">
        <f t="shared" si="0"/>
        <v>#DIV/0!</v>
      </c>
      <c r="F23" s="2" t="e">
        <f t="shared" si="1"/>
        <v>#DIV/0!</v>
      </c>
      <c r="G23" s="12"/>
      <c r="H23" s="12"/>
      <c r="I23" s="12"/>
    </row>
  </sheetData>
  <phoneticPr fontId="60" type="noConversion"/>
  <dataValidations count="1">
    <dataValidation type="list" allowBlank="1" showInputMessage="1" showErrorMessage="1" sqref="A14" xr:uid="{00000000-0002-0000-0F00-000000000000}">
      <formula1>"估价对象1（结果表）,估价对象1（结果表1修多）"</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A72DA-C783-4854-9109-F828B6FDD945}">
  <dimension ref="A1:P36"/>
  <sheetViews>
    <sheetView zoomScaleNormal="100" workbookViewId="0">
      <selection activeCell="C12" sqref="C12"/>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0.875" customWidth="1"/>
  </cols>
  <sheetData>
    <row r="1" spans="1:15">
      <c r="A1" s="207" t="s">
        <v>0</v>
      </c>
      <c r="B1" s="207"/>
      <c r="C1" s="207"/>
      <c r="D1" s="207"/>
      <c r="E1" s="207"/>
      <c r="F1" s="207"/>
      <c r="G1" s="207"/>
      <c r="H1" s="207"/>
      <c r="I1" s="207"/>
      <c r="J1" s="207"/>
      <c r="K1" s="207"/>
      <c r="L1" s="207"/>
      <c r="O1">
        <f>998-580</f>
        <v>418</v>
      </c>
    </row>
    <row r="2" spans="1:15">
      <c r="A2" s="197"/>
      <c r="B2" s="197"/>
      <c r="C2" s="197"/>
      <c r="D2" s="197"/>
      <c r="E2" s="197"/>
      <c r="F2" s="197"/>
      <c r="G2" s="197"/>
      <c r="H2" s="197"/>
      <c r="I2" s="197"/>
      <c r="J2" s="197"/>
      <c r="K2" s="197"/>
      <c r="L2" s="197"/>
    </row>
    <row r="3" spans="1:15">
      <c r="A3" s="208" t="s">
        <v>1</v>
      </c>
      <c r="B3" s="209"/>
      <c r="C3" s="210" t="s">
        <v>2</v>
      </c>
      <c r="D3" s="210"/>
      <c r="E3" s="210" t="s">
        <v>3</v>
      </c>
      <c r="F3" s="210"/>
      <c r="G3" s="210" t="s">
        <v>4</v>
      </c>
      <c r="H3" s="210"/>
      <c r="I3" s="208" t="s">
        <v>5</v>
      </c>
      <c r="J3" s="209"/>
      <c r="K3" s="208" t="s">
        <v>6</v>
      </c>
      <c r="L3" s="209"/>
    </row>
    <row r="4" spans="1:15">
      <c r="A4" s="210" t="s">
        <v>7</v>
      </c>
      <c r="B4" s="210"/>
      <c r="C4" s="231" t="s">
        <v>6051</v>
      </c>
      <c r="D4" s="229"/>
      <c r="E4" s="211" t="str">
        <f>汇总!B62</f>
        <v>悦廷</v>
      </c>
      <c r="F4" s="209"/>
      <c r="G4" s="211" t="str">
        <f>汇总!B45</f>
        <v>中信新城西区</v>
      </c>
      <c r="H4" s="209"/>
      <c r="I4" s="208" t="str">
        <f>[4]清枫华景园数据!C2</f>
        <v>清枫华景园</v>
      </c>
      <c r="J4" s="209"/>
      <c r="K4" s="211" t="str">
        <f>汇总!B64</f>
        <v>南海家园四里</v>
      </c>
      <c r="L4" s="209"/>
    </row>
    <row r="5" spans="1:15">
      <c r="A5" s="210" t="s">
        <v>8</v>
      </c>
      <c r="B5" s="210"/>
      <c r="C5" s="208" t="s">
        <v>9</v>
      </c>
      <c r="D5" s="209"/>
      <c r="E5" s="212">
        <f>汇总!K62</f>
        <v>54.690000000000005</v>
      </c>
      <c r="F5" s="213"/>
      <c r="G5" s="212">
        <f>汇总!K65</f>
        <v>51.91</v>
      </c>
      <c r="H5" s="213"/>
      <c r="I5" s="212">
        <f>[4]清枫华景园数据!I6</f>
        <v>97.111735724259006</v>
      </c>
      <c r="J5" s="213"/>
      <c r="K5" s="212">
        <f>汇总!K64</f>
        <v>49.870000000000005</v>
      </c>
      <c r="L5" s="213"/>
      <c r="O5">
        <f>E5/K5</f>
        <v>1.096651293362743</v>
      </c>
    </row>
    <row r="6" spans="1:15" ht="36.75">
      <c r="A6" s="210" t="s">
        <v>10</v>
      </c>
      <c r="B6" s="210"/>
      <c r="C6" s="198" t="s">
        <v>11</v>
      </c>
      <c r="D6" s="199">
        <v>100</v>
      </c>
      <c r="E6" s="198" t="s">
        <v>11</v>
      </c>
      <c r="F6" s="199">
        <v>100</v>
      </c>
      <c r="G6" s="198" t="s">
        <v>11</v>
      </c>
      <c r="H6" s="199">
        <v>100</v>
      </c>
      <c r="I6" s="198" t="s">
        <v>11</v>
      </c>
      <c r="J6" s="199">
        <v>100</v>
      </c>
      <c r="K6" s="198" t="s">
        <v>11</v>
      </c>
      <c r="L6" s="199">
        <v>100</v>
      </c>
    </row>
    <row r="7" spans="1:15">
      <c r="A7" s="210" t="s">
        <v>12</v>
      </c>
      <c r="B7" s="210"/>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221" t="s">
        <v>14</v>
      </c>
      <c r="B8" s="176" t="s">
        <v>15</v>
      </c>
      <c r="C8" s="175" t="s">
        <v>6054</v>
      </c>
      <c r="D8" s="177">
        <v>100</v>
      </c>
      <c r="E8" s="176" t="s">
        <v>6033</v>
      </c>
      <c r="F8" s="177">
        <v>100</v>
      </c>
      <c r="G8" s="176" t="s">
        <v>6034</v>
      </c>
      <c r="H8" s="177">
        <v>100</v>
      </c>
      <c r="I8" s="177" t="s">
        <v>18</v>
      </c>
      <c r="J8" s="177">
        <v>100</v>
      </c>
      <c r="K8" s="176" t="s">
        <v>17</v>
      </c>
      <c r="L8" s="177">
        <v>100</v>
      </c>
      <c r="M8" s="203">
        <v>2</v>
      </c>
    </row>
    <row r="9" spans="1:15" ht="165.75" customHeight="1">
      <c r="A9" s="222"/>
      <c r="B9" s="176" t="s">
        <v>19</v>
      </c>
      <c r="C9" s="175" t="s">
        <v>6055</v>
      </c>
      <c r="D9" s="177">
        <v>100</v>
      </c>
      <c r="E9" s="368" t="s">
        <v>20</v>
      </c>
      <c r="F9" s="177">
        <v>101</v>
      </c>
      <c r="G9" s="176" t="s">
        <v>6036</v>
      </c>
      <c r="H9" s="177">
        <v>100</v>
      </c>
      <c r="I9" s="177" t="s">
        <v>18</v>
      </c>
      <c r="J9" s="177">
        <v>100</v>
      </c>
      <c r="K9" s="176" t="s">
        <v>22</v>
      </c>
      <c r="L9" s="177">
        <v>101</v>
      </c>
      <c r="M9" s="203">
        <v>1</v>
      </c>
    </row>
    <row r="10" spans="1:15" ht="60">
      <c r="A10" s="222"/>
      <c r="B10" s="176" t="s">
        <v>23</v>
      </c>
      <c r="C10" s="175" t="s">
        <v>6047</v>
      </c>
      <c r="D10" s="177">
        <v>100</v>
      </c>
      <c r="E10" s="368" t="s">
        <v>6039</v>
      </c>
      <c r="F10" s="177">
        <v>100</v>
      </c>
      <c r="G10" s="176" t="s">
        <v>6049</v>
      </c>
      <c r="H10" s="177">
        <v>100</v>
      </c>
      <c r="I10" s="177" t="s">
        <v>24</v>
      </c>
      <c r="J10" s="177">
        <v>100</v>
      </c>
      <c r="K10" s="176" t="s">
        <v>6039</v>
      </c>
      <c r="L10" s="177">
        <v>100</v>
      </c>
      <c r="M10" s="203">
        <v>2</v>
      </c>
    </row>
    <row r="11" spans="1:15" ht="72">
      <c r="A11" s="222"/>
      <c r="B11" s="176" t="s">
        <v>25</v>
      </c>
      <c r="C11" s="175" t="s">
        <v>6052</v>
      </c>
      <c r="D11" s="177">
        <v>100</v>
      </c>
      <c r="E11" s="368" t="s">
        <v>26</v>
      </c>
      <c r="F11" s="177">
        <v>100</v>
      </c>
      <c r="G11" s="176" t="s">
        <v>6037</v>
      </c>
      <c r="H11" s="177">
        <v>103</v>
      </c>
      <c r="I11" s="177" t="s">
        <v>24</v>
      </c>
      <c r="J11" s="177">
        <v>100</v>
      </c>
      <c r="K11" s="176" t="s">
        <v>26</v>
      </c>
      <c r="L11" s="177">
        <v>100</v>
      </c>
      <c r="M11" s="204">
        <v>3</v>
      </c>
    </row>
    <row r="12" spans="1:15" ht="161.25" customHeight="1">
      <c r="A12" s="223"/>
      <c r="B12" s="176" t="s">
        <v>27</v>
      </c>
      <c r="C12" s="175" t="s">
        <v>6053</v>
      </c>
      <c r="D12" s="177">
        <v>100</v>
      </c>
      <c r="E12" s="368" t="s">
        <v>28</v>
      </c>
      <c r="F12" s="177">
        <v>100</v>
      </c>
      <c r="G12" s="176" t="s">
        <v>6038</v>
      </c>
      <c r="H12" s="177">
        <v>100</v>
      </c>
      <c r="I12" s="177" t="s">
        <v>29</v>
      </c>
      <c r="J12" s="177">
        <v>100</v>
      </c>
      <c r="K12" s="176" t="s">
        <v>28</v>
      </c>
      <c r="L12" s="177">
        <v>100</v>
      </c>
      <c r="M12" s="204">
        <v>5</v>
      </c>
    </row>
    <row r="13" spans="1:15" ht="33" customHeight="1">
      <c r="A13" s="224"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225"/>
      <c r="B14" s="176" t="s">
        <v>33</v>
      </c>
      <c r="C14" s="177" t="s">
        <v>35</v>
      </c>
      <c r="D14" s="177">
        <v>100</v>
      </c>
      <c r="E14" s="176" t="s">
        <v>35</v>
      </c>
      <c r="F14" s="177">
        <v>100</v>
      </c>
      <c r="G14" s="176" t="s">
        <v>36</v>
      </c>
      <c r="H14" s="177">
        <v>100</v>
      </c>
      <c r="I14" s="177" t="s">
        <v>37</v>
      </c>
      <c r="J14" s="177">
        <v>98</v>
      </c>
      <c r="K14" s="176" t="s">
        <v>35</v>
      </c>
      <c r="L14" s="177">
        <v>100</v>
      </c>
      <c r="M14" s="204">
        <v>2</v>
      </c>
    </row>
    <row r="15" spans="1:15" ht="19.5" customHeight="1">
      <c r="A15" s="225"/>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225"/>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225"/>
      <c r="B17" s="176" t="s">
        <v>45</v>
      </c>
      <c r="C17" s="176" t="s">
        <v>46</v>
      </c>
      <c r="D17" s="177">
        <v>100</v>
      </c>
      <c r="E17" s="176" t="s">
        <v>47</v>
      </c>
      <c r="F17" s="177">
        <v>97</v>
      </c>
      <c r="G17" s="176" t="str">
        <f>E17</f>
        <v>主力户型为三居室，住宅套型较大</v>
      </c>
      <c r="H17" s="177">
        <f>F17</f>
        <v>97</v>
      </c>
      <c r="I17" s="205"/>
      <c r="J17" s="177"/>
      <c r="K17" s="176" t="s">
        <v>48</v>
      </c>
      <c r="L17" s="177">
        <v>100</v>
      </c>
      <c r="M17" s="204">
        <v>3</v>
      </c>
      <c r="O17" t="s">
        <v>49</v>
      </c>
      <c r="P17">
        <v>100</v>
      </c>
    </row>
    <row r="18" spans="1:16" ht="45.75" customHeight="1">
      <c r="A18" s="225"/>
      <c r="B18" s="176" t="s">
        <v>50</v>
      </c>
      <c r="C18" s="176" t="s">
        <v>51</v>
      </c>
      <c r="D18" s="177">
        <v>100</v>
      </c>
      <c r="E18" s="176" t="s">
        <v>6042</v>
      </c>
      <c r="F18" s="177">
        <v>100</v>
      </c>
      <c r="G18" s="176" t="s">
        <v>6042</v>
      </c>
      <c r="H18" s="177">
        <v>100</v>
      </c>
      <c r="I18" s="176" t="s">
        <v>52</v>
      </c>
      <c r="J18" s="177">
        <v>100</v>
      </c>
      <c r="K18" s="176" t="s">
        <v>6042</v>
      </c>
      <c r="L18" s="177">
        <v>100</v>
      </c>
      <c r="M18" s="204">
        <v>1</v>
      </c>
      <c r="O18" t="s">
        <v>53</v>
      </c>
      <c r="P18">
        <v>96</v>
      </c>
    </row>
    <row r="19" spans="1:16" ht="51.75" customHeight="1">
      <c r="A19" s="225"/>
      <c r="B19" s="176" t="s">
        <v>54</v>
      </c>
      <c r="C19" s="176" t="s">
        <v>140</v>
      </c>
      <c r="D19" s="177">
        <v>100</v>
      </c>
      <c r="E19" s="176" t="s">
        <v>55</v>
      </c>
      <c r="F19" s="177">
        <v>100</v>
      </c>
      <c r="G19" s="176" t="s">
        <v>55</v>
      </c>
      <c r="H19" s="177">
        <v>100</v>
      </c>
      <c r="I19" s="177" t="s">
        <v>56</v>
      </c>
      <c r="J19" s="177">
        <v>100</v>
      </c>
      <c r="K19" s="176" t="s">
        <v>55</v>
      </c>
      <c r="L19" s="177">
        <v>100</v>
      </c>
      <c r="M19" s="204">
        <v>2</v>
      </c>
    </row>
    <row r="20" spans="1:16" ht="48">
      <c r="A20" s="225"/>
      <c r="B20" s="176" t="s">
        <v>57</v>
      </c>
      <c r="C20" s="176" t="s">
        <v>58</v>
      </c>
      <c r="D20" s="177">
        <v>100</v>
      </c>
      <c r="E20" s="176" t="s">
        <v>59</v>
      </c>
      <c r="F20" s="177">
        <v>101</v>
      </c>
      <c r="G20" s="176" t="str">
        <f>E20</f>
        <v>配备家具、家电；程度较新；功能正常，质量有保证，较好</v>
      </c>
      <c r="H20" s="177">
        <f>F20</f>
        <v>101</v>
      </c>
      <c r="I20" s="177" t="s">
        <v>60</v>
      </c>
      <c r="J20" s="177">
        <v>100</v>
      </c>
      <c r="K20" s="176" t="str">
        <f>E20</f>
        <v>配备家具、家电；程度较新；功能正常，质量有保证，较好</v>
      </c>
      <c r="L20" s="177">
        <f>H20</f>
        <v>101</v>
      </c>
      <c r="M20" s="204">
        <v>1</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214" t="s">
        <v>69</v>
      </c>
      <c r="B24" s="214"/>
      <c r="C24" s="210" t="s">
        <v>70</v>
      </c>
      <c r="D24" s="210"/>
      <c r="E24" s="215">
        <f>E5</f>
        <v>54.690000000000005</v>
      </c>
      <c r="F24" s="215"/>
      <c r="G24" s="215">
        <f>G5</f>
        <v>51.91</v>
      </c>
      <c r="H24" s="215"/>
      <c r="I24" s="212">
        <f>I5</f>
        <v>97.111735724259006</v>
      </c>
      <c r="J24" s="213"/>
      <c r="K24" s="212">
        <f>K5</f>
        <v>49.870000000000005</v>
      </c>
      <c r="L24" s="213"/>
      <c r="N24" s="389">
        <f>(E24-K24)/K24</f>
        <v>9.6651293362743126E-2</v>
      </c>
    </row>
    <row r="25" spans="1:16">
      <c r="A25" s="214" t="s">
        <v>71</v>
      </c>
      <c r="B25" s="214"/>
      <c r="C25" s="210" t="s">
        <v>70</v>
      </c>
      <c r="D25" s="210"/>
      <c r="E25" s="216">
        <f>ROUND(E24*POWER(100,COUNT(F6:F23))/PRODUCT(F6:F23),2)</f>
        <v>55.27</v>
      </c>
      <c r="F25" s="216"/>
      <c r="G25" s="216">
        <f>ROUND(G24*POWER(100,COUNT(H6:H23))/PRODUCT(H6:H23),2)</f>
        <v>51.44</v>
      </c>
      <c r="H25" s="216"/>
      <c r="I25" s="217">
        <f>ROUND(I24*POWER(100,COUNT(J6:J23))/PRODUCT(J6:J23),2)</f>
        <v>100.09</v>
      </c>
      <c r="J25" s="218"/>
      <c r="K25" s="217">
        <f>ROUND(K24*POWER(100,COUNT(L6:L23))/PRODUCT(L6:L23),2)</f>
        <v>48.89</v>
      </c>
      <c r="L25" s="218"/>
      <c r="N25" s="389">
        <f>(E25-K25)/K25</f>
        <v>0.13049703415831462</v>
      </c>
    </row>
    <row r="26" spans="1:16" ht="14.25">
      <c r="A26" s="219" t="str">
        <f>CONCATENATE("估价对象比较价值=(",TEXT(E25,"G/通用格式"),"+",TEXT(G25,"G/通用格式"),"+",TEXT(K25,"G/通用格式"),")","/",3,"=",ROUND((E25+G25+K25)/3,2))</f>
        <v>估价对象比较价值=(55.27+51.44+48.89)/3=51.87</v>
      </c>
      <c r="B26" s="219"/>
      <c r="C26" s="219"/>
      <c r="D26" s="219"/>
      <c r="E26" s="219"/>
      <c r="F26" s="219"/>
      <c r="G26" s="219"/>
      <c r="H26" s="219"/>
      <c r="I26" s="219"/>
      <c r="J26" s="219"/>
      <c r="K26" s="206"/>
      <c r="L26" s="206"/>
    </row>
    <row r="27" spans="1:16">
      <c r="A27" s="125" t="s">
        <v>72</v>
      </c>
      <c r="B27" s="125">
        <v>2.25</v>
      </c>
      <c r="C27" s="125" t="s">
        <v>73</v>
      </c>
      <c r="D27" s="125"/>
      <c r="E27" s="125"/>
      <c r="F27" s="125"/>
      <c r="G27" s="125"/>
      <c r="H27" s="125"/>
      <c r="I27" s="125"/>
      <c r="J27" s="125"/>
      <c r="K27" s="125"/>
      <c r="L27" s="125"/>
    </row>
    <row r="28" spans="1:16">
      <c r="A28" s="125"/>
      <c r="B28" s="125"/>
      <c r="C28" s="125">
        <f>ROUND((E25+G25+K25)/3,2)</f>
        <v>51.87</v>
      </c>
      <c r="D28" s="125"/>
      <c r="E28" s="125">
        <f>ROUND(E25/E24,4)</f>
        <v>1.0105999999999999</v>
      </c>
      <c r="F28" s="125"/>
      <c r="G28" s="125">
        <f>ROUND(G25/G24,4)</f>
        <v>0.9909</v>
      </c>
      <c r="H28" s="125"/>
      <c r="I28" s="125"/>
      <c r="J28" s="125"/>
      <c r="K28" s="125">
        <f>ROUND(K25/K24,4)</f>
        <v>0.98029999999999995</v>
      </c>
      <c r="L28" s="125"/>
    </row>
    <row r="29" spans="1:16">
      <c r="A29" s="220" t="s">
        <v>74</v>
      </c>
      <c r="B29" s="220"/>
      <c r="C29" s="202">
        <f>C28+B27</f>
        <v>54.12</v>
      </c>
      <c r="D29" s="125"/>
      <c r="E29" s="125"/>
      <c r="F29" s="125"/>
      <c r="G29" s="125"/>
      <c r="H29" s="125"/>
      <c r="I29" s="125"/>
      <c r="J29" s="125"/>
      <c r="K29" s="125"/>
      <c r="L29" s="125"/>
    </row>
    <row r="30" spans="1:16">
      <c r="A30" s="125"/>
      <c r="B30" s="125"/>
      <c r="C30" s="125"/>
      <c r="D30" s="125"/>
      <c r="E30" s="125">
        <f>E24*E28</f>
        <v>55.269714</v>
      </c>
      <c r="F30" s="125"/>
      <c r="G30" s="125">
        <f>G24*G28</f>
        <v>51.437618999999998</v>
      </c>
      <c r="H30" s="125"/>
      <c r="I30" s="125"/>
      <c r="J30" s="125"/>
      <c r="K30" s="125">
        <f>K24*K28</f>
        <v>48.887561000000005</v>
      </c>
      <c r="L30" s="125"/>
    </row>
    <row r="35" spans="3:11">
      <c r="C35" t="s">
        <v>75</v>
      </c>
      <c r="E35" t="s">
        <v>76</v>
      </c>
      <c r="G35" t="s">
        <v>76</v>
      </c>
      <c r="K35" t="s">
        <v>76</v>
      </c>
    </row>
    <row r="36" spans="3:11">
      <c r="C36" t="s">
        <v>77</v>
      </c>
    </row>
  </sheetData>
  <mergeCells count="37">
    <mergeCell ref="A26:J26"/>
    <mergeCell ref="A29:B29"/>
    <mergeCell ref="E24:F24"/>
    <mergeCell ref="G24:H24"/>
    <mergeCell ref="I24:J24"/>
    <mergeCell ref="K24:L24"/>
    <mergeCell ref="A25:B25"/>
    <mergeCell ref="C25:D25"/>
    <mergeCell ref="E25:F25"/>
    <mergeCell ref="G25:H25"/>
    <mergeCell ref="I25:J25"/>
    <mergeCell ref="K25:L25"/>
    <mergeCell ref="A6:B6"/>
    <mergeCell ref="A7:B7"/>
    <mergeCell ref="A8:A12"/>
    <mergeCell ref="A13:A20"/>
    <mergeCell ref="A24:B24"/>
    <mergeCell ref="C24:D24"/>
    <mergeCell ref="A5:B5"/>
    <mergeCell ref="C5:D5"/>
    <mergeCell ref="E5:F5"/>
    <mergeCell ref="G5:H5"/>
    <mergeCell ref="I5:J5"/>
    <mergeCell ref="K5:L5"/>
    <mergeCell ref="A4:B4"/>
    <mergeCell ref="C4:D4"/>
    <mergeCell ref="E4:F4"/>
    <mergeCell ref="G4:H4"/>
    <mergeCell ref="I4:J4"/>
    <mergeCell ref="K4:L4"/>
    <mergeCell ref="A1:L1"/>
    <mergeCell ref="A3:B3"/>
    <mergeCell ref="C3:D3"/>
    <mergeCell ref="E3:F3"/>
    <mergeCell ref="G3:H3"/>
    <mergeCell ref="I3:J3"/>
    <mergeCell ref="K3:L3"/>
  </mergeCells>
  <phoneticPr fontId="60" type="noConversion"/>
  <conditionalFormatting sqref="F6:F20">
    <cfRule type="cellIs" dxfId="4" priority="5" operator="notEqual">
      <formula>100</formula>
    </cfRule>
  </conditionalFormatting>
  <conditionalFormatting sqref="H6:H13">
    <cfRule type="cellIs" dxfId="3" priority="4" operator="notEqual">
      <formula>100</formula>
    </cfRule>
  </conditionalFormatting>
  <conditionalFormatting sqref="L6:L11">
    <cfRule type="cellIs" dxfId="2" priority="3" operator="notEqual">
      <formula>100</formula>
    </cfRule>
  </conditionalFormatting>
  <conditionalFormatting sqref="H14:H20">
    <cfRule type="cellIs" dxfId="1" priority="2" operator="notEqual">
      <formula>100</formula>
    </cfRule>
  </conditionalFormatting>
  <conditionalFormatting sqref="L12:L20">
    <cfRule type="cellIs" dxfId="0" priority="1" operator="notEqual">
      <formula>100</formula>
    </cfRule>
  </conditionalFormatting>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Z30"/>
  <sheetViews>
    <sheetView topLeftCell="A6" zoomScale="90" zoomScaleNormal="90" workbookViewId="0">
      <selection activeCell="E8" sqref="E8:E20"/>
    </sheetView>
  </sheetViews>
  <sheetFormatPr defaultColWidth="9" defaultRowHeight="13.5"/>
  <cols>
    <col min="1" max="2" width="9" style="1"/>
    <col min="3" max="3" width="18.125" style="1" customWidth="1"/>
    <col min="4" max="4" width="4.875" style="1" customWidth="1"/>
    <col min="5" max="5" width="18" style="1" customWidth="1"/>
    <col min="6" max="6" width="6.25" style="1" customWidth="1"/>
    <col min="7" max="7" width="17.75" style="1" hidden="1" customWidth="1"/>
    <col min="8" max="8" width="4.875" style="1" hidden="1" customWidth="1"/>
    <col min="9" max="9" width="18.25" style="1" hidden="1" customWidth="1"/>
    <col min="10" max="10" width="6.625" style="1" hidden="1" customWidth="1"/>
    <col min="11" max="11" width="20" style="1" hidden="1" customWidth="1"/>
    <col min="12" max="12" width="4.875" style="1" hidden="1" customWidth="1"/>
    <col min="13" max="13" width="19.625" style="1" hidden="1" customWidth="1"/>
    <col min="14" max="14" width="4.625" style="1" hidden="1" customWidth="1"/>
    <col min="15" max="15" width="6.125" style="1" customWidth="1"/>
    <col min="16" max="16" width="23.5"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5" style="1" customWidth="1"/>
    <col min="25" max="25" width="6.625" style="1" customWidth="1"/>
    <col min="26" max="16384" width="9" style="1"/>
  </cols>
  <sheetData>
    <row r="1" spans="1:26" ht="15">
      <c r="A1" s="227" t="s">
        <v>0</v>
      </c>
      <c r="B1" s="227"/>
      <c r="C1" s="227"/>
      <c r="D1" s="227"/>
      <c r="E1" s="227"/>
      <c r="F1" s="227"/>
      <c r="G1" s="227"/>
      <c r="H1" s="227"/>
      <c r="I1" s="227"/>
      <c r="J1" s="227"/>
      <c r="P1" s="181" t="s">
        <v>105</v>
      </c>
      <c r="Q1" s="181" t="s">
        <v>106</v>
      </c>
      <c r="R1" s="181" t="s">
        <v>107</v>
      </c>
      <c r="S1" s="181" t="s">
        <v>108</v>
      </c>
      <c r="T1" s="181" t="s">
        <v>109</v>
      </c>
      <c r="U1" s="181" t="s">
        <v>110</v>
      </c>
      <c r="V1" s="181" t="s">
        <v>111</v>
      </c>
      <c r="W1" s="181" t="s">
        <v>112</v>
      </c>
      <c r="X1" s="181" t="s">
        <v>113</v>
      </c>
      <c r="Y1" s="181" t="s">
        <v>114</v>
      </c>
      <c r="Z1" s="181" t="s">
        <v>115</v>
      </c>
    </row>
    <row r="2" spans="1:26" ht="15">
      <c r="A2" s="171"/>
      <c r="B2" s="171"/>
      <c r="C2" s="171"/>
      <c r="D2" s="171"/>
      <c r="E2" s="171"/>
      <c r="F2" s="171"/>
      <c r="G2" s="171"/>
      <c r="H2" s="171"/>
      <c r="I2" s="171"/>
      <c r="J2" s="171"/>
      <c r="K2" s="171"/>
      <c r="L2" s="171"/>
      <c r="M2" s="171"/>
      <c r="N2" s="171"/>
      <c r="P2" s="181" t="str">
        <f>E4</f>
        <v>X17亦城茗苑</v>
      </c>
      <c r="Q2" s="181" t="s">
        <v>116</v>
      </c>
      <c r="R2" s="181" t="s">
        <v>77</v>
      </c>
      <c r="S2" s="181">
        <f>X13海棠苑房源明细!L12</f>
        <v>59.64</v>
      </c>
      <c r="T2" s="184" t="s">
        <v>117</v>
      </c>
      <c r="U2" s="181">
        <f>房产信息!H3</f>
        <v>1487</v>
      </c>
      <c r="V2" s="181">
        <f>房产信息!J3</f>
        <v>80734.259999999995</v>
      </c>
      <c r="W2" s="181">
        <f>E21</f>
        <v>52.74</v>
      </c>
      <c r="X2" s="181">
        <v>3.2</v>
      </c>
      <c r="Y2" s="181">
        <v>2.5</v>
      </c>
      <c r="Z2" s="181">
        <f>ROUND(W2+X2+Y2,1)</f>
        <v>58.4</v>
      </c>
    </row>
    <row r="3" spans="1:26" ht="15">
      <c r="A3" s="228" t="s">
        <v>1</v>
      </c>
      <c r="B3" s="229"/>
      <c r="C3" s="230" t="s">
        <v>2</v>
      </c>
      <c r="D3" s="230"/>
      <c r="E3" s="230"/>
      <c r="F3" s="230"/>
      <c r="G3" s="230"/>
      <c r="H3" s="230"/>
      <c r="I3" s="230"/>
      <c r="J3" s="230"/>
      <c r="K3" s="230"/>
      <c r="L3" s="230"/>
      <c r="M3" s="230"/>
      <c r="N3" s="230"/>
      <c r="P3" s="181" t="str">
        <f>C4</f>
        <v>X38鹿海园五里</v>
      </c>
      <c r="Q3" s="181" t="s">
        <v>118</v>
      </c>
      <c r="R3" s="181" t="s">
        <v>76</v>
      </c>
      <c r="S3" s="181">
        <f>X38鹿海园五里房源明细!L12</f>
        <v>109.19</v>
      </c>
      <c r="T3" s="184" t="s">
        <v>117</v>
      </c>
      <c r="U3" s="181">
        <f>房产信息!H4</f>
        <v>1231</v>
      </c>
      <c r="V3" s="181">
        <f>房产信息!J4</f>
        <v>121829.32</v>
      </c>
      <c r="W3" s="181">
        <f>E22</f>
        <v>53.75</v>
      </c>
      <c r="X3" s="181">
        <v>2.2999999999999998</v>
      </c>
      <c r="Y3" s="181">
        <v>2.5</v>
      </c>
      <c r="Z3" s="181">
        <f>ROUND(W3+X3+Y3,1)</f>
        <v>58.6</v>
      </c>
    </row>
    <row r="4" spans="1:26">
      <c r="A4" s="230" t="s">
        <v>7</v>
      </c>
      <c r="B4" s="230"/>
      <c r="C4" s="231" t="s">
        <v>119</v>
      </c>
      <c r="D4" s="229"/>
      <c r="E4" s="232" t="str">
        <f>'比较法-X17、31'!C4</f>
        <v>X17亦城茗苑</v>
      </c>
      <c r="F4" s="229"/>
      <c r="G4" s="228">
        <f>P9</f>
        <v>0</v>
      </c>
      <c r="H4" s="229"/>
      <c r="I4" s="228">
        <f>P10</f>
        <v>0</v>
      </c>
      <c r="J4" s="229"/>
      <c r="K4" s="228">
        <f>P11</f>
        <v>0</v>
      </c>
      <c r="L4" s="229"/>
      <c r="M4" s="228">
        <f>P12</f>
        <v>0</v>
      </c>
      <c r="N4" s="229"/>
    </row>
    <row r="5" spans="1:26" ht="30" customHeight="1">
      <c r="A5" s="230" t="s">
        <v>8</v>
      </c>
      <c r="B5" s="230"/>
      <c r="C5" s="232" t="s">
        <v>120</v>
      </c>
      <c r="D5" s="229"/>
      <c r="E5" s="233">
        <f>'比较法-X17、31'!C28</f>
        <v>52.74</v>
      </c>
      <c r="F5" s="234"/>
      <c r="G5" s="233">
        <f>E5</f>
        <v>52.74</v>
      </c>
      <c r="H5" s="234"/>
      <c r="I5" s="233">
        <f>G5</f>
        <v>52.74</v>
      </c>
      <c r="J5" s="234"/>
      <c r="K5" s="233">
        <f>G5</f>
        <v>52.74</v>
      </c>
      <c r="L5" s="234"/>
      <c r="M5" s="233">
        <f>K5</f>
        <v>52.74</v>
      </c>
      <c r="N5" s="229"/>
    </row>
    <row r="6" spans="1:26" ht="24.75">
      <c r="A6" s="230" t="s">
        <v>10</v>
      </c>
      <c r="B6" s="230"/>
      <c r="C6" s="173" t="s">
        <v>11</v>
      </c>
      <c r="D6" s="174">
        <v>100</v>
      </c>
      <c r="E6" s="173" t="s">
        <v>11</v>
      </c>
      <c r="F6" s="174">
        <v>100</v>
      </c>
      <c r="G6" s="173" t="s">
        <v>11</v>
      </c>
      <c r="H6" s="174">
        <v>100</v>
      </c>
      <c r="I6" s="173" t="s">
        <v>11</v>
      </c>
      <c r="J6" s="174">
        <v>100</v>
      </c>
      <c r="K6" s="173" t="s">
        <v>11</v>
      </c>
      <c r="L6" s="174">
        <v>100</v>
      </c>
      <c r="M6" s="173" t="s">
        <v>11</v>
      </c>
      <c r="N6" s="174">
        <v>100</v>
      </c>
    </row>
    <row r="7" spans="1:26" ht="15">
      <c r="A7" s="230" t="s">
        <v>12</v>
      </c>
      <c r="B7" s="230"/>
      <c r="C7" s="172" t="s">
        <v>13</v>
      </c>
      <c r="D7" s="172">
        <v>100</v>
      </c>
      <c r="E7" s="172" t="s">
        <v>13</v>
      </c>
      <c r="F7" s="172">
        <v>100</v>
      </c>
      <c r="G7" s="172" t="s">
        <v>13</v>
      </c>
      <c r="H7" s="172">
        <f>IF(G7=C7,100,"请调整")</f>
        <v>100</v>
      </c>
      <c r="I7" s="172" t="s">
        <v>13</v>
      </c>
      <c r="J7" s="172">
        <f>IF(I7=C7,100,"请调整")</f>
        <v>100</v>
      </c>
      <c r="K7" s="172" t="s">
        <v>13</v>
      </c>
      <c r="L7" s="172">
        <f>IF(K7=G7,100,"请调整")</f>
        <v>100</v>
      </c>
      <c r="M7" s="172" t="s">
        <v>13</v>
      </c>
      <c r="N7" s="172">
        <f>IF(M7=G7,100,"请调整")</f>
        <v>100</v>
      </c>
      <c r="P7" s="182"/>
      <c r="Q7" s="182"/>
      <c r="R7" s="182"/>
      <c r="S7" s="182"/>
      <c r="T7" s="182"/>
      <c r="U7" s="182"/>
      <c r="V7" s="182"/>
      <c r="W7" s="182"/>
      <c r="X7" s="182"/>
      <c r="Y7" s="182"/>
      <c r="Z7" s="182"/>
    </row>
    <row r="8" spans="1:26" ht="96">
      <c r="A8" s="240" t="s">
        <v>121</v>
      </c>
      <c r="B8" s="175" t="s">
        <v>15</v>
      </c>
      <c r="C8" s="175" t="str">
        <f>'比较法-X17、31'!G8</f>
        <v>周边有贵园南里、中信新城、赢海庄园等居住小区，居住小区规模较大，入住率较高，综合评价居住区成熟度较好</v>
      </c>
      <c r="D8" s="172">
        <v>100</v>
      </c>
      <c r="E8" s="175" t="str">
        <f>'比较法-X17、31'!C8</f>
        <v>周边有观海苑、泰河园小区、中芯花园、悦廷、鹿海园、南海家园、博客雅苑等居住小区，居住小区规模较大，入住率较高，综合评价居住区成熟度较好。</v>
      </c>
      <c r="F8" s="172">
        <v>100</v>
      </c>
      <c r="G8" s="175" t="str">
        <f>C8</f>
        <v>周边有贵园南里、中信新城、赢海庄园等居住小区，居住小区规模较大，入住率较高，综合评价居住区成熟度较好</v>
      </c>
      <c r="H8" s="172">
        <f>F8</f>
        <v>100</v>
      </c>
      <c r="I8" s="175" t="str">
        <f>C8</f>
        <v>周边有贵园南里、中信新城、赢海庄园等居住小区，居住小区规模较大，入住率较高，综合评价居住区成熟度较好</v>
      </c>
      <c r="J8" s="172">
        <v>100</v>
      </c>
      <c r="K8" s="175" t="str">
        <f>C8</f>
        <v>周边有贵园南里、中信新城、赢海庄园等居住小区，居住小区规模较大，入住率较高，综合评价居住区成熟度较好</v>
      </c>
      <c r="L8" s="172">
        <f>F8</f>
        <v>100</v>
      </c>
      <c r="M8" s="175" t="str">
        <f>C8</f>
        <v>周边有贵园南里、中信新城、赢海庄园等居住小区，居住小区规模较大，入住率较高，综合评价居住区成熟度较好</v>
      </c>
      <c r="N8" s="172">
        <f>H8</f>
        <v>100</v>
      </c>
      <c r="O8" s="17">
        <f>'比较法-X17、31'!M8</f>
        <v>2</v>
      </c>
      <c r="P8" s="182"/>
      <c r="Q8" s="182"/>
      <c r="R8" s="182"/>
      <c r="S8" s="182"/>
      <c r="T8" s="182"/>
      <c r="U8" s="185"/>
      <c r="V8" s="185"/>
      <c r="W8" s="182"/>
      <c r="X8" s="182"/>
      <c r="Y8" s="182"/>
      <c r="Z8" s="182"/>
    </row>
    <row r="9" spans="1:26" ht="168">
      <c r="A9" s="241"/>
      <c r="B9" s="175" t="s">
        <v>19</v>
      </c>
      <c r="C9" s="175" t="str">
        <f>'比较法-X17、31'!G9</f>
        <v>紧邻城市次干道——凉水河一街，距南六环路约2公里，周边有公交车站（中信新城西区西门、枫丹壹号小区等），停靠线路有兴59路、兴72路、324路、599路等十余条公交线路，距地铁亦庄线（荣京东街站）约3000米，综合评价交通便捷度较差</v>
      </c>
      <c r="D9" s="172">
        <v>100</v>
      </c>
      <c r="E9" s="175" t="str">
        <f>'比较法-X17、31'!C9</f>
        <v>紧邻城市次干道——博兴七路，距南六环路约3.4公里，路网密集度较好；周边有公交车站（鹿海园），停靠线路有573路、580路、599路、665路、兴78路等十余条公交线路，距离地铁亦庄T1线（泰河路站）约100米，道路通达度较好，综合评价交通便捷度好。</v>
      </c>
      <c r="F9" s="172">
        <v>100</v>
      </c>
      <c r="G9" s="175" t="s">
        <v>122</v>
      </c>
      <c r="H9" s="172">
        <v>100</v>
      </c>
      <c r="I9" s="175" t="s">
        <v>123</v>
      </c>
      <c r="J9" s="172">
        <v>100</v>
      </c>
      <c r="K9" s="175" t="s">
        <v>124</v>
      </c>
      <c r="L9" s="172">
        <f>J9</f>
        <v>100</v>
      </c>
      <c r="M9" s="175" t="s">
        <v>124</v>
      </c>
      <c r="N9" s="172">
        <f>L9</f>
        <v>100</v>
      </c>
      <c r="O9" s="17">
        <f>'比较法-X17、31'!M9</f>
        <v>1</v>
      </c>
      <c r="P9" s="182"/>
      <c r="Q9" s="182"/>
      <c r="R9" s="182"/>
      <c r="S9" s="182"/>
      <c r="T9" s="182"/>
      <c r="U9" s="185"/>
      <c r="V9" s="185"/>
      <c r="W9" s="182"/>
      <c r="X9" s="182"/>
      <c r="Y9" s="182"/>
      <c r="Z9" s="182"/>
    </row>
    <row r="10" spans="1:26" ht="60">
      <c r="A10" s="241"/>
      <c r="B10" s="175" t="s">
        <v>23</v>
      </c>
      <c r="C10" s="175" t="str">
        <f>'比较法-X17、31'!G10</f>
        <v>周边有物美超市、世纪华联超市、大雄商业中心等，商业设施以小区配套为主，且数量一般，综合评价商业设施一般。</v>
      </c>
      <c r="D10" s="172">
        <v>100</v>
      </c>
      <c r="E10" s="175" t="str">
        <f>'比较法-X17、31'!C10</f>
        <v>周边有中亦亿家生活广场、首航超市等，商业设施以小区配套为主，且数量一般，综合评价商业设施一般。</v>
      </c>
      <c r="F10" s="172">
        <v>100</v>
      </c>
      <c r="G10" s="175" t="s">
        <v>125</v>
      </c>
      <c r="H10" s="172">
        <f>F10</f>
        <v>100</v>
      </c>
      <c r="I10" s="175" t="s">
        <v>126</v>
      </c>
      <c r="J10" s="172">
        <v>100</v>
      </c>
      <c r="K10" s="175" t="s">
        <v>127</v>
      </c>
      <c r="L10" s="172">
        <f>J10</f>
        <v>100</v>
      </c>
      <c r="M10" s="175" t="s">
        <v>127</v>
      </c>
      <c r="N10" s="172">
        <f>L10</f>
        <v>100</v>
      </c>
      <c r="O10" s="17">
        <f>'比较法-X17、31'!M10</f>
        <v>2</v>
      </c>
      <c r="P10" s="182"/>
      <c r="Q10" s="182"/>
      <c r="R10" s="182"/>
      <c r="S10" s="182"/>
      <c r="T10" s="182"/>
      <c r="U10" s="185"/>
      <c r="V10" s="185"/>
      <c r="W10" s="182"/>
      <c r="X10" s="182"/>
      <c r="Y10" s="182"/>
      <c r="Z10" s="182"/>
    </row>
    <row r="11" spans="1:26" ht="84">
      <c r="A11" s="241"/>
      <c r="B11" s="175" t="s">
        <v>25</v>
      </c>
      <c r="C11" s="175" t="str">
        <f>'比较法-X17、31'!G11</f>
        <v>周边有南海子公园、亦庄文化广场等，绿化面积较大，自然与人环境较好</v>
      </c>
      <c r="D11" s="172">
        <v>100</v>
      </c>
      <c r="E11" s="175" t="str">
        <f>C11</f>
        <v>周边有南海子公园、亦庄文化广场等，绿化面积较大，自然与人环境较好</v>
      </c>
      <c r="F11" s="172">
        <v>100</v>
      </c>
      <c r="G11" s="175" t="s">
        <v>128</v>
      </c>
      <c r="H11" s="172">
        <v>100</v>
      </c>
      <c r="I11" s="175" t="s">
        <v>129</v>
      </c>
      <c r="J11" s="172">
        <v>100</v>
      </c>
      <c r="K11" s="175" t="s">
        <v>130</v>
      </c>
      <c r="L11" s="172">
        <v>100</v>
      </c>
      <c r="M11" s="175" t="s">
        <v>130</v>
      </c>
      <c r="N11" s="172">
        <v>100</v>
      </c>
      <c r="O11" s="17">
        <f>'比较法-X17、31'!M11</f>
        <v>3</v>
      </c>
      <c r="P11" s="182"/>
      <c r="Q11" s="182"/>
      <c r="R11" s="182"/>
      <c r="S11" s="182"/>
      <c r="T11" s="182"/>
      <c r="U11" s="185"/>
      <c r="V11" s="185"/>
      <c r="W11" s="182"/>
      <c r="X11" s="182"/>
      <c r="Y11" s="182"/>
      <c r="Z11" s="182"/>
    </row>
    <row r="12" spans="1:26" ht="156">
      <c r="A12" s="242"/>
      <c r="B12" s="175" t="s">
        <v>27</v>
      </c>
      <c r="C12" s="175" t="str">
        <f>'比较法-X17、31'!G12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D12" s="172">
        <v>100</v>
      </c>
      <c r="E12" s="175" t="str">
        <f>C12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F12" s="172">
        <v>100</v>
      </c>
      <c r="G12" s="175" t="s">
        <v>131</v>
      </c>
      <c r="H12" s="172">
        <v>100</v>
      </c>
      <c r="I12" s="175" t="s">
        <v>132</v>
      </c>
      <c r="J12" s="172">
        <v>100</v>
      </c>
      <c r="K12" s="175" t="s">
        <v>133</v>
      </c>
      <c r="L12" s="172">
        <v>100</v>
      </c>
      <c r="M12" s="175" t="s">
        <v>133</v>
      </c>
      <c r="N12" s="172">
        <v>100</v>
      </c>
      <c r="O12" s="17">
        <f>'比较法-X17、31'!M12</f>
        <v>5</v>
      </c>
      <c r="P12" s="182"/>
      <c r="Q12" s="182"/>
      <c r="R12" s="182"/>
      <c r="S12" s="182"/>
      <c r="T12" s="182"/>
      <c r="U12" s="185"/>
      <c r="V12" s="185"/>
      <c r="W12" s="182"/>
      <c r="X12" s="182"/>
      <c r="Y12" s="182"/>
      <c r="Z12" s="182"/>
    </row>
    <row r="13" spans="1:26" ht="24">
      <c r="A13" s="243" t="s">
        <v>134</v>
      </c>
      <c r="B13" s="175" t="s">
        <v>31</v>
      </c>
      <c r="C13" s="176" t="s">
        <v>32</v>
      </c>
      <c r="D13" s="172">
        <v>100</v>
      </c>
      <c r="E13" s="176" t="s">
        <v>32</v>
      </c>
      <c r="F13" s="172">
        <v>100</v>
      </c>
      <c r="G13" s="176" t="s">
        <v>32</v>
      </c>
      <c r="H13" s="172">
        <v>100</v>
      </c>
      <c r="I13" s="176" t="s">
        <v>32</v>
      </c>
      <c r="J13" s="172">
        <v>100</v>
      </c>
      <c r="K13" s="176" t="s">
        <v>32</v>
      </c>
      <c r="L13" s="172">
        <v>100</v>
      </c>
      <c r="M13" s="176" t="s">
        <v>32</v>
      </c>
      <c r="N13" s="172">
        <v>100</v>
      </c>
      <c r="O13" s="17">
        <f>'比较法-X17、31'!M13</f>
        <v>2</v>
      </c>
      <c r="P13" s="183"/>
      <c r="Q13" s="183"/>
      <c r="R13" s="183"/>
      <c r="S13" s="183"/>
      <c r="T13" s="183"/>
      <c r="U13" s="186"/>
      <c r="V13" s="186"/>
      <c r="W13" s="182"/>
      <c r="X13" s="182"/>
      <c r="Y13" s="182"/>
      <c r="Z13" s="182"/>
    </row>
    <row r="14" spans="1:26" ht="24.75">
      <c r="A14" s="244"/>
      <c r="B14" s="175" t="s">
        <v>33</v>
      </c>
      <c r="C14" s="177" t="s">
        <v>135</v>
      </c>
      <c r="D14" s="172">
        <v>100</v>
      </c>
      <c r="E14" s="177" t="s">
        <v>34</v>
      </c>
      <c r="F14" s="172">
        <v>100</v>
      </c>
      <c r="G14" s="177" t="s">
        <v>34</v>
      </c>
      <c r="H14" s="172">
        <f>[5]远山嘉园!H14</f>
        <v>100</v>
      </c>
      <c r="I14" s="177" t="s">
        <v>34</v>
      </c>
      <c r="J14" s="172">
        <v>100</v>
      </c>
      <c r="K14" s="177" t="s">
        <v>34</v>
      </c>
      <c r="L14" s="172">
        <f>H14</f>
        <v>100</v>
      </c>
      <c r="M14" s="177" t="s">
        <v>34</v>
      </c>
      <c r="N14" s="172">
        <f>J14</f>
        <v>100</v>
      </c>
      <c r="O14" s="17">
        <f>'比较法-X17、31'!M14</f>
        <v>2</v>
      </c>
    </row>
    <row r="15" spans="1:26">
      <c r="A15" s="244"/>
      <c r="B15" s="172" t="s">
        <v>38</v>
      </c>
      <c r="C15" s="176" t="s">
        <v>39</v>
      </c>
      <c r="D15" s="172">
        <v>100</v>
      </c>
      <c r="E15" s="176" t="s">
        <v>39</v>
      </c>
      <c r="F15" s="172">
        <v>100</v>
      </c>
      <c r="G15" s="176" t="s">
        <v>39</v>
      </c>
      <c r="H15" s="172">
        <v>100</v>
      </c>
      <c r="I15" s="176" t="s">
        <v>39</v>
      </c>
      <c r="J15" s="172">
        <v>100</v>
      </c>
      <c r="K15" s="176" t="s">
        <v>39</v>
      </c>
      <c r="L15" s="172">
        <v>100</v>
      </c>
      <c r="M15" s="176" t="s">
        <v>39</v>
      </c>
      <c r="N15" s="172">
        <v>100</v>
      </c>
      <c r="O15" s="17">
        <f>'比较法-X17、31'!M15</f>
        <v>2</v>
      </c>
    </row>
    <row r="16" spans="1:26" ht="24">
      <c r="A16" s="244"/>
      <c r="B16" s="175" t="s">
        <v>42</v>
      </c>
      <c r="C16" s="178" t="s">
        <v>43</v>
      </c>
      <c r="D16" s="172">
        <v>100</v>
      </c>
      <c r="E16" s="178" t="s">
        <v>43</v>
      </c>
      <c r="F16" s="172">
        <v>100</v>
      </c>
      <c r="G16" s="178" t="s">
        <v>43</v>
      </c>
      <c r="H16" s="172">
        <v>100</v>
      </c>
      <c r="I16" s="178" t="s">
        <v>43</v>
      </c>
      <c r="J16" s="172">
        <v>100</v>
      </c>
      <c r="K16" s="178" t="s">
        <v>43</v>
      </c>
      <c r="L16" s="172">
        <v>100</v>
      </c>
      <c r="M16" s="178" t="s">
        <v>43</v>
      </c>
      <c r="N16" s="172">
        <v>100</v>
      </c>
      <c r="O16" s="17">
        <f>'比较法-X17、31'!M16</f>
        <v>2</v>
      </c>
    </row>
    <row r="17" spans="1:15" ht="24">
      <c r="A17" s="244"/>
      <c r="B17" s="175" t="s">
        <v>45</v>
      </c>
      <c r="C17" s="176" t="s">
        <v>136</v>
      </c>
      <c r="D17" s="179">
        <v>98</v>
      </c>
      <c r="E17" s="176" t="s">
        <v>46</v>
      </c>
      <c r="F17" s="172">
        <v>100</v>
      </c>
      <c r="G17" s="176" t="s">
        <v>137</v>
      </c>
      <c r="H17" s="172">
        <v>100</v>
      </c>
      <c r="I17" s="176" t="s">
        <v>137</v>
      </c>
      <c r="J17" s="172">
        <v>100</v>
      </c>
      <c r="K17" s="176" t="s">
        <v>137</v>
      </c>
      <c r="L17" s="172">
        <v>100</v>
      </c>
      <c r="M17" s="176" t="s">
        <v>137</v>
      </c>
      <c r="N17" s="172">
        <v>100</v>
      </c>
      <c r="O17" s="17">
        <f>'比较法-X17、31'!M17</f>
        <v>3</v>
      </c>
    </row>
    <row r="18" spans="1:15" ht="60">
      <c r="A18" s="244"/>
      <c r="B18" s="175" t="s">
        <v>50</v>
      </c>
      <c r="C18" s="176" t="s">
        <v>138</v>
      </c>
      <c r="D18" s="179">
        <v>104</v>
      </c>
      <c r="E18" s="176" t="s">
        <v>51</v>
      </c>
      <c r="F18" s="172">
        <v>100</v>
      </c>
      <c r="G18" s="176" t="s">
        <v>139</v>
      </c>
      <c r="H18" s="179">
        <f>100+O18</f>
        <v>101</v>
      </c>
      <c r="I18" s="176" t="s">
        <v>139</v>
      </c>
      <c r="J18" s="179">
        <f>100+O18</f>
        <v>101</v>
      </c>
      <c r="K18" s="176" t="s">
        <v>139</v>
      </c>
      <c r="L18" s="179">
        <f>100+O18</f>
        <v>101</v>
      </c>
      <c r="M18" s="176" t="s">
        <v>51</v>
      </c>
      <c r="N18" s="172">
        <v>100</v>
      </c>
      <c r="O18" s="17">
        <f>'比较法-X17、31'!M18</f>
        <v>1</v>
      </c>
    </row>
    <row r="19" spans="1:15" ht="48">
      <c r="A19" s="244"/>
      <c r="B19" s="175" t="s">
        <v>54</v>
      </c>
      <c r="C19" s="176" t="s">
        <v>140</v>
      </c>
      <c r="D19" s="172">
        <v>100</v>
      </c>
      <c r="E19" s="176" t="s">
        <v>140</v>
      </c>
      <c r="F19" s="172">
        <v>100</v>
      </c>
      <c r="G19" s="176" t="s">
        <v>140</v>
      </c>
      <c r="H19" s="172">
        <f>F19</f>
        <v>100</v>
      </c>
      <c r="I19" s="176" t="s">
        <v>140</v>
      </c>
      <c r="J19" s="172">
        <v>100</v>
      </c>
      <c r="K19" s="176" t="s">
        <v>140</v>
      </c>
      <c r="L19" s="172">
        <f>F19</f>
        <v>100</v>
      </c>
      <c r="M19" s="176" t="s">
        <v>140</v>
      </c>
      <c r="N19" s="172">
        <f>H19</f>
        <v>100</v>
      </c>
      <c r="O19" s="17">
        <f>'比较法-X17、31'!M19</f>
        <v>2</v>
      </c>
    </row>
    <row r="20" spans="1:15" ht="48">
      <c r="A20" s="244"/>
      <c r="B20" s="175" t="s">
        <v>57</v>
      </c>
      <c r="C20" s="176" t="s">
        <v>58</v>
      </c>
      <c r="D20" s="172">
        <v>100</v>
      </c>
      <c r="E20" s="176" t="s">
        <v>58</v>
      </c>
      <c r="F20" s="172">
        <v>100</v>
      </c>
      <c r="G20" s="176" t="s">
        <v>58</v>
      </c>
      <c r="H20" s="172">
        <v>100</v>
      </c>
      <c r="I20" s="176" t="s">
        <v>58</v>
      </c>
      <c r="J20" s="172">
        <v>100</v>
      </c>
      <c r="K20" s="176" t="s">
        <v>58</v>
      </c>
      <c r="L20" s="172">
        <v>100</v>
      </c>
      <c r="M20" s="176" t="s">
        <v>58</v>
      </c>
      <c r="N20" s="172">
        <v>100</v>
      </c>
      <c r="O20" s="17">
        <f>'比较法-X17、31'!M20</f>
        <v>2</v>
      </c>
    </row>
    <row r="21" spans="1:15">
      <c r="A21" s="235" t="s">
        <v>69</v>
      </c>
      <c r="B21" s="235"/>
      <c r="C21" s="230" t="s">
        <v>70</v>
      </c>
      <c r="D21" s="230"/>
      <c r="E21" s="236">
        <f>E5</f>
        <v>52.74</v>
      </c>
      <c r="F21" s="236"/>
      <c r="G21" s="236">
        <f>G5</f>
        <v>52.74</v>
      </c>
      <c r="H21" s="236"/>
      <c r="I21" s="236">
        <f>I5</f>
        <v>52.74</v>
      </c>
      <c r="J21" s="236"/>
      <c r="K21" s="236">
        <f>K5</f>
        <v>52.74</v>
      </c>
      <c r="L21" s="236"/>
      <c r="M21" s="230">
        <f>M5</f>
        <v>52.74</v>
      </c>
      <c r="N21" s="230"/>
    </row>
    <row r="22" spans="1:15">
      <c r="A22" s="235" t="s">
        <v>71</v>
      </c>
      <c r="B22" s="235"/>
      <c r="C22" s="230" t="s">
        <v>70</v>
      </c>
      <c r="D22" s="230"/>
      <c r="E22" s="237">
        <f>ROUND(E5/POWER(100,COUNT(D6:D20))*PRODUCT(D6:D20),2)</f>
        <v>53.75</v>
      </c>
      <c r="F22" s="237"/>
      <c r="G22" s="238">
        <f>ROUND(G21/POWER(100,COUNT(H6:H20))*PRODUCT(H6:H20),2)</f>
        <v>53.27</v>
      </c>
      <c r="H22" s="238"/>
      <c r="I22" s="238">
        <f>ROUND(I21/POWER(100,COUNT(J6:J20))*PRODUCT(J6:J20),2)</f>
        <v>53.27</v>
      </c>
      <c r="J22" s="238"/>
      <c r="K22" s="238">
        <f>ROUND(K21/POWER(100,COUNT(L6:L20))*PRODUCT(L6:L20),2)</f>
        <v>53.27</v>
      </c>
      <c r="L22" s="238"/>
      <c r="M22" s="238">
        <f>ROUND(M21*POWER(100,COUNT(N6:N20))/PRODUCT(N6:N20),2)</f>
        <v>52.74</v>
      </c>
      <c r="N22" s="238"/>
    </row>
    <row r="23" spans="1:15" ht="14.25">
      <c r="A23" s="239" t="str">
        <f>CONCATENATE("估价对象比较价值=(",TEXT(E22,"G/通用格式"),"+",TEXT(G22,"G/通用格式"),"+",TEXT(K22,"G/通用格式"),")","/",3,"=",ROUND((E22+G22+K22)/3,2))</f>
        <v>估价对象比较价值=(53.75+53.27+53.27)/3=53.43</v>
      </c>
      <c r="B23" s="239"/>
      <c r="C23" s="239"/>
      <c r="D23" s="239"/>
      <c r="E23" s="239"/>
      <c r="F23" s="239"/>
      <c r="G23" s="239"/>
      <c r="H23" s="239"/>
      <c r="I23" s="239"/>
      <c r="J23" s="239"/>
      <c r="K23" s="52"/>
      <c r="L23" s="52"/>
    </row>
    <row r="25" spans="1:15">
      <c r="C25" s="1">
        <f>ROUND((E22+G22+K22)/3,2)</f>
        <v>53.43</v>
      </c>
      <c r="E25" s="1">
        <f>ROUND(E22/E21,4)</f>
        <v>1.0192000000000001</v>
      </c>
      <c r="G25" s="1">
        <f>ROUND(G22/G21,4)</f>
        <v>1.01</v>
      </c>
      <c r="I25" s="1">
        <f>ROUND(I22/I21,4)</f>
        <v>1.01</v>
      </c>
      <c r="K25" s="1">
        <f>ROUND(K22/K21,4)</f>
        <v>1.01</v>
      </c>
      <c r="M25" s="1">
        <f>ROUND(M22/M21,4)</f>
        <v>1</v>
      </c>
    </row>
    <row r="27" spans="1:15">
      <c r="C27" s="180">
        <f>E21</f>
        <v>52.74</v>
      </c>
      <c r="E27" s="1">
        <f>ROUND(E21*E25,2)</f>
        <v>53.75</v>
      </c>
      <c r="G27" s="1">
        <f>ROUND(G21*G25,2)</f>
        <v>53.27</v>
      </c>
      <c r="I27" s="1">
        <f>ROUND(I21*I25,2)</f>
        <v>53.27</v>
      </c>
      <c r="K27" s="1">
        <f>ROUND(K21*K25,2)</f>
        <v>53.27</v>
      </c>
      <c r="M27" s="1">
        <f>ROUND(M21*M25,2)</f>
        <v>52.74</v>
      </c>
    </row>
    <row r="30" spans="1:15">
      <c r="C30" s="1" t="s">
        <v>75</v>
      </c>
      <c r="E30" s="1" t="s">
        <v>77</v>
      </c>
      <c r="G30" s="1" t="s">
        <v>141</v>
      </c>
      <c r="I30" s="1" t="s">
        <v>141</v>
      </c>
      <c r="K30" s="1" t="s">
        <v>141</v>
      </c>
      <c r="M30" s="1" t="s">
        <v>75</v>
      </c>
    </row>
  </sheetData>
  <mergeCells count="41">
    <mergeCell ref="K22:L22"/>
    <mergeCell ref="M22:N22"/>
    <mergeCell ref="A23:J23"/>
    <mergeCell ref="A8:A12"/>
    <mergeCell ref="A13:A20"/>
    <mergeCell ref="A22:B22"/>
    <mergeCell ref="C22:D22"/>
    <mergeCell ref="E22:F22"/>
    <mergeCell ref="G22:H22"/>
    <mergeCell ref="I22:J22"/>
    <mergeCell ref="K5:L5"/>
    <mergeCell ref="M5:N5"/>
    <mergeCell ref="A6:B6"/>
    <mergeCell ref="A7:B7"/>
    <mergeCell ref="A21:B21"/>
    <mergeCell ref="C21:D21"/>
    <mergeCell ref="E21:F21"/>
    <mergeCell ref="G21:H21"/>
    <mergeCell ref="I21:J21"/>
    <mergeCell ref="K21:L21"/>
    <mergeCell ref="M21:N21"/>
    <mergeCell ref="A5:B5"/>
    <mergeCell ref="C5:D5"/>
    <mergeCell ref="E5:F5"/>
    <mergeCell ref="G5:H5"/>
    <mergeCell ref="I5:J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6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662E-F8AA-4A2F-92A6-2A78BC8C75D9}">
  <sheetPr>
    <tabColor rgb="FFFF0000"/>
  </sheetPr>
  <dimension ref="A1:AD30"/>
  <sheetViews>
    <sheetView zoomScaleNormal="100" zoomScaleSheetLayoutView="100" workbookViewId="0">
      <selection activeCell="W12" sqref="W12"/>
    </sheetView>
  </sheetViews>
  <sheetFormatPr defaultColWidth="9" defaultRowHeight="13.5"/>
  <cols>
    <col min="1" max="2" width="9" style="350"/>
    <col min="3" max="3" width="33.625" style="350" bestFit="1" customWidth="1"/>
    <col min="4" max="4" width="6.5" style="350" customWidth="1"/>
    <col min="5" max="5" width="31" style="350" customWidth="1"/>
    <col min="6" max="6" width="6.25" style="350" customWidth="1"/>
    <col min="7" max="7" width="17.75" style="350" hidden="1" customWidth="1"/>
    <col min="8" max="8" width="4.875" style="350" hidden="1" customWidth="1"/>
    <col min="9" max="9" width="18.25" style="350" hidden="1" customWidth="1"/>
    <col min="10" max="10" width="6.625" style="350" hidden="1" customWidth="1"/>
    <col min="11" max="11" width="20" style="350" hidden="1" customWidth="1"/>
    <col min="12" max="12" width="4.875" style="350" hidden="1" customWidth="1"/>
    <col min="13" max="13" width="19.625" style="350" hidden="1" customWidth="1"/>
    <col min="14" max="14" width="4.625" style="350" hidden="1" customWidth="1"/>
    <col min="15" max="17" width="9" style="350"/>
    <col min="18" max="18" width="13.75" style="350" bestFit="1" customWidth="1"/>
    <col min="19" max="20" width="7.75" style="350" bestFit="1" customWidth="1"/>
    <col min="21" max="21" width="7.375" style="350" bestFit="1" customWidth="1"/>
    <col min="22" max="22" width="9.75" style="350" bestFit="1" customWidth="1"/>
    <col min="23" max="23" width="11.375" style="350" bestFit="1" customWidth="1"/>
    <col min="24" max="24" width="11.875" style="350" bestFit="1" customWidth="1"/>
    <col min="25" max="25" width="20.75" style="350" bestFit="1" customWidth="1"/>
    <col min="26" max="26" width="7.75" style="350" bestFit="1" customWidth="1"/>
    <col min="27" max="27" width="7.75" style="350" customWidth="1"/>
    <col min="28" max="28" width="7.75" style="350" hidden="1" customWidth="1"/>
    <col min="29" max="29" width="18.625" style="350" hidden="1" customWidth="1"/>
    <col min="30" max="16384" width="9" style="350"/>
  </cols>
  <sheetData>
    <row r="1" spans="1:30">
      <c r="A1" s="352" t="s">
        <v>0</v>
      </c>
      <c r="B1" s="352"/>
      <c r="C1" s="352"/>
      <c r="D1" s="352"/>
      <c r="E1" s="352"/>
      <c r="F1" s="352"/>
      <c r="G1" s="352"/>
      <c r="H1" s="352"/>
      <c r="I1" s="352"/>
      <c r="J1" s="352"/>
    </row>
    <row r="2" spans="1:30">
      <c r="A2" s="353"/>
      <c r="B2" s="353"/>
      <c r="C2" s="353"/>
      <c r="D2" s="353"/>
      <c r="E2" s="353"/>
      <c r="F2" s="353"/>
      <c r="G2" s="353"/>
      <c r="H2" s="353"/>
      <c r="I2" s="353"/>
      <c r="J2" s="353"/>
      <c r="K2" s="353"/>
      <c r="L2" s="353"/>
      <c r="M2" s="353"/>
      <c r="N2" s="353"/>
    </row>
    <row r="3" spans="1:30">
      <c r="A3" s="354" t="s">
        <v>1</v>
      </c>
      <c r="B3" s="355"/>
      <c r="C3" s="356" t="s">
        <v>2</v>
      </c>
      <c r="D3" s="356"/>
      <c r="E3" s="356"/>
      <c r="F3" s="356"/>
      <c r="G3" s="356"/>
      <c r="H3" s="356"/>
      <c r="I3" s="356"/>
      <c r="J3" s="356"/>
      <c r="K3" s="356"/>
      <c r="L3" s="356"/>
      <c r="M3" s="356"/>
      <c r="N3" s="356"/>
    </row>
    <row r="4" spans="1:30">
      <c r="A4" s="356" t="s">
        <v>7</v>
      </c>
      <c r="B4" s="356"/>
      <c r="C4" s="357" t="str">
        <f>[14]比较法!C4</f>
        <v>X17亦城茗苑</v>
      </c>
      <c r="D4" s="355"/>
      <c r="E4" s="358" t="str">
        <f>R9</f>
        <v>X31博客雅苑</v>
      </c>
      <c r="F4" s="355"/>
      <c r="G4" s="354" t="str">
        <f>R9</f>
        <v>X31博客雅苑</v>
      </c>
      <c r="H4" s="355"/>
      <c r="I4" s="354">
        <f>R10</f>
        <v>0</v>
      </c>
      <c r="J4" s="355"/>
      <c r="K4" s="354">
        <f>R11</f>
        <v>0</v>
      </c>
      <c r="L4" s="355"/>
      <c r="M4" s="354">
        <f>R12</f>
        <v>0</v>
      </c>
      <c r="N4" s="355"/>
    </row>
    <row r="5" spans="1:30" ht="30" customHeight="1">
      <c r="A5" s="356" t="s">
        <v>8</v>
      </c>
      <c r="B5" s="356"/>
      <c r="C5" s="358">
        <f>'比较法-X17、31'!C28</f>
        <v>52.74</v>
      </c>
      <c r="D5" s="355"/>
      <c r="E5" s="359" t="s">
        <v>5995</v>
      </c>
      <c r="F5" s="360"/>
      <c r="G5" s="361" t="str">
        <f>E5</f>
        <v>待估</v>
      </c>
      <c r="H5" s="360"/>
      <c r="I5" s="361" t="str">
        <f>G5</f>
        <v>待估</v>
      </c>
      <c r="J5" s="360"/>
      <c r="K5" s="361" t="str">
        <f>G5</f>
        <v>待估</v>
      </c>
      <c r="L5" s="360"/>
      <c r="M5" s="361" t="str">
        <f>K5</f>
        <v>待估</v>
      </c>
      <c r="N5" s="355"/>
    </row>
    <row r="6" spans="1:30" ht="24.75">
      <c r="A6" s="356" t="s">
        <v>10</v>
      </c>
      <c r="B6" s="356"/>
      <c r="C6" s="362" t="s">
        <v>11</v>
      </c>
      <c r="D6" s="363">
        <v>100</v>
      </c>
      <c r="E6" s="362" t="s">
        <v>11</v>
      </c>
      <c r="F6" s="199">
        <v>100</v>
      </c>
      <c r="G6" s="362" t="s">
        <v>11</v>
      </c>
      <c r="H6" s="363">
        <v>100</v>
      </c>
      <c r="I6" s="362" t="s">
        <v>11</v>
      </c>
      <c r="J6" s="363">
        <v>100</v>
      </c>
      <c r="K6" s="362" t="s">
        <v>11</v>
      </c>
      <c r="L6" s="363">
        <v>100</v>
      </c>
      <c r="M6" s="362" t="s">
        <v>11</v>
      </c>
      <c r="N6" s="363">
        <v>100</v>
      </c>
    </row>
    <row r="7" spans="1:30" ht="15">
      <c r="A7" s="356" t="s">
        <v>12</v>
      </c>
      <c r="B7" s="356"/>
      <c r="C7" s="364" t="s">
        <v>13</v>
      </c>
      <c r="D7" s="364">
        <v>100</v>
      </c>
      <c r="E7" s="364" t="s">
        <v>13</v>
      </c>
      <c r="F7" s="177">
        <v>100</v>
      </c>
      <c r="G7" s="364" t="s">
        <v>13</v>
      </c>
      <c r="H7" s="364">
        <f>IF(G7=C7,100,"请调整")</f>
        <v>100</v>
      </c>
      <c r="I7" s="364" t="s">
        <v>13</v>
      </c>
      <c r="J7" s="364">
        <f>IF(I7=C7,100,"请调整")</f>
        <v>100</v>
      </c>
      <c r="K7" s="364" t="s">
        <v>13</v>
      </c>
      <c r="L7" s="364">
        <f>IF(K7=G7,100,"请调整")</f>
        <v>100</v>
      </c>
      <c r="M7" s="364" t="s">
        <v>13</v>
      </c>
      <c r="N7" s="364">
        <f>IF(M7=G7,100,"请调整")</f>
        <v>100</v>
      </c>
      <c r="R7" s="365" t="s">
        <v>5996</v>
      </c>
      <c r="S7" s="365" t="s">
        <v>5997</v>
      </c>
      <c r="T7" s="365" t="s">
        <v>5998</v>
      </c>
      <c r="U7" s="365" t="s">
        <v>5999</v>
      </c>
      <c r="V7" s="365" t="s">
        <v>6000</v>
      </c>
      <c r="W7" s="365" t="s">
        <v>6001</v>
      </c>
      <c r="X7" s="365" t="s">
        <v>6002</v>
      </c>
      <c r="Y7" s="365" t="s">
        <v>6003</v>
      </c>
      <c r="Z7" s="365" t="s">
        <v>6004</v>
      </c>
      <c r="AA7" s="392" t="s">
        <v>6043</v>
      </c>
      <c r="AB7" s="365" t="s">
        <v>6005</v>
      </c>
      <c r="AC7" s="365" t="s">
        <v>6006</v>
      </c>
    </row>
    <row r="8" spans="1:30" ht="96">
      <c r="A8" s="366" t="s">
        <v>121</v>
      </c>
      <c r="B8" s="367" t="s">
        <v>15</v>
      </c>
      <c r="C8" s="368" t="str">
        <f>'比较法-X17、31'!C8</f>
        <v>周边有观海苑、泰河园小区、中芯花园、悦廷、鹿海园、南海家园、博客雅苑等居住小区，居住小区规模较大，入住率较高，综合评价居住区成熟度较好。</v>
      </c>
      <c r="D8" s="364">
        <v>100</v>
      </c>
      <c r="E8" s="367" t="s">
        <v>17</v>
      </c>
      <c r="F8" s="177">
        <v>100</v>
      </c>
      <c r="G8" s="367" t="str">
        <f>C8</f>
        <v>周边有观海苑、泰河园小区、中芯花园、悦廷、鹿海园、南海家园、博客雅苑等居住小区，居住小区规模较大，入住率较高，综合评价居住区成熟度较好。</v>
      </c>
      <c r="H8" s="364">
        <f>F8</f>
        <v>100</v>
      </c>
      <c r="I8" s="367" t="str">
        <f>C8</f>
        <v>周边有观海苑、泰河园小区、中芯花园、悦廷、鹿海园、南海家园、博客雅苑等居住小区，居住小区规模较大，入住率较高，综合评价居住区成熟度较好。</v>
      </c>
      <c r="J8" s="364">
        <v>100</v>
      </c>
      <c r="K8" s="367" t="str">
        <f>C8</f>
        <v>周边有观海苑、泰河园小区、中芯花园、悦廷、鹿海园、南海家园、博客雅苑等居住小区，居住小区规模较大，入住率较高，综合评价居住区成熟度较好。</v>
      </c>
      <c r="L8" s="364">
        <f>F8</f>
        <v>100</v>
      </c>
      <c r="M8" s="367" t="str">
        <f>C8</f>
        <v>周边有观海苑、泰河园小区、中芯花园、悦廷、鹿海园、南海家园、博客雅苑等居住小区，居住小区规模较大，入住率较高，综合评价居住区成熟度较好。</v>
      </c>
      <c r="N8" s="364">
        <f>H8</f>
        <v>100</v>
      </c>
      <c r="O8" s="348">
        <f>'比较法-X17、31'!M8</f>
        <v>2</v>
      </c>
      <c r="R8" s="365" t="s">
        <v>6007</v>
      </c>
      <c r="S8" s="365" t="str">
        <f>'房源表-X17'!I7</f>
        <v>两居</v>
      </c>
      <c r="T8" s="365" t="str">
        <f>'房源表-X17'!K8</f>
        <v>南北向</v>
      </c>
      <c r="U8" s="365">
        <v>89.83</v>
      </c>
      <c r="V8" s="365" t="s">
        <v>6008</v>
      </c>
      <c r="W8" s="369">
        <f>'房源表-X17'!L9</f>
        <v>2353</v>
      </c>
      <c r="X8" s="369">
        <f>'房源表-X17'!N9</f>
        <v>204495.97000000055</v>
      </c>
      <c r="Y8" s="370">
        <f>C5</f>
        <v>52.74</v>
      </c>
      <c r="Z8" s="365">
        <f>[14]房产信息!N3</f>
        <v>2.25</v>
      </c>
      <c r="AA8" s="370">
        <f>Y8+Z8</f>
        <v>54.99</v>
      </c>
      <c r="AB8" s="365">
        <f>30/12</f>
        <v>2.5</v>
      </c>
      <c r="AC8" s="370">
        <f>ROUND(Y8+Z8+AB8,1)</f>
        <v>57.5</v>
      </c>
      <c r="AD8" s="350">
        <v>54.84</v>
      </c>
    </row>
    <row r="9" spans="1:30" ht="94.5" customHeight="1">
      <c r="A9" s="371"/>
      <c r="B9" s="367" t="s">
        <v>19</v>
      </c>
      <c r="C9" s="368" t="str">
        <f>'比较法-X17、31'!C9</f>
        <v>紧邻城市次干道——博兴七路，距南六环路约3.4公里，路网密集度较好；周边有公交车站（鹿海园），停靠线路有573路、580路、599路、665路、兴78路等十余条公交线路，距离地铁亦庄T1线（泰河路站）约100米，道路通达度较好，综合评价交通便捷度好。</v>
      </c>
      <c r="D9" s="364">
        <v>100</v>
      </c>
      <c r="E9" s="367" t="s">
        <v>21</v>
      </c>
      <c r="F9" s="177">
        <v>99</v>
      </c>
      <c r="G9" s="367" t="s">
        <v>6009</v>
      </c>
      <c r="H9" s="364">
        <v>100</v>
      </c>
      <c r="I9" s="367" t="s">
        <v>6010</v>
      </c>
      <c r="J9" s="364">
        <v>100</v>
      </c>
      <c r="K9" s="367" t="s">
        <v>6011</v>
      </c>
      <c r="L9" s="364">
        <f>J9</f>
        <v>100</v>
      </c>
      <c r="M9" s="367" t="s">
        <v>6011</v>
      </c>
      <c r="N9" s="364">
        <f>L9</f>
        <v>100</v>
      </c>
      <c r="O9" s="348">
        <f>'比较法-X17、31'!M9</f>
        <v>1</v>
      </c>
      <c r="R9" s="365" t="s">
        <v>6012</v>
      </c>
      <c r="S9" s="365" t="str">
        <f>'房源表-X31'!H4</f>
        <v>二居室</v>
      </c>
      <c r="T9" s="365" t="str">
        <f>'房源表-X31'!J5</f>
        <v>南向</v>
      </c>
      <c r="U9" s="365">
        <v>91.21</v>
      </c>
      <c r="V9" s="365" t="s">
        <v>6008</v>
      </c>
      <c r="W9" s="369">
        <f>'房源表-X31'!K6</f>
        <v>2223</v>
      </c>
      <c r="X9" s="369">
        <f>'房源表-X31'!M6</f>
        <v>200679.46999999988</v>
      </c>
      <c r="Y9" s="391">
        <f>E22</f>
        <v>52.72</v>
      </c>
      <c r="Z9" s="365">
        <f>[14]房产信息!N4</f>
        <v>2.25</v>
      </c>
      <c r="AA9" s="370">
        <f>Y9+Z9</f>
        <v>54.97</v>
      </c>
      <c r="AB9" s="365">
        <f t="shared" ref="AB9" si="0">30/12</f>
        <v>2.5</v>
      </c>
      <c r="AC9" s="370">
        <f>ROUND(Y9+Z9+AB9,1)</f>
        <v>57.5</v>
      </c>
      <c r="AD9" s="350">
        <v>54.84</v>
      </c>
    </row>
    <row r="10" spans="1:30" ht="42" customHeight="1">
      <c r="A10" s="371"/>
      <c r="B10" s="367" t="s">
        <v>23</v>
      </c>
      <c r="C10" s="368" t="str">
        <f>'比较法-X17、31'!C10</f>
        <v>周边有中亦亿家生活广场、首航超市等，商业设施以小区配套为主，且数量一般，综合评价商业设施一般。</v>
      </c>
      <c r="D10" s="364">
        <v>100</v>
      </c>
      <c r="E10" s="367" t="s">
        <v>6050</v>
      </c>
      <c r="F10" s="177">
        <v>102</v>
      </c>
      <c r="G10" s="367" t="s">
        <v>6013</v>
      </c>
      <c r="H10" s="364">
        <f>F10</f>
        <v>102</v>
      </c>
      <c r="I10" s="367" t="s">
        <v>126</v>
      </c>
      <c r="J10" s="364">
        <v>100</v>
      </c>
      <c r="K10" s="367" t="s">
        <v>127</v>
      </c>
      <c r="L10" s="364">
        <f>J10</f>
        <v>100</v>
      </c>
      <c r="M10" s="367" t="s">
        <v>127</v>
      </c>
      <c r="N10" s="364">
        <f>L10</f>
        <v>100</v>
      </c>
      <c r="O10" s="348">
        <f>'比较法-X17、31'!M10</f>
        <v>2</v>
      </c>
      <c r="W10" s="350">
        <f>SUM(W8:W9)</f>
        <v>4576</v>
      </c>
      <c r="X10" s="350">
        <f>SUM(X8:X9)</f>
        <v>405175.44000000041</v>
      </c>
    </row>
    <row r="11" spans="1:30" ht="62.25" customHeight="1">
      <c r="A11" s="371"/>
      <c r="B11" s="367" t="s">
        <v>25</v>
      </c>
      <c r="C11" s="368" t="str">
        <f>'比较法-X17、31'!C11</f>
        <v>周边有南海子公园、亦庄新城滨河公园、凉水河、体育公园等，周边无高等教育学校或博物馆等人文景观，综合评价环境状况一般。</v>
      </c>
      <c r="D11" s="364">
        <v>100</v>
      </c>
      <c r="E11" s="367" t="s">
        <v>26</v>
      </c>
      <c r="F11" s="177">
        <v>100</v>
      </c>
      <c r="G11" s="367" t="s">
        <v>128</v>
      </c>
      <c r="H11" s="364">
        <v>100</v>
      </c>
      <c r="I11" s="367" t="s">
        <v>129</v>
      </c>
      <c r="J11" s="364">
        <v>100</v>
      </c>
      <c r="K11" s="367" t="s">
        <v>130</v>
      </c>
      <c r="L11" s="364">
        <v>100</v>
      </c>
      <c r="M11" s="367" t="s">
        <v>130</v>
      </c>
      <c r="N11" s="364">
        <v>100</v>
      </c>
      <c r="O11" s="348">
        <f>'比较法-X17、31'!M11</f>
        <v>3</v>
      </c>
    </row>
    <row r="12" spans="1:30" ht="98.25" customHeight="1">
      <c r="A12" s="372"/>
      <c r="B12" s="367" t="s">
        <v>27</v>
      </c>
      <c r="C12" s="368" t="str">
        <f>'比较法-X17、31'!C12</f>
        <v>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v>
      </c>
      <c r="D12" s="364">
        <v>100</v>
      </c>
      <c r="E12" s="367" t="s">
        <v>28</v>
      </c>
      <c r="F12" s="177">
        <v>100</v>
      </c>
      <c r="G12" s="367" t="s">
        <v>6014</v>
      </c>
      <c r="H12" s="364">
        <v>100</v>
      </c>
      <c r="I12" s="367" t="s">
        <v>6015</v>
      </c>
      <c r="J12" s="364">
        <v>100</v>
      </c>
      <c r="K12" s="367" t="s">
        <v>6016</v>
      </c>
      <c r="L12" s="364">
        <v>100</v>
      </c>
      <c r="M12" s="367" t="s">
        <v>6016</v>
      </c>
      <c r="N12" s="364">
        <v>100</v>
      </c>
      <c r="O12" s="348">
        <f>'比较法-X17、31'!M12</f>
        <v>5</v>
      </c>
    </row>
    <row r="13" spans="1:30" ht="24">
      <c r="A13" s="373" t="s">
        <v>134</v>
      </c>
      <c r="B13" s="367" t="s">
        <v>31</v>
      </c>
      <c r="C13" s="368" t="str">
        <f>'比较法-X17、31'!C13</f>
        <v>有专业物业公司，物业服务保障较好</v>
      </c>
      <c r="D13" s="364">
        <v>100</v>
      </c>
      <c r="E13" s="368" t="s">
        <v>6017</v>
      </c>
      <c r="F13" s="177">
        <v>100</v>
      </c>
      <c r="G13" s="368" t="s">
        <v>6017</v>
      </c>
      <c r="H13" s="364">
        <v>100</v>
      </c>
      <c r="I13" s="368" t="s">
        <v>6017</v>
      </c>
      <c r="J13" s="364">
        <v>100</v>
      </c>
      <c r="K13" s="368" t="s">
        <v>6017</v>
      </c>
      <c r="L13" s="364">
        <v>100</v>
      </c>
      <c r="M13" s="368" t="s">
        <v>6017</v>
      </c>
      <c r="N13" s="364">
        <v>100</v>
      </c>
      <c r="O13" s="348">
        <f>'比较法-X17、31'!M13</f>
        <v>2</v>
      </c>
    </row>
    <row r="14" spans="1:30" ht="24.75">
      <c r="A14" s="374"/>
      <c r="B14" s="367" t="s">
        <v>33</v>
      </c>
      <c r="C14" s="368" t="str">
        <f>'比较法-X17、31'!C14</f>
        <v>绿化率约为30%，较好</v>
      </c>
      <c r="D14" s="364">
        <v>100</v>
      </c>
      <c r="E14" s="375" t="s">
        <v>6044</v>
      </c>
      <c r="F14" s="177">
        <v>100</v>
      </c>
      <c r="G14" s="376" t="s">
        <v>6018</v>
      </c>
      <c r="H14" s="364">
        <f>[5]远山嘉园!H14</f>
        <v>100</v>
      </c>
      <c r="I14" s="376" t="s">
        <v>6018</v>
      </c>
      <c r="J14" s="364">
        <v>100</v>
      </c>
      <c r="K14" s="376" t="s">
        <v>6018</v>
      </c>
      <c r="L14" s="364">
        <f>H14</f>
        <v>100</v>
      </c>
      <c r="M14" s="376" t="s">
        <v>6018</v>
      </c>
      <c r="N14" s="364">
        <f>J14</f>
        <v>100</v>
      </c>
      <c r="O14" s="348">
        <f>'比较法-X17、31'!M14</f>
        <v>2</v>
      </c>
    </row>
    <row r="15" spans="1:30">
      <c r="A15" s="374"/>
      <c r="B15" s="364" t="s">
        <v>38</v>
      </c>
      <c r="C15" s="368" t="str">
        <f>'比较法-X17、31'!C15</f>
        <v>配备活动站、医疗站</v>
      </c>
      <c r="D15" s="364">
        <v>100</v>
      </c>
      <c r="E15" s="368" t="s">
        <v>6019</v>
      </c>
      <c r="F15" s="177">
        <v>100</v>
      </c>
      <c r="G15" s="368" t="s">
        <v>6019</v>
      </c>
      <c r="H15" s="364">
        <v>100</v>
      </c>
      <c r="I15" s="368" t="s">
        <v>6019</v>
      </c>
      <c r="J15" s="364">
        <v>100</v>
      </c>
      <c r="K15" s="368" t="s">
        <v>6019</v>
      </c>
      <c r="L15" s="364">
        <v>100</v>
      </c>
      <c r="M15" s="368" t="s">
        <v>6019</v>
      </c>
      <c r="N15" s="364">
        <v>100</v>
      </c>
      <c r="O15" s="348">
        <f>'比较法-X17、31'!M15</f>
        <v>2</v>
      </c>
    </row>
    <row r="16" spans="1:30" ht="24">
      <c r="A16" s="374"/>
      <c r="B16" s="367" t="s">
        <v>42</v>
      </c>
      <c r="C16" s="368" t="str">
        <f>'比较法-X17、31'!C16</f>
        <v>配备管理人员，数量充足，居住管理较好</v>
      </c>
      <c r="D16" s="364">
        <v>100</v>
      </c>
      <c r="E16" s="377" t="s">
        <v>6020</v>
      </c>
      <c r="F16" s="177">
        <v>100</v>
      </c>
      <c r="G16" s="377" t="s">
        <v>6020</v>
      </c>
      <c r="H16" s="364">
        <v>100</v>
      </c>
      <c r="I16" s="377" t="s">
        <v>6020</v>
      </c>
      <c r="J16" s="364">
        <v>100</v>
      </c>
      <c r="K16" s="377" t="s">
        <v>6020</v>
      </c>
      <c r="L16" s="364">
        <v>100</v>
      </c>
      <c r="M16" s="377" t="s">
        <v>6020</v>
      </c>
      <c r="N16" s="364">
        <v>100</v>
      </c>
      <c r="O16" s="348">
        <f>'比较法-X17、31'!M16</f>
        <v>2</v>
      </c>
    </row>
    <row r="17" spans="1:15" ht="24">
      <c r="A17" s="374"/>
      <c r="B17" s="367" t="s">
        <v>3221</v>
      </c>
      <c r="C17" s="368" t="str">
        <f>'比较法-X17、31'!C17</f>
        <v>主力户型为两居，住宅套型较好</v>
      </c>
      <c r="D17" s="364">
        <v>100</v>
      </c>
      <c r="E17" s="368" t="s">
        <v>6021</v>
      </c>
      <c r="F17" s="177">
        <v>100</v>
      </c>
      <c r="G17" s="368" t="s">
        <v>6022</v>
      </c>
      <c r="H17" s="364">
        <v>100</v>
      </c>
      <c r="I17" s="368" t="s">
        <v>6022</v>
      </c>
      <c r="J17" s="364">
        <v>100</v>
      </c>
      <c r="K17" s="368" t="s">
        <v>6022</v>
      </c>
      <c r="L17" s="364">
        <v>100</v>
      </c>
      <c r="M17" s="368" t="s">
        <v>6022</v>
      </c>
      <c r="N17" s="364">
        <v>100</v>
      </c>
      <c r="O17" s="348">
        <f>'比较法-X17、31'!M17</f>
        <v>3</v>
      </c>
    </row>
    <row r="18" spans="1:15" ht="60">
      <c r="A18" s="374"/>
      <c r="B18" s="367" t="s">
        <v>6023</v>
      </c>
      <c r="C18" s="368" t="str">
        <f>'比较法-X17、31'!C18</f>
        <v>朝向好（南北），能保证较长时间的采光，通风较好，综合分析朝向、采光、通风状况一般</v>
      </c>
      <c r="D18" s="364">
        <v>100</v>
      </c>
      <c r="E18" s="368" t="s">
        <v>6046</v>
      </c>
      <c r="F18" s="177">
        <v>99</v>
      </c>
      <c r="G18" s="368" t="s">
        <v>6024</v>
      </c>
      <c r="H18" s="378">
        <f>100+O18</f>
        <v>101</v>
      </c>
      <c r="I18" s="368" t="s">
        <v>6024</v>
      </c>
      <c r="J18" s="378">
        <f>100+O18</f>
        <v>101</v>
      </c>
      <c r="K18" s="368" t="s">
        <v>6024</v>
      </c>
      <c r="L18" s="378">
        <f>100+O18</f>
        <v>101</v>
      </c>
      <c r="M18" s="368" t="s">
        <v>6025</v>
      </c>
      <c r="N18" s="364">
        <v>100</v>
      </c>
      <c r="O18" s="348">
        <f>'比较法-X17、31'!M18</f>
        <v>1</v>
      </c>
    </row>
    <row r="19" spans="1:15" ht="48">
      <c r="A19" s="374"/>
      <c r="B19" s="367" t="s">
        <v>54</v>
      </c>
      <c r="C19" s="368" t="str">
        <f>'比较法-X17、31'!C19</f>
        <v>该小区装修为普通装修，公共部分装修效果较好，与居住功能相适用，较好</v>
      </c>
      <c r="D19" s="364">
        <v>100</v>
      </c>
      <c r="E19" s="368" t="s">
        <v>6026</v>
      </c>
      <c r="F19" s="177">
        <v>100</v>
      </c>
      <c r="G19" s="368" t="s">
        <v>6027</v>
      </c>
      <c r="H19" s="364">
        <f>F19</f>
        <v>100</v>
      </c>
      <c r="I19" s="368" t="s">
        <v>6027</v>
      </c>
      <c r="J19" s="364">
        <v>100</v>
      </c>
      <c r="K19" s="368" t="s">
        <v>6027</v>
      </c>
      <c r="L19" s="364">
        <f>F19</f>
        <v>100</v>
      </c>
      <c r="M19" s="368" t="s">
        <v>6027</v>
      </c>
      <c r="N19" s="364">
        <f>H19</f>
        <v>100</v>
      </c>
      <c r="O19" s="348">
        <f>'比较法-X17、31'!M19</f>
        <v>2</v>
      </c>
    </row>
    <row r="20" spans="1:15" ht="48">
      <c r="A20" s="374"/>
      <c r="B20" s="367" t="s">
        <v>57</v>
      </c>
      <c r="C20" s="368" t="str">
        <f>'比较法-X17、31'!C20</f>
        <v>厨房卫生间配备家具家电，程度较新；功能正常，质量有保证，一般</v>
      </c>
      <c r="D20" s="364">
        <v>100</v>
      </c>
      <c r="E20" s="368" t="s">
        <v>6028</v>
      </c>
      <c r="F20" s="177">
        <v>100</v>
      </c>
      <c r="G20" s="368" t="s">
        <v>6028</v>
      </c>
      <c r="H20" s="364">
        <v>100</v>
      </c>
      <c r="I20" s="368" t="s">
        <v>6028</v>
      </c>
      <c r="J20" s="364">
        <v>100</v>
      </c>
      <c r="K20" s="368" t="s">
        <v>6028</v>
      </c>
      <c r="L20" s="364">
        <v>100</v>
      </c>
      <c r="M20" s="368" t="s">
        <v>6028</v>
      </c>
      <c r="N20" s="364">
        <v>100</v>
      </c>
      <c r="O20" s="348">
        <f>'比较法-X17、31'!M20</f>
        <v>2</v>
      </c>
    </row>
    <row r="21" spans="1:15">
      <c r="A21" s="379" t="s">
        <v>69</v>
      </c>
      <c r="B21" s="379"/>
      <c r="C21" s="356" t="s">
        <v>70</v>
      </c>
      <c r="D21" s="356"/>
      <c r="E21" s="380">
        <f>C5</f>
        <v>52.74</v>
      </c>
      <c r="F21" s="380"/>
      <c r="G21" s="380" t="str">
        <f>G5</f>
        <v>待估</v>
      </c>
      <c r="H21" s="380"/>
      <c r="I21" s="380" t="str">
        <f>I5</f>
        <v>待估</v>
      </c>
      <c r="J21" s="380"/>
      <c r="K21" s="380" t="str">
        <f>K5</f>
        <v>待估</v>
      </c>
      <c r="L21" s="380"/>
      <c r="M21" s="356" t="str">
        <f>M5</f>
        <v>待估</v>
      </c>
      <c r="N21" s="356"/>
    </row>
    <row r="22" spans="1:15">
      <c r="A22" s="379" t="s">
        <v>71</v>
      </c>
      <c r="B22" s="379"/>
      <c r="C22" s="356" t="s">
        <v>70</v>
      </c>
      <c r="D22" s="356"/>
      <c r="E22" s="381">
        <f>ROUND(E21/POWER(100,COUNT(F6:F20))*PRODUCT(F6:F20),2)</f>
        <v>52.72</v>
      </c>
      <c r="F22" s="381"/>
      <c r="G22" s="381" t="e">
        <f>ROUND(G21/POWER(100,COUNT(H6:H20))*PRODUCT(H6:H20),2)</f>
        <v>#VALUE!</v>
      </c>
      <c r="H22" s="381"/>
      <c r="I22" s="381" t="e">
        <f>ROUND(I21/POWER(100,COUNT(J6:J20))*PRODUCT(J6:J20),2)</f>
        <v>#VALUE!</v>
      </c>
      <c r="J22" s="381"/>
      <c r="K22" s="381" t="e">
        <f>ROUND(K21/POWER(100,COUNT(L6:L20))*PRODUCT(L6:L20),2)</f>
        <v>#VALUE!</v>
      </c>
      <c r="L22" s="381"/>
      <c r="M22" s="381" t="e">
        <f>ROUND(M21*POWER(100,COUNT(N6:N20))/PRODUCT(N6:N20),2)</f>
        <v>#VALUE!</v>
      </c>
      <c r="N22" s="381"/>
    </row>
    <row r="23" spans="1:15" ht="14.25">
      <c r="A23" s="382" t="e">
        <f>CONCATENATE("估价对象比较价值=(",TEXT(E22,"G/通用格式"),"+",TEXT(G22,"G/通用格式"),"+",TEXT(K22,"G/通用格式"),")","/",3,"=",ROUND((E22+G22+K22)/3,2))</f>
        <v>#VALUE!</v>
      </c>
      <c r="B23" s="382"/>
      <c r="C23" s="382"/>
      <c r="D23" s="382"/>
      <c r="E23" s="382"/>
      <c r="F23" s="382"/>
      <c r="G23" s="382"/>
      <c r="H23" s="382"/>
      <c r="I23" s="382"/>
      <c r="J23" s="382"/>
      <c r="K23" s="383"/>
      <c r="L23" s="383"/>
    </row>
    <row r="25" spans="1:15">
      <c r="E25" s="350">
        <f>ROUND(E22/E21,4)</f>
        <v>0.99960000000000004</v>
      </c>
      <c r="G25" s="350" t="e">
        <f>ROUND(G22/G21,4)</f>
        <v>#VALUE!</v>
      </c>
      <c r="I25" s="350" t="e">
        <f>ROUND(I22/I21,4)</f>
        <v>#VALUE!</v>
      </c>
      <c r="K25" s="350" t="e">
        <f>ROUND(K22/K21,4)</f>
        <v>#VALUE!</v>
      </c>
      <c r="M25" s="350" t="e">
        <f>ROUND(M22/M21,4)</f>
        <v>#VALUE!</v>
      </c>
    </row>
    <row r="27" spans="1:15">
      <c r="C27" s="384">
        <f>E21</f>
        <v>52.74</v>
      </c>
      <c r="E27" s="350">
        <f>ROUND(E21*E25,2)</f>
        <v>52.72</v>
      </c>
      <c r="G27" s="350" t="e">
        <f>ROUND(G21*G25,2)</f>
        <v>#VALUE!</v>
      </c>
      <c r="I27" s="350" t="e">
        <f>ROUND(I21*I25,2)</f>
        <v>#VALUE!</v>
      </c>
      <c r="K27" s="350" t="e">
        <f>ROUND(K21*K25,2)</f>
        <v>#VALUE!</v>
      </c>
      <c r="M27" s="350" t="e">
        <f>ROUND(M21*M25,2)</f>
        <v>#VALUE!</v>
      </c>
    </row>
    <row r="30" spans="1:15">
      <c r="C30" s="350" t="s">
        <v>6029</v>
      </c>
      <c r="E30" s="350" t="s">
        <v>6030</v>
      </c>
      <c r="G30" s="350" t="s">
        <v>6030</v>
      </c>
      <c r="I30" s="350" t="s">
        <v>6030</v>
      </c>
      <c r="K30" s="350" t="s">
        <v>6030</v>
      </c>
      <c r="M30" s="350" t="s">
        <v>6031</v>
      </c>
    </row>
  </sheetData>
  <mergeCells count="41">
    <mergeCell ref="A23:J23"/>
    <mergeCell ref="K21:L21"/>
    <mergeCell ref="M21:N21"/>
    <mergeCell ref="A22:B22"/>
    <mergeCell ref="C22:D22"/>
    <mergeCell ref="E22:F22"/>
    <mergeCell ref="G22:H22"/>
    <mergeCell ref="I22:J22"/>
    <mergeCell ref="K22:L22"/>
    <mergeCell ref="M22:N22"/>
    <mergeCell ref="M5:N5"/>
    <mergeCell ref="A6:B6"/>
    <mergeCell ref="A7:B7"/>
    <mergeCell ref="A8:A12"/>
    <mergeCell ref="A13:A20"/>
    <mergeCell ref="A21:B21"/>
    <mergeCell ref="C21:D21"/>
    <mergeCell ref="E21:F21"/>
    <mergeCell ref="G21:H21"/>
    <mergeCell ref="I21:J21"/>
    <mergeCell ref="A5:B5"/>
    <mergeCell ref="C5:D5"/>
    <mergeCell ref="E5:F5"/>
    <mergeCell ref="G5:H5"/>
    <mergeCell ref="I5:J5"/>
    <mergeCell ref="K5:L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60" type="noConversion"/>
  <conditionalFormatting sqref="F6:F11">
    <cfRule type="cellIs" dxfId="6" priority="2" operator="notEqual">
      <formula>100</formula>
    </cfRule>
  </conditionalFormatting>
  <conditionalFormatting sqref="F12:F20">
    <cfRule type="cellIs" dxfId="5" priority="1" operator="notEqual">
      <formula>100</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G102"/>
  <sheetViews>
    <sheetView topLeftCell="A15" workbookViewId="0">
      <selection activeCell="I65" sqref="I65"/>
    </sheetView>
  </sheetViews>
  <sheetFormatPr defaultColWidth="8.875" defaultRowHeight="14.25"/>
  <cols>
    <col min="1" max="1" width="7.25" style="149" customWidth="1"/>
    <col min="2" max="2" width="13.125" style="149" customWidth="1"/>
    <col min="3" max="3" width="14.125" style="149" customWidth="1"/>
    <col min="4" max="4" width="12.5" style="149" customWidth="1"/>
    <col min="5" max="5" width="30.125" style="149" customWidth="1"/>
    <col min="6" max="6" width="5.875" style="149" customWidth="1"/>
    <col min="7" max="7" width="8.875" style="149"/>
    <col min="8" max="8" width="9.5" style="149" customWidth="1"/>
    <col min="9" max="9" width="13.625" style="149" customWidth="1"/>
    <col min="10" max="10" width="12.875" style="149" customWidth="1"/>
    <col min="11" max="11" width="25.75" style="150" customWidth="1"/>
    <col min="12" max="12" width="8.5" style="149" customWidth="1"/>
    <col min="13" max="14" width="8.875" style="149"/>
    <col min="15" max="15" width="15.75" style="149" customWidth="1"/>
    <col min="16" max="16" width="8.875" style="149"/>
    <col min="17" max="17" width="28.25" style="149" customWidth="1"/>
  </cols>
  <sheetData>
    <row r="1" spans="1:17">
      <c r="A1" s="245" t="s">
        <v>142</v>
      </c>
      <c r="B1" s="245"/>
      <c r="C1" s="245"/>
      <c r="D1" s="245"/>
      <c r="E1" s="245"/>
      <c r="G1" s="245" t="s">
        <v>143</v>
      </c>
      <c r="H1" s="245"/>
      <c r="I1" s="245"/>
      <c r="J1" s="245"/>
      <c r="K1" s="246"/>
      <c r="M1" s="245" t="s">
        <v>144</v>
      </c>
      <c r="N1" s="245"/>
      <c r="O1" s="245"/>
      <c r="P1" s="245"/>
      <c r="Q1" s="245"/>
    </row>
    <row r="2" spans="1:17">
      <c r="A2" s="151" t="s">
        <v>78</v>
      </c>
      <c r="B2" s="151" t="s">
        <v>145</v>
      </c>
      <c r="C2" s="151" t="s">
        <v>146</v>
      </c>
      <c r="D2" s="152" t="s">
        <v>147</v>
      </c>
      <c r="E2" s="151" t="s">
        <v>148</v>
      </c>
      <c r="G2" s="151" t="s">
        <v>78</v>
      </c>
      <c r="H2" s="151" t="s">
        <v>145</v>
      </c>
      <c r="I2" s="151" t="s">
        <v>146</v>
      </c>
      <c r="J2" s="152" t="s">
        <v>147</v>
      </c>
      <c r="K2" s="154" t="s">
        <v>148</v>
      </c>
      <c r="M2" s="151" t="s">
        <v>78</v>
      </c>
      <c r="N2" s="151" t="s">
        <v>145</v>
      </c>
      <c r="O2" s="151" t="s">
        <v>146</v>
      </c>
      <c r="P2" s="152" t="s">
        <v>147</v>
      </c>
      <c r="Q2" s="151" t="s">
        <v>148</v>
      </c>
    </row>
    <row r="3" spans="1:17">
      <c r="A3" s="250">
        <v>1</v>
      </c>
      <c r="B3" s="253" t="str">
        <f>中指成交数据!A75</f>
        <v>悦廷</v>
      </c>
      <c r="C3" s="250" t="s">
        <v>149</v>
      </c>
      <c r="D3" s="153" t="s">
        <v>150</v>
      </c>
      <c r="E3" s="154">
        <f>城研租金数据!X2</f>
        <v>56.53</v>
      </c>
      <c r="G3" s="250">
        <v>1</v>
      </c>
      <c r="H3" s="253" t="str">
        <f>B3</f>
        <v>悦廷</v>
      </c>
      <c r="I3" s="250" t="s">
        <v>149</v>
      </c>
      <c r="J3" s="153" t="s">
        <v>150</v>
      </c>
      <c r="K3" s="154" t="str">
        <f>链家案例整理!AG257</f>
        <v>-</v>
      </c>
      <c r="M3" s="250">
        <v>1</v>
      </c>
      <c r="N3" s="253" t="str">
        <f>H3</f>
        <v>悦廷</v>
      </c>
      <c r="O3" s="250" t="s">
        <v>149</v>
      </c>
      <c r="P3" s="153" t="s">
        <v>150</v>
      </c>
      <c r="Q3" s="151">
        <f>中指成交数据!G81</f>
        <v>60.43</v>
      </c>
    </row>
    <row r="4" spans="1:17">
      <c r="A4" s="251"/>
      <c r="B4" s="254"/>
      <c r="C4" s="251"/>
      <c r="D4" s="153" t="s">
        <v>151</v>
      </c>
      <c r="E4" s="154">
        <f>城研租金数据!X3</f>
        <v>58.31</v>
      </c>
      <c r="G4" s="251"/>
      <c r="H4" s="254"/>
      <c r="I4" s="251"/>
      <c r="J4" s="153" t="s">
        <v>151</v>
      </c>
      <c r="K4" s="154" t="str">
        <f>链家案例整理!AG258</f>
        <v>-</v>
      </c>
      <c r="M4" s="251"/>
      <c r="N4" s="254"/>
      <c r="O4" s="251"/>
      <c r="P4" s="153" t="s">
        <v>151</v>
      </c>
      <c r="Q4" s="151">
        <f>中指成交数据!G82</f>
        <v>57.63</v>
      </c>
    </row>
    <row r="5" spans="1:17">
      <c r="A5" s="251"/>
      <c r="B5" s="254"/>
      <c r="C5" s="252"/>
      <c r="D5" s="153" t="s">
        <v>152</v>
      </c>
      <c r="E5" s="154" t="str">
        <f>城研租金数据!X4</f>
        <v>-</v>
      </c>
      <c r="G5" s="251"/>
      <c r="H5" s="254"/>
      <c r="I5" s="252"/>
      <c r="J5" s="153" t="s">
        <v>152</v>
      </c>
      <c r="K5" s="154" t="str">
        <f>链家案例整理!AG259</f>
        <v>-</v>
      </c>
      <c r="M5" s="251"/>
      <c r="N5" s="254"/>
      <c r="O5" s="252"/>
      <c r="P5" s="153" t="s">
        <v>152</v>
      </c>
      <c r="Q5" s="151">
        <f>中指成交数据!G83</f>
        <v>53.06</v>
      </c>
    </row>
    <row r="6" spans="1:17">
      <c r="A6" s="251"/>
      <c r="B6" s="254"/>
      <c r="C6" s="250" t="s">
        <v>153</v>
      </c>
      <c r="D6" s="153" t="s">
        <v>154</v>
      </c>
      <c r="E6" s="154">
        <f>城研租金数据!X5</f>
        <v>63.09</v>
      </c>
      <c r="G6" s="251"/>
      <c r="H6" s="254"/>
      <c r="I6" s="250" t="s">
        <v>153</v>
      </c>
      <c r="J6" s="153" t="s">
        <v>154</v>
      </c>
      <c r="K6" s="154">
        <f>链家案例整理!AG260</f>
        <v>58.4</v>
      </c>
      <c r="M6" s="251"/>
      <c r="N6" s="254"/>
      <c r="O6" s="250" t="s">
        <v>153</v>
      </c>
      <c r="P6" s="153" t="s">
        <v>154</v>
      </c>
      <c r="Q6" s="151">
        <f>中指成交数据!G84</f>
        <v>54.5</v>
      </c>
    </row>
    <row r="7" spans="1:17">
      <c r="A7" s="251"/>
      <c r="B7" s="254"/>
      <c r="C7" s="251"/>
      <c r="D7" s="153" t="s">
        <v>155</v>
      </c>
      <c r="E7" s="154">
        <f>城研租金数据!X6</f>
        <v>61.27</v>
      </c>
      <c r="G7" s="251"/>
      <c r="H7" s="254"/>
      <c r="I7" s="251"/>
      <c r="J7" s="153" t="s">
        <v>155</v>
      </c>
      <c r="K7" s="154">
        <f>链家案例整理!AG261</f>
        <v>61.3</v>
      </c>
      <c r="M7" s="251"/>
      <c r="N7" s="254"/>
      <c r="O7" s="251"/>
      <c r="P7" s="153" t="s">
        <v>155</v>
      </c>
      <c r="Q7" s="151">
        <f>中指成交数据!G85</f>
        <v>61.48</v>
      </c>
    </row>
    <row r="8" spans="1:17">
      <c r="A8" s="251"/>
      <c r="B8" s="254"/>
      <c r="C8" s="252"/>
      <c r="D8" s="153" t="s">
        <v>156</v>
      </c>
      <c r="E8" s="154">
        <f>城研租金数据!X7</f>
        <v>54.38</v>
      </c>
      <c r="G8" s="251"/>
      <c r="H8" s="254"/>
      <c r="I8" s="252"/>
      <c r="J8" s="153" t="s">
        <v>156</v>
      </c>
      <c r="K8" s="154" t="str">
        <f>链家案例整理!AG262</f>
        <v>-</v>
      </c>
      <c r="M8" s="251"/>
      <c r="N8" s="254"/>
      <c r="O8" s="252"/>
      <c r="P8" s="153" t="s">
        <v>156</v>
      </c>
      <c r="Q8" s="151">
        <f>中指成交数据!G86</f>
        <v>65.59</v>
      </c>
    </row>
    <row r="9" spans="1:17">
      <c r="A9" s="251"/>
      <c r="B9" s="254"/>
      <c r="C9" s="250" t="s">
        <v>157</v>
      </c>
      <c r="D9" s="153" t="s">
        <v>158</v>
      </c>
      <c r="E9" s="154">
        <f>城研租金数据!X8</f>
        <v>57.99</v>
      </c>
      <c r="G9" s="251"/>
      <c r="H9" s="254"/>
      <c r="I9" s="250" t="s">
        <v>157</v>
      </c>
      <c r="J9" s="153" t="s">
        <v>158</v>
      </c>
      <c r="K9" s="154">
        <f>链家案例整理!AG263</f>
        <v>57.85</v>
      </c>
      <c r="M9" s="251"/>
      <c r="N9" s="254"/>
      <c r="O9" s="250" t="s">
        <v>157</v>
      </c>
      <c r="P9" s="153" t="s">
        <v>158</v>
      </c>
      <c r="Q9" s="151">
        <f>中指成交数据!G87</f>
        <v>64.84</v>
      </c>
    </row>
    <row r="10" spans="1:17">
      <c r="A10" s="251"/>
      <c r="B10" s="254"/>
      <c r="C10" s="251"/>
      <c r="D10" s="153" t="s">
        <v>159</v>
      </c>
      <c r="E10" s="154" t="str">
        <f>城研租金数据!X9</f>
        <v>-</v>
      </c>
      <c r="G10" s="251"/>
      <c r="H10" s="254"/>
      <c r="I10" s="251"/>
      <c r="J10" s="153" t="s">
        <v>159</v>
      </c>
      <c r="K10" s="154" t="str">
        <f>链家案例整理!AG264</f>
        <v>-</v>
      </c>
      <c r="M10" s="251"/>
      <c r="N10" s="254"/>
      <c r="O10" s="251"/>
      <c r="P10" s="153" t="s">
        <v>159</v>
      </c>
      <c r="Q10" s="151">
        <f>中指成交数据!G88</f>
        <v>66.56</v>
      </c>
    </row>
    <row r="11" spans="1:17">
      <c r="A11" s="251"/>
      <c r="B11" s="254"/>
      <c r="C11" s="252"/>
      <c r="D11" s="153" t="s">
        <v>160</v>
      </c>
      <c r="E11" s="154">
        <f>城研租金数据!X10</f>
        <v>72.25</v>
      </c>
      <c r="G11" s="251"/>
      <c r="H11" s="254"/>
      <c r="I11" s="252"/>
      <c r="J11" s="153" t="s">
        <v>160</v>
      </c>
      <c r="K11" s="154">
        <f>链家案例整理!AG265</f>
        <v>66.400000000000006</v>
      </c>
      <c r="M11" s="251"/>
      <c r="N11" s="254"/>
      <c r="O11" s="252"/>
      <c r="P11" s="153" t="s">
        <v>160</v>
      </c>
      <c r="Q11" s="151">
        <f>中指成交数据!G89</f>
        <v>71.63</v>
      </c>
    </row>
    <row r="12" spans="1:17">
      <c r="A12" s="251"/>
      <c r="B12" s="254"/>
      <c r="C12" s="250" t="s">
        <v>161</v>
      </c>
      <c r="D12" s="153" t="s">
        <v>162</v>
      </c>
      <c r="E12" s="154">
        <f>城研租金数据!X11</f>
        <v>63.72</v>
      </c>
      <c r="G12" s="251"/>
      <c r="H12" s="254"/>
      <c r="I12" s="250" t="s">
        <v>161</v>
      </c>
      <c r="J12" s="153" t="s">
        <v>162</v>
      </c>
      <c r="K12" s="154">
        <f>链家案例整理!AG266</f>
        <v>66.7</v>
      </c>
      <c r="M12" s="251"/>
      <c r="N12" s="254"/>
      <c r="O12" s="250" t="s">
        <v>161</v>
      </c>
      <c r="P12" s="153" t="s">
        <v>162</v>
      </c>
      <c r="Q12" s="151">
        <f>中指成交数据!G90</f>
        <v>57.46</v>
      </c>
    </row>
    <row r="13" spans="1:17">
      <c r="A13" s="251"/>
      <c r="B13" s="254"/>
      <c r="C13" s="251"/>
      <c r="D13" s="153" t="s">
        <v>163</v>
      </c>
      <c r="E13" s="154">
        <f>城研租金数据!X12</f>
        <v>62.77</v>
      </c>
      <c r="G13" s="251"/>
      <c r="H13" s="254"/>
      <c r="I13" s="251"/>
      <c r="J13" s="153" t="s">
        <v>163</v>
      </c>
      <c r="K13" s="154">
        <f>链家案例整理!AG267</f>
        <v>57.1</v>
      </c>
      <c r="M13" s="251"/>
      <c r="N13" s="254"/>
      <c r="O13" s="251"/>
      <c r="P13" s="153" t="s">
        <v>163</v>
      </c>
      <c r="Q13" s="151">
        <f>中指成交数据!G91</f>
        <v>65.27</v>
      </c>
    </row>
    <row r="14" spans="1:17">
      <c r="A14" s="252"/>
      <c r="B14" s="255"/>
      <c r="C14" s="252"/>
      <c r="D14" s="153" t="s">
        <v>164</v>
      </c>
      <c r="E14" s="154">
        <f>城研租金数据!X13</f>
        <v>57.13</v>
      </c>
      <c r="G14" s="252"/>
      <c r="H14" s="255"/>
      <c r="I14" s="252"/>
      <c r="J14" s="153" t="s">
        <v>164</v>
      </c>
      <c r="K14" s="154" t="str">
        <f>链家案例整理!AG268</f>
        <v>-</v>
      </c>
      <c r="M14" s="252"/>
      <c r="N14" s="255"/>
      <c r="O14" s="252"/>
      <c r="P14" s="153" t="s">
        <v>164</v>
      </c>
      <c r="Q14" s="151">
        <f>中指成交数据!G92</f>
        <v>64.63</v>
      </c>
    </row>
    <row r="15" spans="1:17">
      <c r="A15" s="247" t="s">
        <v>165</v>
      </c>
      <c r="B15" s="248"/>
      <c r="C15" s="248"/>
      <c r="D15" s="249"/>
      <c r="E15" s="155">
        <f>ROUND(AVERAGE(E3:E14),2)</f>
        <v>60.74</v>
      </c>
      <c r="G15" s="247" t="s">
        <v>165</v>
      </c>
      <c r="H15" s="248"/>
      <c r="I15" s="248"/>
      <c r="J15" s="249"/>
      <c r="K15" s="155">
        <f>ROUND(AVERAGE(K3:K14),2)</f>
        <v>61.29</v>
      </c>
      <c r="M15" s="247" t="s">
        <v>165</v>
      </c>
      <c r="N15" s="248"/>
      <c r="O15" s="248"/>
      <c r="P15" s="249"/>
      <c r="Q15" s="156">
        <f>ROUND(AVERAGE(Q3:Q14),2)</f>
        <v>61.92</v>
      </c>
    </row>
    <row r="16" spans="1:17" hidden="1">
      <c r="A16" s="151" t="s">
        <v>78</v>
      </c>
      <c r="B16" s="151" t="s">
        <v>145</v>
      </c>
      <c r="C16" s="151" t="s">
        <v>146</v>
      </c>
      <c r="D16" s="152" t="s">
        <v>147</v>
      </c>
      <c r="E16" s="151" t="s">
        <v>148</v>
      </c>
      <c r="G16" s="151" t="s">
        <v>78</v>
      </c>
      <c r="H16" s="151" t="s">
        <v>145</v>
      </c>
      <c r="I16" s="151" t="s">
        <v>146</v>
      </c>
      <c r="J16" s="152" t="s">
        <v>147</v>
      </c>
      <c r="K16" s="154" t="s">
        <v>148</v>
      </c>
      <c r="M16" s="151" t="s">
        <v>78</v>
      </c>
      <c r="N16" s="151" t="s">
        <v>145</v>
      </c>
      <c r="O16" s="151" t="s">
        <v>146</v>
      </c>
      <c r="P16" s="152" t="s">
        <v>147</v>
      </c>
      <c r="Q16" s="151" t="s">
        <v>148</v>
      </c>
    </row>
    <row r="17" spans="1:17" hidden="1">
      <c r="A17" s="250">
        <v>2</v>
      </c>
      <c r="B17" s="253" t="str">
        <f>中指成交数据!A74</f>
        <v>鹿海园五里</v>
      </c>
      <c r="C17" s="250" t="s">
        <v>149</v>
      </c>
      <c r="D17" s="153" t="s">
        <v>150</v>
      </c>
      <c r="E17" s="154" t="s">
        <v>166</v>
      </c>
      <c r="G17" s="250">
        <v>2</v>
      </c>
      <c r="H17" s="253" t="str">
        <f>B17</f>
        <v>鹿海园五里</v>
      </c>
      <c r="I17" s="250" t="s">
        <v>149</v>
      </c>
      <c r="J17" s="153" t="s">
        <v>150</v>
      </c>
      <c r="K17" s="154">
        <f>链家案例整理!AG270</f>
        <v>52.2</v>
      </c>
      <c r="M17" s="250">
        <v>2</v>
      </c>
      <c r="N17" s="253" t="str">
        <f>H17</f>
        <v>鹿海园五里</v>
      </c>
      <c r="O17" s="250" t="s">
        <v>149</v>
      </c>
      <c r="P17" s="153" t="s">
        <v>150</v>
      </c>
      <c r="Q17" s="151">
        <f>中指成交数据!G94</f>
        <v>49.83</v>
      </c>
    </row>
    <row r="18" spans="1:17" hidden="1">
      <c r="A18" s="251"/>
      <c r="B18" s="254"/>
      <c r="C18" s="251"/>
      <c r="D18" s="153" t="s">
        <v>151</v>
      </c>
      <c r="E18" s="154">
        <f>城研租金数据!X16</f>
        <v>44.94</v>
      </c>
      <c r="G18" s="251"/>
      <c r="H18" s="254"/>
      <c r="I18" s="251"/>
      <c r="J18" s="153" t="s">
        <v>151</v>
      </c>
      <c r="K18" s="154">
        <f>链家案例整理!AG271</f>
        <v>49.3</v>
      </c>
      <c r="M18" s="251"/>
      <c r="N18" s="254"/>
      <c r="O18" s="251"/>
      <c r="P18" s="153" t="s">
        <v>151</v>
      </c>
      <c r="Q18" s="151">
        <f>中指成交数据!G95</f>
        <v>51.06</v>
      </c>
    </row>
    <row r="19" spans="1:17" hidden="1">
      <c r="A19" s="251"/>
      <c r="B19" s="254"/>
      <c r="C19" s="252"/>
      <c r="D19" s="153" t="s">
        <v>152</v>
      </c>
      <c r="E19" s="154">
        <f>城研租金数据!X17</f>
        <v>48.15</v>
      </c>
      <c r="G19" s="251"/>
      <c r="H19" s="254"/>
      <c r="I19" s="252"/>
      <c r="J19" s="153" t="s">
        <v>152</v>
      </c>
      <c r="K19" s="154" t="str">
        <f>链家案例整理!AG272</f>
        <v>-</v>
      </c>
      <c r="M19" s="251"/>
      <c r="N19" s="254"/>
      <c r="O19" s="252"/>
      <c r="P19" s="153" t="s">
        <v>152</v>
      </c>
      <c r="Q19" s="151">
        <f>中指成交数据!G96</f>
        <v>51.51</v>
      </c>
    </row>
    <row r="20" spans="1:17" hidden="1">
      <c r="A20" s="251"/>
      <c r="B20" s="254"/>
      <c r="C20" s="250" t="s">
        <v>153</v>
      </c>
      <c r="D20" s="153" t="s">
        <v>154</v>
      </c>
      <c r="E20" s="154">
        <f>城研租金数据!X18</f>
        <v>39.6</v>
      </c>
      <c r="G20" s="251"/>
      <c r="H20" s="254"/>
      <c r="I20" s="250" t="s">
        <v>153</v>
      </c>
      <c r="J20" s="153" t="s">
        <v>154</v>
      </c>
      <c r="K20" s="154">
        <f>链家案例整理!AG273</f>
        <v>48</v>
      </c>
      <c r="M20" s="251"/>
      <c r="N20" s="254"/>
      <c r="O20" s="250" t="s">
        <v>153</v>
      </c>
      <c r="P20" s="153" t="s">
        <v>154</v>
      </c>
      <c r="Q20" s="151">
        <f>中指成交数据!G97</f>
        <v>64.53</v>
      </c>
    </row>
    <row r="21" spans="1:17" hidden="1">
      <c r="A21" s="251"/>
      <c r="B21" s="254"/>
      <c r="C21" s="251"/>
      <c r="D21" s="153" t="s">
        <v>155</v>
      </c>
      <c r="E21" s="154" t="str">
        <f>城研租金数据!X19</f>
        <v>-</v>
      </c>
      <c r="G21" s="251"/>
      <c r="H21" s="254"/>
      <c r="I21" s="251"/>
      <c r="J21" s="153" t="s">
        <v>155</v>
      </c>
      <c r="K21" s="154" t="str">
        <f>链家案例整理!AG274</f>
        <v>-</v>
      </c>
      <c r="M21" s="251"/>
      <c r="N21" s="254"/>
      <c r="O21" s="251"/>
      <c r="P21" s="153" t="s">
        <v>155</v>
      </c>
      <c r="Q21" s="151">
        <f>中指成交数据!G98</f>
        <v>62.44</v>
      </c>
    </row>
    <row r="22" spans="1:17" hidden="1">
      <c r="A22" s="251"/>
      <c r="B22" s="254"/>
      <c r="C22" s="252"/>
      <c r="D22" s="153" t="s">
        <v>156</v>
      </c>
      <c r="E22" s="154">
        <f>城研租金数据!X20</f>
        <v>54.04</v>
      </c>
      <c r="G22" s="251"/>
      <c r="H22" s="254"/>
      <c r="I22" s="252"/>
      <c r="J22" s="153" t="s">
        <v>156</v>
      </c>
      <c r="K22" s="154">
        <f>链家案例整理!AG275</f>
        <v>54.3</v>
      </c>
      <c r="M22" s="251"/>
      <c r="N22" s="254"/>
      <c r="O22" s="252"/>
      <c r="P22" s="153" t="s">
        <v>156</v>
      </c>
      <c r="Q22" s="151">
        <f>中指成交数据!G99</f>
        <v>65.41</v>
      </c>
    </row>
    <row r="23" spans="1:17" hidden="1">
      <c r="A23" s="251"/>
      <c r="B23" s="254"/>
      <c r="C23" s="250" t="s">
        <v>157</v>
      </c>
      <c r="D23" s="153" t="s">
        <v>158</v>
      </c>
      <c r="E23" s="154" t="str">
        <f>城研租金数据!X21</f>
        <v>-</v>
      </c>
      <c r="G23" s="251"/>
      <c r="H23" s="254"/>
      <c r="I23" s="250" t="s">
        <v>157</v>
      </c>
      <c r="J23" s="153" t="s">
        <v>158</v>
      </c>
      <c r="K23" s="154" t="str">
        <f>链家案例整理!AG276</f>
        <v>-</v>
      </c>
      <c r="M23" s="251"/>
      <c r="N23" s="254"/>
      <c r="O23" s="250" t="s">
        <v>157</v>
      </c>
      <c r="P23" s="153" t="s">
        <v>158</v>
      </c>
      <c r="Q23" s="151">
        <f>中指成交数据!G100</f>
        <v>71.12</v>
      </c>
    </row>
    <row r="24" spans="1:17" hidden="1">
      <c r="A24" s="251"/>
      <c r="B24" s="254"/>
      <c r="C24" s="251"/>
      <c r="D24" s="153" t="s">
        <v>159</v>
      </c>
      <c r="E24" s="154">
        <f>城研租金数据!X22</f>
        <v>40.880000000000003</v>
      </c>
      <c r="G24" s="251"/>
      <c r="H24" s="254"/>
      <c r="I24" s="251"/>
      <c r="J24" s="153" t="s">
        <v>159</v>
      </c>
      <c r="K24" s="154" t="str">
        <f>链家案例整理!AG277</f>
        <v>-</v>
      </c>
      <c r="M24" s="251"/>
      <c r="N24" s="254"/>
      <c r="O24" s="251"/>
      <c r="P24" s="153" t="s">
        <v>159</v>
      </c>
      <c r="Q24" s="151">
        <f>中指成交数据!G101</f>
        <v>69.78</v>
      </c>
    </row>
    <row r="25" spans="1:17" hidden="1">
      <c r="A25" s="251"/>
      <c r="B25" s="254"/>
      <c r="C25" s="252"/>
      <c r="D25" s="153" t="s">
        <v>160</v>
      </c>
      <c r="E25" s="154">
        <f>城研租金数据!X23</f>
        <v>46.71</v>
      </c>
      <c r="G25" s="251"/>
      <c r="H25" s="254"/>
      <c r="I25" s="252"/>
      <c r="J25" s="153" t="s">
        <v>160</v>
      </c>
      <c r="K25" s="154">
        <f>链家案例整理!AG278</f>
        <v>53.45</v>
      </c>
      <c r="M25" s="251"/>
      <c r="N25" s="254"/>
      <c r="O25" s="252"/>
      <c r="P25" s="153" t="s">
        <v>160</v>
      </c>
      <c r="Q25" s="151">
        <f>中指成交数据!G102</f>
        <v>71.959999999999994</v>
      </c>
    </row>
    <row r="26" spans="1:17" hidden="1">
      <c r="A26" s="251"/>
      <c r="B26" s="254"/>
      <c r="C26" s="250" t="s">
        <v>161</v>
      </c>
      <c r="D26" s="153" t="s">
        <v>162</v>
      </c>
      <c r="E26" s="154">
        <f>城研租金数据!X24</f>
        <v>54.87</v>
      </c>
      <c r="G26" s="251"/>
      <c r="H26" s="254"/>
      <c r="I26" s="250" t="s">
        <v>161</v>
      </c>
      <c r="J26" s="153" t="s">
        <v>162</v>
      </c>
      <c r="K26" s="154">
        <f>链家案例整理!AG279</f>
        <v>54.9</v>
      </c>
      <c r="M26" s="251"/>
      <c r="N26" s="254"/>
      <c r="O26" s="250" t="s">
        <v>161</v>
      </c>
      <c r="P26" s="153" t="s">
        <v>162</v>
      </c>
      <c r="Q26" s="151">
        <f>中指成交数据!G103</f>
        <v>69.67</v>
      </c>
    </row>
    <row r="27" spans="1:17" hidden="1">
      <c r="A27" s="251"/>
      <c r="B27" s="254"/>
      <c r="C27" s="251"/>
      <c r="D27" s="153" t="s">
        <v>163</v>
      </c>
      <c r="E27" s="154">
        <f>城研租金数据!X25</f>
        <v>52.96</v>
      </c>
      <c r="G27" s="251"/>
      <c r="H27" s="254"/>
      <c r="I27" s="251"/>
      <c r="J27" s="153" t="s">
        <v>163</v>
      </c>
      <c r="K27" s="154">
        <f>链家案例整理!AG280</f>
        <v>50.4</v>
      </c>
      <c r="M27" s="251"/>
      <c r="N27" s="254"/>
      <c r="O27" s="251"/>
      <c r="P27" s="153" t="s">
        <v>163</v>
      </c>
      <c r="Q27" s="151">
        <f>中指成交数据!G104</f>
        <v>67.73</v>
      </c>
    </row>
    <row r="28" spans="1:17" hidden="1">
      <c r="A28" s="252"/>
      <c r="B28" s="255"/>
      <c r="C28" s="252"/>
      <c r="D28" s="153" t="s">
        <v>164</v>
      </c>
      <c r="E28" s="154">
        <f>城研租金数据!X26</f>
        <v>51.16</v>
      </c>
      <c r="G28" s="252"/>
      <c r="H28" s="255"/>
      <c r="I28" s="252"/>
      <c r="J28" s="153" t="s">
        <v>164</v>
      </c>
      <c r="K28" s="154">
        <f>链家案例整理!AG281</f>
        <v>46.7</v>
      </c>
      <c r="M28" s="252"/>
      <c r="N28" s="255"/>
      <c r="O28" s="252"/>
      <c r="P28" s="153" t="s">
        <v>164</v>
      </c>
      <c r="Q28" s="151">
        <f>中指成交数据!G105</f>
        <v>65.45</v>
      </c>
    </row>
    <row r="29" spans="1:17" hidden="1">
      <c r="A29" s="247" t="s">
        <v>165</v>
      </c>
      <c r="B29" s="248"/>
      <c r="C29" s="248"/>
      <c r="D29" s="249"/>
      <c r="E29" s="155">
        <f>ROUND(AVERAGE(E17:E28),2)</f>
        <v>48.15</v>
      </c>
      <c r="G29" s="247" t="s">
        <v>165</v>
      </c>
      <c r="H29" s="248"/>
      <c r="I29" s="248"/>
      <c r="J29" s="249"/>
      <c r="K29" s="155">
        <f>ROUND(AVERAGE(K17:K28),2)</f>
        <v>51.16</v>
      </c>
      <c r="M29" s="247" t="s">
        <v>165</v>
      </c>
      <c r="N29" s="248"/>
      <c r="O29" s="248"/>
      <c r="P29" s="249"/>
      <c r="Q29" s="156">
        <f>ROUND(AVERAGE(Q17:Q28),2)</f>
        <v>63.37</v>
      </c>
    </row>
    <row r="30" spans="1:17">
      <c r="A30" s="151" t="s">
        <v>78</v>
      </c>
      <c r="B30" s="151" t="s">
        <v>145</v>
      </c>
      <c r="C30" s="151" t="s">
        <v>146</v>
      </c>
      <c r="D30" s="152" t="s">
        <v>147</v>
      </c>
      <c r="E30" s="151" t="s">
        <v>148</v>
      </c>
      <c r="G30" s="151" t="s">
        <v>78</v>
      </c>
      <c r="H30" s="151" t="s">
        <v>145</v>
      </c>
      <c r="I30" s="151" t="s">
        <v>146</v>
      </c>
      <c r="J30" s="152" t="s">
        <v>147</v>
      </c>
      <c r="K30" s="154" t="s">
        <v>148</v>
      </c>
      <c r="M30" s="151" t="s">
        <v>78</v>
      </c>
      <c r="N30" s="151" t="s">
        <v>145</v>
      </c>
      <c r="O30" s="151" t="s">
        <v>146</v>
      </c>
      <c r="P30" s="152" t="s">
        <v>147</v>
      </c>
      <c r="Q30" s="151" t="s">
        <v>148</v>
      </c>
    </row>
    <row r="31" spans="1:17">
      <c r="A31" s="250">
        <v>3</v>
      </c>
      <c r="B31" s="253" t="str">
        <f>中指成交数据!A73</f>
        <v>南海家园四里</v>
      </c>
      <c r="C31" s="250" t="s">
        <v>149</v>
      </c>
      <c r="D31" s="153" t="s">
        <v>150</v>
      </c>
      <c r="E31" s="151">
        <f>城研租金数据!X28</f>
        <v>68.84</v>
      </c>
      <c r="G31" s="250">
        <v>3</v>
      </c>
      <c r="H31" s="253" t="str">
        <f>B31</f>
        <v>南海家园四里</v>
      </c>
      <c r="I31" s="250" t="s">
        <v>149</v>
      </c>
      <c r="J31" s="153" t="s">
        <v>150</v>
      </c>
      <c r="K31" s="154">
        <f>链家案例整理!AG283</f>
        <v>51.7</v>
      </c>
      <c r="M31" s="250">
        <v>3</v>
      </c>
      <c r="N31" s="253" t="str">
        <f>H31</f>
        <v>南海家园四里</v>
      </c>
      <c r="O31" s="250" t="s">
        <v>149</v>
      </c>
      <c r="P31" s="153" t="s">
        <v>150</v>
      </c>
      <c r="Q31" s="151">
        <f>中指成交数据!G107</f>
        <v>53.59</v>
      </c>
    </row>
    <row r="32" spans="1:17">
      <c r="A32" s="251"/>
      <c r="B32" s="254"/>
      <c r="C32" s="251"/>
      <c r="D32" s="153" t="s">
        <v>151</v>
      </c>
      <c r="E32" s="151">
        <f>城研租金数据!X29</f>
        <v>59.45</v>
      </c>
      <c r="G32" s="251"/>
      <c r="H32" s="254"/>
      <c r="I32" s="251"/>
      <c r="J32" s="153" t="s">
        <v>151</v>
      </c>
      <c r="K32" s="154">
        <f>链家案例整理!AG284</f>
        <v>55.6</v>
      </c>
      <c r="M32" s="251"/>
      <c r="N32" s="254"/>
      <c r="O32" s="251"/>
      <c r="P32" s="153" t="s">
        <v>151</v>
      </c>
      <c r="Q32" s="151">
        <f>中指成交数据!G108</f>
        <v>53.7</v>
      </c>
    </row>
    <row r="33" spans="1:17">
      <c r="A33" s="251"/>
      <c r="B33" s="254"/>
      <c r="C33" s="252"/>
      <c r="D33" s="153" t="s">
        <v>152</v>
      </c>
      <c r="E33" s="151">
        <f>城研租金数据!X30</f>
        <v>53.26</v>
      </c>
      <c r="G33" s="251"/>
      <c r="H33" s="254"/>
      <c r="I33" s="252"/>
      <c r="J33" s="153" t="s">
        <v>152</v>
      </c>
      <c r="K33" s="154">
        <f>链家案例整理!AG285</f>
        <v>47.7</v>
      </c>
      <c r="M33" s="251"/>
      <c r="N33" s="254"/>
      <c r="O33" s="252"/>
      <c r="P33" s="153" t="s">
        <v>152</v>
      </c>
      <c r="Q33" s="151">
        <f>中指成交数据!G109</f>
        <v>53.42</v>
      </c>
    </row>
    <row r="34" spans="1:17">
      <c r="A34" s="251"/>
      <c r="B34" s="254"/>
      <c r="C34" s="250" t="s">
        <v>153</v>
      </c>
      <c r="D34" s="153" t="s">
        <v>154</v>
      </c>
      <c r="E34" s="151">
        <f>城研租金数据!X31</f>
        <v>50.18</v>
      </c>
      <c r="G34" s="251"/>
      <c r="H34" s="254"/>
      <c r="I34" s="250" t="s">
        <v>153</v>
      </c>
      <c r="J34" s="153" t="s">
        <v>154</v>
      </c>
      <c r="K34" s="154" t="str">
        <f>链家案例整理!AG286</f>
        <v>-</v>
      </c>
      <c r="M34" s="251"/>
      <c r="N34" s="254"/>
      <c r="O34" s="250" t="s">
        <v>153</v>
      </c>
      <c r="P34" s="153" t="s">
        <v>154</v>
      </c>
      <c r="Q34" s="151">
        <f>中指成交数据!G110</f>
        <v>58.19</v>
      </c>
    </row>
    <row r="35" spans="1:17">
      <c r="A35" s="251"/>
      <c r="B35" s="254"/>
      <c r="C35" s="251"/>
      <c r="D35" s="153" t="s">
        <v>155</v>
      </c>
      <c r="E35" s="151">
        <f>城研租金数据!X32</f>
        <v>48.69</v>
      </c>
      <c r="G35" s="251"/>
      <c r="H35" s="254"/>
      <c r="I35" s="251"/>
      <c r="J35" s="153" t="s">
        <v>155</v>
      </c>
      <c r="K35" s="154">
        <f>链家案例整理!AG287</f>
        <v>66.900000000000006</v>
      </c>
      <c r="M35" s="251"/>
      <c r="N35" s="254"/>
      <c r="O35" s="251"/>
      <c r="P35" s="153" t="s">
        <v>155</v>
      </c>
      <c r="Q35" s="151">
        <f>中指成交数据!G111</f>
        <v>55.89</v>
      </c>
    </row>
    <row r="36" spans="1:17">
      <c r="A36" s="251"/>
      <c r="B36" s="254"/>
      <c r="C36" s="252"/>
      <c r="D36" s="153" t="s">
        <v>156</v>
      </c>
      <c r="E36" s="151">
        <f>城研租金数据!X33</f>
        <v>48.82</v>
      </c>
      <c r="G36" s="251"/>
      <c r="H36" s="254"/>
      <c r="I36" s="252"/>
      <c r="J36" s="153" t="s">
        <v>156</v>
      </c>
      <c r="K36" s="154">
        <f>链家案例整理!AG288</f>
        <v>58.8</v>
      </c>
      <c r="M36" s="251"/>
      <c r="N36" s="254"/>
      <c r="O36" s="252"/>
      <c r="P36" s="153" t="s">
        <v>156</v>
      </c>
      <c r="Q36" s="151">
        <f>中指成交数据!G112</f>
        <v>55.26</v>
      </c>
    </row>
    <row r="37" spans="1:17">
      <c r="A37" s="251"/>
      <c r="B37" s="254"/>
      <c r="C37" s="250" t="s">
        <v>157</v>
      </c>
      <c r="D37" s="153" t="s">
        <v>158</v>
      </c>
      <c r="E37" s="151">
        <f>城研租金数据!X34</f>
        <v>42.53</v>
      </c>
      <c r="G37" s="251"/>
      <c r="H37" s="254"/>
      <c r="I37" s="250" t="s">
        <v>157</v>
      </c>
      <c r="J37" s="153" t="s">
        <v>158</v>
      </c>
      <c r="K37" s="154" t="str">
        <f>链家案例整理!AG289</f>
        <v>-</v>
      </c>
      <c r="M37" s="251"/>
      <c r="N37" s="254"/>
      <c r="O37" s="250" t="s">
        <v>157</v>
      </c>
      <c r="P37" s="153" t="s">
        <v>158</v>
      </c>
      <c r="Q37" s="151">
        <f>中指成交数据!G113</f>
        <v>56.05</v>
      </c>
    </row>
    <row r="38" spans="1:17">
      <c r="A38" s="251"/>
      <c r="B38" s="254"/>
      <c r="C38" s="251"/>
      <c r="D38" s="153" t="s">
        <v>159</v>
      </c>
      <c r="E38" s="151">
        <f>城研租金数据!X35</f>
        <v>54.4</v>
      </c>
      <c r="G38" s="251"/>
      <c r="H38" s="254"/>
      <c r="I38" s="251"/>
      <c r="J38" s="153" t="s">
        <v>159</v>
      </c>
      <c r="K38" s="154">
        <f>链家案例整理!AG290</f>
        <v>42.8</v>
      </c>
      <c r="M38" s="251"/>
      <c r="N38" s="254"/>
      <c r="O38" s="251"/>
      <c r="P38" s="153" t="s">
        <v>159</v>
      </c>
      <c r="Q38" s="151">
        <f>中指成交数据!G114</f>
        <v>56.64</v>
      </c>
    </row>
    <row r="39" spans="1:17">
      <c r="A39" s="251"/>
      <c r="B39" s="254"/>
      <c r="C39" s="252"/>
      <c r="D39" s="153" t="s">
        <v>160</v>
      </c>
      <c r="E39" s="151">
        <f>城研租金数据!X36</f>
        <v>48.09</v>
      </c>
      <c r="G39" s="251"/>
      <c r="H39" s="254"/>
      <c r="I39" s="252"/>
      <c r="J39" s="153" t="s">
        <v>160</v>
      </c>
      <c r="K39" s="154">
        <f>链家案例整理!AG291</f>
        <v>51.3</v>
      </c>
      <c r="M39" s="251"/>
      <c r="N39" s="254"/>
      <c r="O39" s="252"/>
      <c r="P39" s="153" t="s">
        <v>160</v>
      </c>
      <c r="Q39" s="151">
        <f>中指成交数据!G115</f>
        <v>58.65</v>
      </c>
    </row>
    <row r="40" spans="1:17">
      <c r="A40" s="251"/>
      <c r="B40" s="254"/>
      <c r="C40" s="250" t="s">
        <v>161</v>
      </c>
      <c r="D40" s="153" t="s">
        <v>162</v>
      </c>
      <c r="E40" s="151">
        <f>城研租金数据!X37</f>
        <v>52.67</v>
      </c>
      <c r="G40" s="251"/>
      <c r="H40" s="254"/>
      <c r="I40" s="250" t="s">
        <v>161</v>
      </c>
      <c r="J40" s="153" t="s">
        <v>162</v>
      </c>
      <c r="K40" s="154">
        <f>链家案例整理!AG292</f>
        <v>50.3</v>
      </c>
      <c r="M40" s="251"/>
      <c r="N40" s="254"/>
      <c r="O40" s="250" t="s">
        <v>161</v>
      </c>
      <c r="P40" s="153" t="s">
        <v>162</v>
      </c>
      <c r="Q40" s="151">
        <f>中指成交数据!G116</f>
        <v>58.76</v>
      </c>
    </row>
    <row r="41" spans="1:17">
      <c r="A41" s="251"/>
      <c r="B41" s="254"/>
      <c r="C41" s="251"/>
      <c r="D41" s="153" t="s">
        <v>163</v>
      </c>
      <c r="E41" s="151">
        <f>城研租金数据!X38</f>
        <v>55.36</v>
      </c>
      <c r="G41" s="251"/>
      <c r="H41" s="254"/>
      <c r="I41" s="251"/>
      <c r="J41" s="153" t="s">
        <v>163</v>
      </c>
      <c r="K41" s="154">
        <f>链家案例整理!AG293</f>
        <v>57.933333333333302</v>
      </c>
      <c r="M41" s="251"/>
      <c r="N41" s="254"/>
      <c r="O41" s="251"/>
      <c r="P41" s="153" t="s">
        <v>163</v>
      </c>
      <c r="Q41" s="151">
        <f>中指成交数据!G117</f>
        <v>57.85</v>
      </c>
    </row>
    <row r="42" spans="1:17">
      <c r="A42" s="252"/>
      <c r="B42" s="255"/>
      <c r="C42" s="252"/>
      <c r="D42" s="153" t="s">
        <v>164</v>
      </c>
      <c r="E42" s="151">
        <f>城研租金数据!X39</f>
        <v>58.56</v>
      </c>
      <c r="G42" s="252"/>
      <c r="H42" s="255"/>
      <c r="I42" s="252"/>
      <c r="J42" s="153" t="s">
        <v>164</v>
      </c>
      <c r="K42" s="154">
        <f>链家案例整理!AG294</f>
        <v>73.5</v>
      </c>
      <c r="M42" s="252"/>
      <c r="N42" s="255"/>
      <c r="O42" s="252"/>
      <c r="P42" s="153" t="s">
        <v>164</v>
      </c>
      <c r="Q42" s="151">
        <f>中指成交数据!G118</f>
        <v>56.77</v>
      </c>
    </row>
    <row r="43" spans="1:17">
      <c r="A43" s="247" t="s">
        <v>165</v>
      </c>
      <c r="B43" s="248"/>
      <c r="C43" s="248"/>
      <c r="D43" s="249"/>
      <c r="E43" s="156">
        <f>ROUND(AVERAGE(E31:E42),2)</f>
        <v>53.4</v>
      </c>
      <c r="G43" s="247" t="s">
        <v>165</v>
      </c>
      <c r="H43" s="248"/>
      <c r="I43" s="248"/>
      <c r="J43" s="249"/>
      <c r="K43" s="155">
        <f>ROUND(AVERAGE(K31:K42),2)</f>
        <v>55.65</v>
      </c>
      <c r="M43" s="247" t="s">
        <v>165</v>
      </c>
      <c r="N43" s="248"/>
      <c r="O43" s="248"/>
      <c r="P43" s="249"/>
      <c r="Q43" s="156">
        <f>ROUND(AVERAGE(Q31:Q42),2)</f>
        <v>56.23</v>
      </c>
    </row>
    <row r="44" spans="1:17">
      <c r="A44" s="151" t="s">
        <v>78</v>
      </c>
      <c r="B44" s="151" t="s">
        <v>145</v>
      </c>
      <c r="C44" s="151" t="s">
        <v>146</v>
      </c>
      <c r="D44" s="152" t="s">
        <v>147</v>
      </c>
      <c r="E44" s="151" t="s">
        <v>148</v>
      </c>
      <c r="G44" s="151" t="s">
        <v>78</v>
      </c>
      <c r="H44" s="151" t="s">
        <v>145</v>
      </c>
      <c r="I44" s="151" t="s">
        <v>146</v>
      </c>
      <c r="J44" s="152" t="s">
        <v>147</v>
      </c>
      <c r="K44" s="154" t="s">
        <v>148</v>
      </c>
      <c r="M44" s="151" t="s">
        <v>78</v>
      </c>
      <c r="N44" s="151" t="s">
        <v>145</v>
      </c>
      <c r="O44" s="151" t="s">
        <v>146</v>
      </c>
      <c r="P44" s="152" t="s">
        <v>147</v>
      </c>
      <c r="Q44" s="151" t="s">
        <v>148</v>
      </c>
    </row>
    <row r="45" spans="1:17">
      <c r="A45" s="250">
        <v>4</v>
      </c>
      <c r="B45" s="253" t="str">
        <f>城研租金数据!U41</f>
        <v>中信新城西区</v>
      </c>
      <c r="C45" s="250" t="s">
        <v>149</v>
      </c>
      <c r="D45" s="153" t="s">
        <v>150</v>
      </c>
      <c r="E45" s="151">
        <f>城研租金数据!X41</f>
        <v>53.98</v>
      </c>
      <c r="G45" s="250">
        <v>4</v>
      </c>
      <c r="H45" s="253" t="str">
        <f>B45</f>
        <v>中信新城西区</v>
      </c>
      <c r="I45" s="250" t="s">
        <v>149</v>
      </c>
      <c r="J45" s="153" t="s">
        <v>150</v>
      </c>
      <c r="K45" s="154">
        <f>链家案例整理!AG296</f>
        <v>52.8</v>
      </c>
      <c r="M45" s="250">
        <v>4</v>
      </c>
      <c r="N45" s="253" t="str">
        <f>H45</f>
        <v>中信新城西区</v>
      </c>
      <c r="O45" s="250" t="s">
        <v>149</v>
      </c>
      <c r="P45" s="153" t="s">
        <v>150</v>
      </c>
      <c r="Q45" s="151">
        <f>中指成交数据!G120</f>
        <v>64.39</v>
      </c>
    </row>
    <row r="46" spans="1:17">
      <c r="A46" s="251"/>
      <c r="B46" s="254"/>
      <c r="C46" s="251"/>
      <c r="D46" s="153" t="s">
        <v>151</v>
      </c>
      <c r="E46" s="151">
        <f>城研租金数据!X42</f>
        <v>57.61</v>
      </c>
      <c r="G46" s="251"/>
      <c r="H46" s="254"/>
      <c r="I46" s="251"/>
      <c r="J46" s="153" t="s">
        <v>151</v>
      </c>
      <c r="K46" s="154">
        <f>链家案例整理!AG297</f>
        <v>67.099999999999994</v>
      </c>
      <c r="M46" s="251"/>
      <c r="N46" s="254"/>
      <c r="O46" s="251"/>
      <c r="P46" s="153" t="s">
        <v>151</v>
      </c>
      <c r="Q46" s="151">
        <f>中指成交数据!G121</f>
        <v>65.28</v>
      </c>
    </row>
    <row r="47" spans="1:17">
      <c r="A47" s="251"/>
      <c r="B47" s="254"/>
      <c r="C47" s="252"/>
      <c r="D47" s="153" t="s">
        <v>152</v>
      </c>
      <c r="E47" s="151">
        <f>城研租金数据!X43</f>
        <v>52.84</v>
      </c>
      <c r="G47" s="251"/>
      <c r="H47" s="254"/>
      <c r="I47" s="252"/>
      <c r="J47" s="153" t="s">
        <v>152</v>
      </c>
      <c r="K47" s="154" t="str">
        <f>链家案例整理!AG298</f>
        <v>-</v>
      </c>
      <c r="M47" s="251"/>
      <c r="N47" s="254"/>
      <c r="O47" s="252"/>
      <c r="P47" s="153" t="s">
        <v>152</v>
      </c>
      <c r="Q47" s="151">
        <f>中指成交数据!G122</f>
        <v>64.290000000000006</v>
      </c>
    </row>
    <row r="48" spans="1:17">
      <c r="A48" s="251"/>
      <c r="B48" s="254"/>
      <c r="C48" s="250" t="s">
        <v>153</v>
      </c>
      <c r="D48" s="153" t="s">
        <v>154</v>
      </c>
      <c r="E48" s="151">
        <f>城研租金数据!X44</f>
        <v>52.29</v>
      </c>
      <c r="G48" s="251"/>
      <c r="H48" s="254"/>
      <c r="I48" s="250" t="s">
        <v>153</v>
      </c>
      <c r="J48" s="153" t="s">
        <v>154</v>
      </c>
      <c r="K48" s="154">
        <f>链家案例整理!AG299</f>
        <v>49.1</v>
      </c>
      <c r="M48" s="251"/>
      <c r="N48" s="254"/>
      <c r="O48" s="250" t="s">
        <v>153</v>
      </c>
      <c r="P48" s="153" t="s">
        <v>154</v>
      </c>
      <c r="Q48" s="151">
        <f>中指成交数据!G123</f>
        <v>64.27</v>
      </c>
    </row>
    <row r="49" spans="1:17">
      <c r="A49" s="251"/>
      <c r="B49" s="254"/>
      <c r="C49" s="251"/>
      <c r="D49" s="153" t="s">
        <v>155</v>
      </c>
      <c r="E49" s="151">
        <f>城研租金数据!X45</f>
        <v>55.59</v>
      </c>
      <c r="G49" s="251"/>
      <c r="H49" s="254"/>
      <c r="I49" s="251"/>
      <c r="J49" s="153" t="s">
        <v>155</v>
      </c>
      <c r="K49" s="154">
        <f>链家案例整理!AG300</f>
        <v>55.6</v>
      </c>
      <c r="M49" s="251"/>
      <c r="N49" s="254"/>
      <c r="O49" s="251"/>
      <c r="P49" s="153" t="s">
        <v>155</v>
      </c>
      <c r="Q49" s="151">
        <f>中指成交数据!G124</f>
        <v>63.96</v>
      </c>
    </row>
    <row r="50" spans="1:17">
      <c r="A50" s="251"/>
      <c r="B50" s="254"/>
      <c r="C50" s="252"/>
      <c r="D50" s="153" t="s">
        <v>156</v>
      </c>
      <c r="E50" s="151">
        <f>城研租金数据!X46</f>
        <v>57.13</v>
      </c>
      <c r="G50" s="251"/>
      <c r="H50" s="254"/>
      <c r="I50" s="252"/>
      <c r="J50" s="153" t="s">
        <v>156</v>
      </c>
      <c r="K50" s="154" t="str">
        <f>链家案例整理!AG301</f>
        <v>-</v>
      </c>
      <c r="M50" s="251"/>
      <c r="N50" s="254"/>
      <c r="O50" s="252"/>
      <c r="P50" s="153" t="s">
        <v>156</v>
      </c>
      <c r="Q50" s="151">
        <f>中指成交数据!G125</f>
        <v>63.64</v>
      </c>
    </row>
    <row r="51" spans="1:17">
      <c r="A51" s="251"/>
      <c r="B51" s="254"/>
      <c r="C51" s="250" t="s">
        <v>157</v>
      </c>
      <c r="D51" s="153" t="s">
        <v>158</v>
      </c>
      <c r="E51" s="151">
        <f>城研租金数据!X47</f>
        <v>56.44</v>
      </c>
      <c r="G51" s="251"/>
      <c r="H51" s="254"/>
      <c r="I51" s="250" t="s">
        <v>157</v>
      </c>
      <c r="J51" s="153" t="s">
        <v>158</v>
      </c>
      <c r="K51" s="154">
        <f>链家案例整理!AG302</f>
        <v>55.7</v>
      </c>
      <c r="M51" s="251"/>
      <c r="N51" s="254"/>
      <c r="O51" s="250" t="s">
        <v>157</v>
      </c>
      <c r="P51" s="153" t="s">
        <v>158</v>
      </c>
      <c r="Q51" s="151">
        <f>中指成交数据!G126</f>
        <v>62.89</v>
      </c>
    </row>
    <row r="52" spans="1:17">
      <c r="A52" s="251"/>
      <c r="B52" s="254"/>
      <c r="C52" s="251"/>
      <c r="D52" s="153" t="s">
        <v>159</v>
      </c>
      <c r="E52" s="151">
        <f>城研租金数据!X48</f>
        <v>58.02</v>
      </c>
      <c r="G52" s="251"/>
      <c r="H52" s="254"/>
      <c r="I52" s="251"/>
      <c r="J52" s="153" t="s">
        <v>159</v>
      </c>
      <c r="K52" s="154">
        <f>链家案例整理!AG303</f>
        <v>62.5</v>
      </c>
      <c r="M52" s="251"/>
      <c r="N52" s="254"/>
      <c r="O52" s="251"/>
      <c r="P52" s="153" t="s">
        <v>159</v>
      </c>
      <c r="Q52" s="151">
        <f>中指成交数据!G127</f>
        <v>62.84</v>
      </c>
    </row>
    <row r="53" spans="1:17">
      <c r="A53" s="251"/>
      <c r="B53" s="254"/>
      <c r="C53" s="252"/>
      <c r="D53" s="153" t="s">
        <v>160</v>
      </c>
      <c r="E53" s="151">
        <f>城研租金数据!X49</f>
        <v>58.08</v>
      </c>
      <c r="G53" s="251"/>
      <c r="H53" s="254"/>
      <c r="I53" s="252"/>
      <c r="J53" s="153" t="s">
        <v>160</v>
      </c>
      <c r="K53" s="154" t="str">
        <f>链家案例整理!AG304</f>
        <v>-</v>
      </c>
      <c r="M53" s="251"/>
      <c r="N53" s="254"/>
      <c r="O53" s="252"/>
      <c r="P53" s="153" t="s">
        <v>160</v>
      </c>
      <c r="Q53" s="151">
        <f>中指成交数据!G128</f>
        <v>64.38</v>
      </c>
    </row>
    <row r="54" spans="1:17">
      <c r="A54" s="251"/>
      <c r="B54" s="254"/>
      <c r="C54" s="250" t="s">
        <v>161</v>
      </c>
      <c r="D54" s="153" t="s">
        <v>162</v>
      </c>
      <c r="E54" s="151">
        <f>城研租金数据!X50</f>
        <v>63.08</v>
      </c>
      <c r="G54" s="251"/>
      <c r="H54" s="254"/>
      <c r="I54" s="250" t="s">
        <v>161</v>
      </c>
      <c r="J54" s="153" t="s">
        <v>162</v>
      </c>
      <c r="K54" s="154">
        <f>链家案例整理!AG305</f>
        <v>57.65</v>
      </c>
      <c r="M54" s="251"/>
      <c r="N54" s="254"/>
      <c r="O54" s="250" t="s">
        <v>161</v>
      </c>
      <c r="P54" s="153" t="s">
        <v>162</v>
      </c>
      <c r="Q54" s="151">
        <f>中指成交数据!G129</f>
        <v>66.209999999999994</v>
      </c>
    </row>
    <row r="55" spans="1:17">
      <c r="A55" s="251"/>
      <c r="B55" s="254"/>
      <c r="C55" s="251"/>
      <c r="D55" s="153" t="s">
        <v>163</v>
      </c>
      <c r="E55" s="151">
        <f>城研租金数据!X51</f>
        <v>61.76</v>
      </c>
      <c r="G55" s="251"/>
      <c r="H55" s="254"/>
      <c r="I55" s="251"/>
      <c r="J55" s="153" t="s">
        <v>163</v>
      </c>
      <c r="K55" s="154">
        <f>链家案例整理!AG306</f>
        <v>54.2</v>
      </c>
      <c r="M55" s="251"/>
      <c r="N55" s="254"/>
      <c r="O55" s="251"/>
      <c r="P55" s="153" t="s">
        <v>163</v>
      </c>
      <c r="Q55" s="151">
        <f>中指成交数据!G130</f>
        <v>64.739999999999995</v>
      </c>
    </row>
    <row r="56" spans="1:17">
      <c r="A56" s="252"/>
      <c r="B56" s="255"/>
      <c r="C56" s="252"/>
      <c r="D56" s="153" t="s">
        <v>164</v>
      </c>
      <c r="E56" s="151">
        <f>城研租金数据!X52</f>
        <v>61.34</v>
      </c>
      <c r="G56" s="252"/>
      <c r="H56" s="255"/>
      <c r="I56" s="252"/>
      <c r="J56" s="153" t="s">
        <v>164</v>
      </c>
      <c r="K56" s="154">
        <f>链家案例整理!AG307</f>
        <v>52.1</v>
      </c>
      <c r="M56" s="252"/>
      <c r="N56" s="255"/>
      <c r="O56" s="252"/>
      <c r="P56" s="153" t="s">
        <v>164</v>
      </c>
      <c r="Q56" s="151">
        <f>中指成交数据!G131</f>
        <v>65.38</v>
      </c>
    </row>
    <row r="57" spans="1:17">
      <c r="A57" s="247" t="s">
        <v>165</v>
      </c>
      <c r="B57" s="248"/>
      <c r="C57" s="248"/>
      <c r="D57" s="249"/>
      <c r="E57" s="156">
        <f>ROUND(AVERAGE(E45:E56),2)</f>
        <v>57.35</v>
      </c>
      <c r="G57" s="247" t="s">
        <v>165</v>
      </c>
      <c r="H57" s="248"/>
      <c r="I57" s="248"/>
      <c r="J57" s="249"/>
      <c r="K57" s="155">
        <f>ROUND(AVERAGE(K45:K56),2)</f>
        <v>56.31</v>
      </c>
      <c r="M57" s="247" t="s">
        <v>165</v>
      </c>
      <c r="N57" s="248"/>
      <c r="O57" s="248"/>
      <c r="P57" s="249"/>
      <c r="Q57" s="156">
        <f>ROUND(AVERAGE(Q45:Q56),2)</f>
        <v>64.36</v>
      </c>
    </row>
    <row r="60" spans="1:17">
      <c r="A60" s="157" t="s">
        <v>167</v>
      </c>
      <c r="B60" s="158"/>
      <c r="C60" s="158"/>
      <c r="D60" s="158"/>
      <c r="E60" s="158"/>
      <c r="F60" s="158"/>
      <c r="G60" s="158"/>
      <c r="H60" s="158"/>
      <c r="I60" s="158"/>
      <c r="J60" s="164"/>
      <c r="K60" s="165"/>
    </row>
    <row r="61" spans="1:17" ht="28.5">
      <c r="A61" s="159" t="s">
        <v>78</v>
      </c>
      <c r="B61" s="159" t="s">
        <v>145</v>
      </c>
      <c r="C61" s="159" t="s">
        <v>168</v>
      </c>
      <c r="D61" s="160" t="s">
        <v>169</v>
      </c>
      <c r="E61" s="159" t="s">
        <v>170</v>
      </c>
      <c r="F61" s="159" t="s">
        <v>165</v>
      </c>
      <c r="G61" s="159" t="s">
        <v>72</v>
      </c>
      <c r="H61" s="159" t="s">
        <v>171</v>
      </c>
      <c r="I61" s="159" t="s">
        <v>172</v>
      </c>
      <c r="J61" s="159" t="s">
        <v>173</v>
      </c>
      <c r="K61" s="166" t="s">
        <v>174</v>
      </c>
      <c r="L61" s="167"/>
      <c r="M61" s="167"/>
      <c r="N61" s="167"/>
      <c r="O61" s="167"/>
      <c r="P61" s="167"/>
      <c r="Q61" s="167"/>
    </row>
    <row r="62" spans="1:17">
      <c r="A62" s="161">
        <v>1</v>
      </c>
      <c r="B62" s="162" t="str">
        <f>B3</f>
        <v>悦廷</v>
      </c>
      <c r="C62" s="161">
        <f>E15</f>
        <v>60.74</v>
      </c>
      <c r="D62" s="161">
        <f>K15</f>
        <v>61.29</v>
      </c>
      <c r="E62" s="161">
        <f>Q15</f>
        <v>61.92</v>
      </c>
      <c r="F62" s="161">
        <f t="shared" ref="F62:F65" si="0">ROUND(AVERAGE(C62:E62),2)</f>
        <v>61.32</v>
      </c>
      <c r="G62" s="163">
        <f>H67</f>
        <v>2.8</v>
      </c>
      <c r="H62" s="161">
        <v>2.5</v>
      </c>
      <c r="I62" s="161">
        <f>ROUND(F62-G62-H62,2)</f>
        <v>56.02</v>
      </c>
      <c r="J62" s="161">
        <f t="shared" ref="J62:J65" si="1">ROUND(I62/(1+5%)*2.5%,2)</f>
        <v>1.33</v>
      </c>
      <c r="K62" s="168">
        <f>I62-J62</f>
        <v>54.690000000000005</v>
      </c>
      <c r="L62" s="149">
        <v>2011</v>
      </c>
    </row>
    <row r="63" spans="1:17" ht="15.95" hidden="1" customHeight="1">
      <c r="A63" s="161">
        <v>2</v>
      </c>
      <c r="B63" s="162" t="str">
        <f>B17</f>
        <v>鹿海园五里</v>
      </c>
      <c r="C63" s="161">
        <f>E29</f>
        <v>48.15</v>
      </c>
      <c r="D63" s="161">
        <f>K29</f>
        <v>51.16</v>
      </c>
      <c r="E63" s="161">
        <f>Q29</f>
        <v>63.37</v>
      </c>
      <c r="F63" s="161">
        <f t="shared" si="0"/>
        <v>54.23</v>
      </c>
      <c r="G63" s="163">
        <f>O67</f>
        <v>2.5</v>
      </c>
      <c r="H63" s="161">
        <v>2.5</v>
      </c>
      <c r="I63" s="161">
        <f t="shared" ref="I62:I65" si="2">ROUND(F63-G63-H63,2)</f>
        <v>49.23</v>
      </c>
      <c r="J63" s="161">
        <f t="shared" si="1"/>
        <v>1.17</v>
      </c>
      <c r="K63" s="168">
        <f t="shared" ref="K62:K65" si="3">I63-J63</f>
        <v>48.059999999999995</v>
      </c>
      <c r="L63" s="149">
        <v>2004</v>
      </c>
    </row>
    <row r="64" spans="1:17" ht="15" customHeight="1">
      <c r="A64" s="161">
        <v>3</v>
      </c>
      <c r="B64" s="162" t="str">
        <f>B31</f>
        <v>南海家园四里</v>
      </c>
      <c r="C64" s="161">
        <f>E43</f>
        <v>53.4</v>
      </c>
      <c r="D64" s="161">
        <f>K43</f>
        <v>55.65</v>
      </c>
      <c r="E64" s="161">
        <f>Q43</f>
        <v>56.23</v>
      </c>
      <c r="F64" s="161">
        <f t="shared" si="0"/>
        <v>55.09</v>
      </c>
      <c r="G64" s="163">
        <f>X67</f>
        <v>1.5</v>
      </c>
      <c r="H64" s="161">
        <v>2.5</v>
      </c>
      <c r="I64" s="161">
        <f>ROUND(F64-G64-H64,2)</f>
        <v>51.09</v>
      </c>
      <c r="J64" s="161">
        <f t="shared" si="1"/>
        <v>1.22</v>
      </c>
      <c r="K64" s="168">
        <f t="shared" si="3"/>
        <v>49.870000000000005</v>
      </c>
      <c r="L64" s="149">
        <v>2012</v>
      </c>
    </row>
    <row r="65" spans="1:33">
      <c r="A65" s="169">
        <v>4</v>
      </c>
      <c r="B65" s="169" t="str">
        <f>B45</f>
        <v>中信新城西区</v>
      </c>
      <c r="C65" s="169">
        <f>E57</f>
        <v>57.35</v>
      </c>
      <c r="D65" s="169">
        <f>K57</f>
        <v>56.31</v>
      </c>
      <c r="E65" s="169">
        <f>Q57</f>
        <v>64.36</v>
      </c>
      <c r="F65" s="161">
        <f t="shared" si="0"/>
        <v>59.34</v>
      </c>
      <c r="G65" s="170">
        <v>3.66</v>
      </c>
      <c r="H65" s="169">
        <v>2.5</v>
      </c>
      <c r="I65" s="161">
        <f t="shared" si="2"/>
        <v>53.18</v>
      </c>
      <c r="J65" s="161">
        <f t="shared" si="1"/>
        <v>1.27</v>
      </c>
      <c r="K65" s="168">
        <f t="shared" si="3"/>
        <v>51.91</v>
      </c>
      <c r="L65" s="149">
        <v>2013</v>
      </c>
    </row>
    <row r="67" spans="1:33">
      <c r="G67" s="72" t="s">
        <v>72</v>
      </c>
      <c r="H67" s="52">
        <v>2.8</v>
      </c>
      <c r="I67" s="52" t="s">
        <v>175</v>
      </c>
      <c r="N67" s="72" t="s">
        <v>72</v>
      </c>
      <c r="O67" s="52">
        <v>2.5</v>
      </c>
      <c r="P67" s="52" t="s">
        <v>175</v>
      </c>
      <c r="W67" s="72" t="s">
        <v>72</v>
      </c>
      <c r="X67" s="52">
        <v>1.5</v>
      </c>
      <c r="Y67" s="52" t="s">
        <v>175</v>
      </c>
      <c r="AE67" s="72" t="s">
        <v>72</v>
      </c>
      <c r="AF67" s="52">
        <v>3.66</v>
      </c>
      <c r="AG67" s="52" t="s">
        <v>175</v>
      </c>
    </row>
    <row r="68" spans="1:33">
      <c r="G68" s="72" t="s">
        <v>176</v>
      </c>
      <c r="H68" s="52">
        <v>30</v>
      </c>
      <c r="I68" s="52" t="s">
        <v>177</v>
      </c>
      <c r="N68" s="72" t="s">
        <v>176</v>
      </c>
      <c r="O68" s="52">
        <v>30</v>
      </c>
      <c r="P68" s="52" t="s">
        <v>177</v>
      </c>
      <c r="W68" s="72" t="s">
        <v>176</v>
      </c>
      <c r="X68" s="52">
        <v>30</v>
      </c>
      <c r="Y68" s="52" t="s">
        <v>177</v>
      </c>
      <c r="AE68" s="72" t="s">
        <v>176</v>
      </c>
      <c r="AF68" s="52">
        <v>30</v>
      </c>
      <c r="AG68" s="52" t="s">
        <v>177</v>
      </c>
    </row>
    <row r="69" spans="1:33">
      <c r="G69" s="52"/>
      <c r="H69" s="52">
        <f>H68/12</f>
        <v>2.5</v>
      </c>
      <c r="I69" s="52"/>
      <c r="N69" s="52"/>
      <c r="O69" s="52">
        <f>O68/12</f>
        <v>2.5</v>
      </c>
      <c r="P69" s="52"/>
      <c r="W69" s="52"/>
      <c r="X69" s="52">
        <f>X68/12</f>
        <v>2.5</v>
      </c>
      <c r="Y69" s="52"/>
      <c r="AE69" s="52"/>
      <c r="AF69" s="52">
        <f>AF68/12</f>
        <v>2.5</v>
      </c>
      <c r="AG69" s="52"/>
    </row>
    <row r="100" spans="9:9">
      <c r="I100" s="52"/>
    </row>
    <row r="101" spans="9:9">
      <c r="I101" s="52"/>
    </row>
    <row r="102" spans="9:9">
      <c r="I102" s="52"/>
    </row>
  </sheetData>
  <mergeCells count="87">
    <mergeCell ref="O48:O50"/>
    <mergeCell ref="O51:O53"/>
    <mergeCell ref="O54:O56"/>
    <mergeCell ref="N17:N28"/>
    <mergeCell ref="N31:N42"/>
    <mergeCell ref="N45:N56"/>
    <mergeCell ref="O3:O5"/>
    <mergeCell ref="O6:O8"/>
    <mergeCell ref="O9:O11"/>
    <mergeCell ref="O12:O14"/>
    <mergeCell ref="O17:O19"/>
    <mergeCell ref="O20:O22"/>
    <mergeCell ref="O23:O25"/>
    <mergeCell ref="O26:O28"/>
    <mergeCell ref="O31:O33"/>
    <mergeCell ref="O34:O36"/>
    <mergeCell ref="O37:O39"/>
    <mergeCell ref="O40:O42"/>
    <mergeCell ref="O45:O47"/>
    <mergeCell ref="I48:I50"/>
    <mergeCell ref="I51:I53"/>
    <mergeCell ref="I54:I56"/>
    <mergeCell ref="M3:M14"/>
    <mergeCell ref="M17:M28"/>
    <mergeCell ref="M31:M42"/>
    <mergeCell ref="M45:M56"/>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C45:C47"/>
    <mergeCell ref="C48:C50"/>
    <mergeCell ref="C51:C53"/>
    <mergeCell ref="C54:C56"/>
    <mergeCell ref="G3:G14"/>
    <mergeCell ref="G17:G28"/>
    <mergeCell ref="G31:G42"/>
    <mergeCell ref="G45:G56"/>
    <mergeCell ref="C20:C22"/>
    <mergeCell ref="C23:C25"/>
    <mergeCell ref="C26:C28"/>
    <mergeCell ref="C31:C33"/>
    <mergeCell ref="C34:C36"/>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A29:D29"/>
    <mergeCell ref="G29:J29"/>
    <mergeCell ref="M29:P29"/>
    <mergeCell ref="A43:D43"/>
    <mergeCell ref="G43:J43"/>
    <mergeCell ref="M43:P43"/>
    <mergeCell ref="C37:C39"/>
    <mergeCell ref="C40:C42"/>
    <mergeCell ref="A1:E1"/>
    <mergeCell ref="G1:K1"/>
    <mergeCell ref="M1:Q1"/>
    <mergeCell ref="A15:D15"/>
    <mergeCell ref="G15:J15"/>
    <mergeCell ref="M15:P15"/>
    <mergeCell ref="H3:H14"/>
    <mergeCell ref="N3:N14"/>
  </mergeCells>
  <phoneticPr fontId="60" type="noConversion"/>
  <pageMargins left="0.75" right="0.75" top="1"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X340"/>
  <sheetViews>
    <sheetView topLeftCell="T1" workbookViewId="0">
      <selection activeCell="W10" sqref="W10"/>
    </sheetView>
  </sheetViews>
  <sheetFormatPr defaultColWidth="9" defaultRowHeight="13.5"/>
  <cols>
    <col min="1" max="1" width="20.375" style="125" hidden="1" customWidth="1"/>
    <col min="2" max="2" width="15" style="125" hidden="1" customWidth="1"/>
    <col min="3" max="3" width="12.875" style="125" hidden="1" customWidth="1"/>
    <col min="4" max="9" width="9" style="125" hidden="1" customWidth="1"/>
    <col min="10" max="11" width="13" style="125" hidden="1" customWidth="1"/>
    <col min="12" max="15" width="9" style="125" hidden="1" customWidth="1"/>
    <col min="16" max="16" width="16.5" style="125" hidden="1" customWidth="1"/>
    <col min="17" max="18" width="9" style="125" hidden="1" customWidth="1"/>
    <col min="19" max="19" width="12.875" style="126" hidden="1" customWidth="1"/>
    <col min="20" max="20" width="9" style="125"/>
    <col min="21" max="21" width="13.875" style="125" customWidth="1"/>
    <col min="22" max="23" width="9" style="125"/>
    <col min="24" max="24" width="9" style="126"/>
    <col min="25" max="16384" width="9" style="125"/>
  </cols>
  <sheetData>
    <row r="1" spans="1:24">
      <c r="A1" s="125" t="s">
        <v>178</v>
      </c>
      <c r="B1" s="125" t="s">
        <v>179</v>
      </c>
      <c r="C1" s="125" t="s">
        <v>180</v>
      </c>
      <c r="D1" s="125" t="s">
        <v>181</v>
      </c>
      <c r="E1" s="125" t="s">
        <v>147</v>
      </c>
      <c r="I1" s="143" t="s">
        <v>178</v>
      </c>
      <c r="J1" s="143" t="s">
        <v>179</v>
      </c>
      <c r="K1" s="143" t="s">
        <v>180</v>
      </c>
      <c r="L1" s="143" t="s">
        <v>181</v>
      </c>
      <c r="M1" s="143" t="s">
        <v>147</v>
      </c>
      <c r="P1" s="125" t="s">
        <v>179</v>
      </c>
      <c r="Q1" s="125" t="s">
        <v>182</v>
      </c>
      <c r="R1" s="125" t="s">
        <v>183</v>
      </c>
      <c r="S1" s="126" t="s">
        <v>184</v>
      </c>
      <c r="U1" s="125" t="s">
        <v>179</v>
      </c>
      <c r="V1" s="125" t="s">
        <v>182</v>
      </c>
      <c r="W1" s="125" t="s">
        <v>183</v>
      </c>
      <c r="X1" s="126" t="s">
        <v>184</v>
      </c>
    </row>
    <row r="2" spans="1:24">
      <c r="A2" s="139" t="s">
        <v>185</v>
      </c>
      <c r="B2" s="139" t="s">
        <v>186</v>
      </c>
      <c r="C2" s="139">
        <v>72.780203784570503</v>
      </c>
      <c r="D2" s="139">
        <v>2022</v>
      </c>
      <c r="E2" s="139" t="s">
        <v>187</v>
      </c>
      <c r="I2" s="144" t="s">
        <v>185</v>
      </c>
      <c r="J2" s="144" t="s">
        <v>188</v>
      </c>
      <c r="K2" s="144">
        <v>54.292002934702801</v>
      </c>
      <c r="L2" s="144">
        <v>2021</v>
      </c>
      <c r="M2" s="144" t="s">
        <v>189</v>
      </c>
      <c r="P2" s="125" t="s">
        <v>190</v>
      </c>
      <c r="Q2" s="125">
        <v>2024</v>
      </c>
      <c r="R2" s="125" t="s">
        <v>191</v>
      </c>
      <c r="S2" s="126">
        <v>53.262518968000002</v>
      </c>
      <c r="T2" s="125">
        <v>1</v>
      </c>
      <c r="U2" s="125" t="s">
        <v>192</v>
      </c>
      <c r="V2" s="125">
        <v>2024</v>
      </c>
      <c r="W2" s="125" t="s">
        <v>193</v>
      </c>
      <c r="X2" s="127">
        <v>56.53</v>
      </c>
    </row>
    <row r="3" spans="1:24">
      <c r="A3" s="139" t="s">
        <v>185</v>
      </c>
      <c r="B3" s="139" t="s">
        <v>186</v>
      </c>
      <c r="C3" s="139">
        <v>54.601297623699303</v>
      </c>
      <c r="D3" s="139">
        <v>2022</v>
      </c>
      <c r="E3" s="139" t="s">
        <v>194</v>
      </c>
      <c r="I3" s="144" t="s">
        <v>185</v>
      </c>
      <c r="J3" s="144" t="s">
        <v>188</v>
      </c>
      <c r="K3" s="144">
        <v>67.450976928700101</v>
      </c>
      <c r="L3" s="144">
        <v>2021</v>
      </c>
      <c r="M3" s="144" t="s">
        <v>195</v>
      </c>
      <c r="P3" s="125" t="s">
        <v>190</v>
      </c>
      <c r="Q3" s="125">
        <v>2024</v>
      </c>
      <c r="R3" s="125" t="s">
        <v>196</v>
      </c>
      <c r="S3" s="126">
        <v>59.447014809999999</v>
      </c>
      <c r="T3" s="125">
        <v>2</v>
      </c>
      <c r="U3" s="125" t="s">
        <v>192</v>
      </c>
      <c r="V3" s="125">
        <v>2024</v>
      </c>
      <c r="W3" s="125" t="s">
        <v>196</v>
      </c>
      <c r="X3" s="127">
        <v>58.31</v>
      </c>
    </row>
    <row r="4" spans="1:24">
      <c r="A4" s="139" t="s">
        <v>185</v>
      </c>
      <c r="B4" s="139" t="s">
        <v>186</v>
      </c>
      <c r="C4" s="139">
        <v>61.3275592576422</v>
      </c>
      <c r="D4" s="139">
        <v>2022</v>
      </c>
      <c r="E4" s="139" t="s">
        <v>197</v>
      </c>
      <c r="I4" s="144" t="s">
        <v>185</v>
      </c>
      <c r="J4" s="144" t="s">
        <v>188</v>
      </c>
      <c r="K4" s="144">
        <v>56.5275908479138</v>
      </c>
      <c r="L4" s="144">
        <v>2021</v>
      </c>
      <c r="M4" s="144" t="s">
        <v>198</v>
      </c>
      <c r="P4" s="125" t="s">
        <v>190</v>
      </c>
      <c r="Q4" s="125">
        <v>2024</v>
      </c>
      <c r="R4" s="125" t="s">
        <v>193</v>
      </c>
      <c r="S4" s="126">
        <v>68.838162409000006</v>
      </c>
      <c r="T4" s="125">
        <v>3</v>
      </c>
      <c r="U4" s="125" t="s">
        <v>192</v>
      </c>
      <c r="V4" s="125">
        <v>2024</v>
      </c>
      <c r="W4" s="125" t="s">
        <v>191</v>
      </c>
      <c r="X4" s="127" t="s">
        <v>166</v>
      </c>
    </row>
    <row r="5" spans="1:24">
      <c r="A5" s="139" t="s">
        <v>185</v>
      </c>
      <c r="B5" s="139" t="s">
        <v>186</v>
      </c>
      <c r="C5" s="139">
        <v>63.701512910931598</v>
      </c>
      <c r="D5" s="139">
        <v>2022</v>
      </c>
      <c r="E5" s="139" t="s">
        <v>199</v>
      </c>
      <c r="I5" s="144" t="s">
        <v>185</v>
      </c>
      <c r="J5" s="144" t="s">
        <v>188</v>
      </c>
      <c r="K5" s="144">
        <v>48.476838467699899</v>
      </c>
      <c r="L5" s="144">
        <v>2022</v>
      </c>
      <c r="M5" s="144" t="s">
        <v>200</v>
      </c>
      <c r="P5" s="125" t="s">
        <v>190</v>
      </c>
      <c r="Q5" s="125">
        <v>2025</v>
      </c>
      <c r="R5" s="125" t="s">
        <v>193</v>
      </c>
      <c r="S5" s="126">
        <v>45.515784873999998</v>
      </c>
      <c r="T5" s="125">
        <v>4</v>
      </c>
      <c r="U5" s="125" t="s">
        <v>192</v>
      </c>
      <c r="V5" s="125">
        <v>2025</v>
      </c>
      <c r="W5" s="125" t="s">
        <v>201</v>
      </c>
      <c r="X5" s="127">
        <v>63.09</v>
      </c>
    </row>
    <row r="6" spans="1:24">
      <c r="A6" s="139" t="s">
        <v>202</v>
      </c>
      <c r="B6" s="139" t="s">
        <v>203</v>
      </c>
      <c r="C6" s="139">
        <v>111.395646606914</v>
      </c>
      <c r="D6" s="139">
        <v>2022</v>
      </c>
      <c r="E6" s="139" t="s">
        <v>187</v>
      </c>
      <c r="I6" s="144" t="s">
        <v>185</v>
      </c>
      <c r="J6" s="144" t="s">
        <v>188</v>
      </c>
      <c r="K6" s="144">
        <v>60.317460317460302</v>
      </c>
      <c r="L6" s="144">
        <v>2022</v>
      </c>
      <c r="M6" s="144" t="s">
        <v>204</v>
      </c>
      <c r="P6" s="125" t="s">
        <v>190</v>
      </c>
      <c r="Q6" s="125">
        <v>2025</v>
      </c>
      <c r="R6" s="125" t="s">
        <v>205</v>
      </c>
      <c r="S6" s="126">
        <v>58.561256405000002</v>
      </c>
      <c r="T6" s="125">
        <v>5</v>
      </c>
      <c r="U6" s="125" t="s">
        <v>192</v>
      </c>
      <c r="V6" s="125">
        <v>2025</v>
      </c>
      <c r="W6" s="125" t="s">
        <v>206</v>
      </c>
      <c r="X6" s="127">
        <v>61.27</v>
      </c>
    </row>
    <row r="7" spans="1:24">
      <c r="A7" s="139" t="s">
        <v>185</v>
      </c>
      <c r="B7" s="139" t="s">
        <v>203</v>
      </c>
      <c r="C7" s="139">
        <v>93.196644920782802</v>
      </c>
      <c r="D7" s="139">
        <v>2022</v>
      </c>
      <c r="E7" s="139" t="s">
        <v>204</v>
      </c>
      <c r="I7" s="144" t="s">
        <v>185</v>
      </c>
      <c r="J7" s="144" t="s">
        <v>188</v>
      </c>
      <c r="K7" s="144">
        <v>47.730056878408497</v>
      </c>
      <c r="L7" s="144">
        <v>2022</v>
      </c>
      <c r="M7" s="144" t="s">
        <v>187</v>
      </c>
      <c r="P7" s="125" t="s">
        <v>190</v>
      </c>
      <c r="Q7" s="125">
        <v>2025</v>
      </c>
      <c r="R7" s="125" t="s">
        <v>207</v>
      </c>
      <c r="S7" s="126">
        <v>55.357846787</v>
      </c>
      <c r="T7" s="125">
        <v>6</v>
      </c>
      <c r="U7" s="125" t="s">
        <v>192</v>
      </c>
      <c r="V7" s="125">
        <v>2025</v>
      </c>
      <c r="W7" s="125" t="s">
        <v>208</v>
      </c>
      <c r="X7" s="127">
        <v>54.38</v>
      </c>
    </row>
    <row r="8" spans="1:24">
      <c r="A8" s="139" t="s">
        <v>185</v>
      </c>
      <c r="B8" s="139" t="s">
        <v>203</v>
      </c>
      <c r="C8" s="139">
        <v>95.859404914136206</v>
      </c>
      <c r="D8" s="139">
        <v>2022</v>
      </c>
      <c r="E8" s="139" t="s">
        <v>187</v>
      </c>
      <c r="I8" s="144" t="s">
        <v>185</v>
      </c>
      <c r="J8" s="144" t="s">
        <v>188</v>
      </c>
      <c r="K8" s="144">
        <v>47.814967196708501</v>
      </c>
      <c r="L8" s="144">
        <v>2022</v>
      </c>
      <c r="M8" s="144" t="s">
        <v>194</v>
      </c>
      <c r="P8" s="125" t="s">
        <v>190</v>
      </c>
      <c r="Q8" s="125">
        <v>2025</v>
      </c>
      <c r="R8" s="125" t="s">
        <v>209</v>
      </c>
      <c r="S8" s="126">
        <v>52.674230145999999</v>
      </c>
      <c r="T8" s="125">
        <v>7</v>
      </c>
      <c r="U8" s="125" t="s">
        <v>192</v>
      </c>
      <c r="V8" s="125">
        <v>2025</v>
      </c>
      <c r="W8" s="125" t="s">
        <v>210</v>
      </c>
      <c r="X8" s="127">
        <v>57.99</v>
      </c>
    </row>
    <row r="9" spans="1:24">
      <c r="A9" s="139" t="s">
        <v>185</v>
      </c>
      <c r="B9" s="139" t="s">
        <v>203</v>
      </c>
      <c r="C9" s="139">
        <v>113.182422296946</v>
      </c>
      <c r="D9" s="139">
        <v>2022</v>
      </c>
      <c r="E9" s="139" t="s">
        <v>194</v>
      </c>
      <c r="I9" s="144" t="s">
        <v>185</v>
      </c>
      <c r="J9" s="144" t="s">
        <v>188</v>
      </c>
      <c r="K9" s="144">
        <v>47.356828193832598</v>
      </c>
      <c r="L9" s="144">
        <v>2022</v>
      </c>
      <c r="M9" s="144" t="s">
        <v>197</v>
      </c>
      <c r="P9" s="125" t="s">
        <v>190</v>
      </c>
      <c r="Q9" s="125">
        <v>2025</v>
      </c>
      <c r="R9" s="125" t="s">
        <v>211</v>
      </c>
      <c r="S9" s="126">
        <v>48.086395838000001</v>
      </c>
      <c r="T9" s="125">
        <v>8</v>
      </c>
      <c r="U9" s="125" t="s">
        <v>192</v>
      </c>
      <c r="V9" s="125">
        <v>2025</v>
      </c>
      <c r="W9" s="125" t="s">
        <v>212</v>
      </c>
      <c r="X9" s="127" t="s">
        <v>166</v>
      </c>
    </row>
    <row r="10" spans="1:24">
      <c r="A10" s="139" t="s">
        <v>185</v>
      </c>
      <c r="B10" s="139" t="s">
        <v>203</v>
      </c>
      <c r="C10" s="139">
        <v>95.578623267787805</v>
      </c>
      <c r="D10" s="139">
        <v>2022</v>
      </c>
      <c r="E10" s="139" t="s">
        <v>199</v>
      </c>
      <c r="I10" s="144" t="s">
        <v>185</v>
      </c>
      <c r="J10" s="144" t="s">
        <v>188</v>
      </c>
      <c r="K10" s="144">
        <v>46.620046620046601</v>
      </c>
      <c r="L10" s="144">
        <v>2022</v>
      </c>
      <c r="M10" s="144" t="s">
        <v>199</v>
      </c>
      <c r="P10" s="125" t="s">
        <v>190</v>
      </c>
      <c r="Q10" s="125">
        <v>2025</v>
      </c>
      <c r="R10" s="125" t="s">
        <v>212</v>
      </c>
      <c r="S10" s="126">
        <v>54.397043345999997</v>
      </c>
      <c r="T10" s="125">
        <v>9</v>
      </c>
      <c r="U10" s="125" t="s">
        <v>192</v>
      </c>
      <c r="V10" s="125">
        <v>2025</v>
      </c>
      <c r="W10" s="125" t="s">
        <v>211</v>
      </c>
      <c r="X10" s="127">
        <v>72.25</v>
      </c>
    </row>
    <row r="11" spans="1:24">
      <c r="A11" s="139" t="s">
        <v>202</v>
      </c>
      <c r="B11" s="139" t="s">
        <v>213</v>
      </c>
      <c r="C11" s="139">
        <v>83.300743058271394</v>
      </c>
      <c r="D11" s="139">
        <v>2021</v>
      </c>
      <c r="E11" s="139" t="s">
        <v>189</v>
      </c>
      <c r="I11" s="145" t="s">
        <v>202</v>
      </c>
      <c r="J11" s="145" t="s">
        <v>214</v>
      </c>
      <c r="K11" s="145">
        <v>48.814504881450397</v>
      </c>
      <c r="L11" s="145">
        <v>2021</v>
      </c>
      <c r="M11" s="145" t="s">
        <v>215</v>
      </c>
      <c r="P11" s="125" t="s">
        <v>190</v>
      </c>
      <c r="Q11" s="125">
        <v>2025</v>
      </c>
      <c r="R11" s="125" t="s">
        <v>210</v>
      </c>
      <c r="S11" s="126">
        <v>42.526418073999999</v>
      </c>
      <c r="T11" s="125">
        <v>10</v>
      </c>
      <c r="U11" s="125" t="s">
        <v>192</v>
      </c>
      <c r="V11" s="125">
        <v>2025</v>
      </c>
      <c r="W11" s="125" t="s">
        <v>209</v>
      </c>
      <c r="X11" s="127">
        <v>63.72</v>
      </c>
    </row>
    <row r="12" spans="1:24">
      <c r="A12" s="139" t="s">
        <v>202</v>
      </c>
      <c r="B12" s="139" t="s">
        <v>213</v>
      </c>
      <c r="C12" s="139">
        <v>79.6943231441048</v>
      </c>
      <c r="D12" s="139">
        <v>2021</v>
      </c>
      <c r="E12" s="139" t="s">
        <v>215</v>
      </c>
      <c r="I12" s="146" t="s">
        <v>202</v>
      </c>
      <c r="J12" s="146" t="s">
        <v>214</v>
      </c>
      <c r="K12" s="146">
        <v>63.3333341781562</v>
      </c>
      <c r="L12" s="146">
        <v>2021</v>
      </c>
      <c r="M12" s="146" t="s">
        <v>195</v>
      </c>
      <c r="P12" s="125" t="s">
        <v>190</v>
      </c>
      <c r="Q12" s="125">
        <v>2025</v>
      </c>
      <c r="R12" s="125" t="s">
        <v>210</v>
      </c>
      <c r="S12" s="126">
        <v>40.089801155000004</v>
      </c>
      <c r="T12" s="125">
        <v>11</v>
      </c>
      <c r="U12" s="125" t="s">
        <v>192</v>
      </c>
      <c r="V12" s="125">
        <v>2025</v>
      </c>
      <c r="W12" s="125" t="s">
        <v>207</v>
      </c>
      <c r="X12" s="127">
        <v>62.77</v>
      </c>
    </row>
    <row r="13" spans="1:24">
      <c r="A13" s="139" t="s">
        <v>202</v>
      </c>
      <c r="B13" s="139" t="s">
        <v>213</v>
      </c>
      <c r="C13" s="139">
        <v>87.341772151898695</v>
      </c>
      <c r="D13" s="139">
        <v>2021</v>
      </c>
      <c r="E13" s="139" t="s">
        <v>195</v>
      </c>
      <c r="I13" s="146" t="s">
        <v>202</v>
      </c>
      <c r="J13" s="146" t="s">
        <v>214</v>
      </c>
      <c r="K13" s="146">
        <v>42.157986309576799</v>
      </c>
      <c r="L13" s="146">
        <v>2021</v>
      </c>
      <c r="M13" s="146" t="s">
        <v>198</v>
      </c>
      <c r="P13" s="125" t="s">
        <v>190</v>
      </c>
      <c r="Q13" s="125">
        <v>2025</v>
      </c>
      <c r="R13" s="125" t="s">
        <v>208</v>
      </c>
      <c r="S13" s="126">
        <v>48.821283452000003</v>
      </c>
      <c r="T13" s="125">
        <v>12</v>
      </c>
      <c r="U13" s="125" t="s">
        <v>192</v>
      </c>
      <c r="V13" s="125">
        <v>2025</v>
      </c>
      <c r="W13" s="125" t="s">
        <v>205</v>
      </c>
      <c r="X13" s="127">
        <v>57.13</v>
      </c>
    </row>
    <row r="14" spans="1:24">
      <c r="A14" s="139" t="s">
        <v>202</v>
      </c>
      <c r="B14" s="139" t="s">
        <v>213</v>
      </c>
      <c r="C14" s="139">
        <v>75.239052560405895</v>
      </c>
      <c r="D14" s="139">
        <v>2021</v>
      </c>
      <c r="E14" s="139" t="s">
        <v>198</v>
      </c>
      <c r="I14" s="146" t="s">
        <v>202</v>
      </c>
      <c r="J14" s="146" t="s">
        <v>214</v>
      </c>
      <c r="K14" s="146">
        <v>52.058305758445798</v>
      </c>
      <c r="L14" s="146">
        <v>2022</v>
      </c>
      <c r="M14" s="146" t="s">
        <v>199</v>
      </c>
      <c r="P14" s="125" t="s">
        <v>190</v>
      </c>
      <c r="Q14" s="125">
        <v>2025</v>
      </c>
      <c r="R14" s="125" t="s">
        <v>206</v>
      </c>
      <c r="S14" s="126">
        <v>48.693374605999999</v>
      </c>
      <c r="X14" s="127">
        <f>AVERAGE(X2:X13)</f>
        <v>60.744</v>
      </c>
    </row>
    <row r="15" spans="1:24">
      <c r="A15" s="139" t="s">
        <v>202</v>
      </c>
      <c r="B15" s="139" t="s">
        <v>213</v>
      </c>
      <c r="C15" s="139">
        <v>87.365597093129196</v>
      </c>
      <c r="D15" s="139">
        <v>2022</v>
      </c>
      <c r="E15" s="139" t="s">
        <v>200</v>
      </c>
      <c r="I15" s="144" t="s">
        <v>202</v>
      </c>
      <c r="J15" s="144" t="s">
        <v>192</v>
      </c>
      <c r="K15" s="144">
        <v>65.897858319604595</v>
      </c>
      <c r="L15" s="144">
        <v>2021</v>
      </c>
      <c r="M15" s="144" t="s">
        <v>195</v>
      </c>
      <c r="P15" s="125" t="s">
        <v>216</v>
      </c>
      <c r="Q15" s="125">
        <v>2024</v>
      </c>
      <c r="R15" s="125" t="s">
        <v>191</v>
      </c>
      <c r="S15" s="126">
        <v>48.146148308000001</v>
      </c>
      <c r="T15" s="125">
        <v>1</v>
      </c>
      <c r="U15" s="125" t="s">
        <v>216</v>
      </c>
      <c r="V15" s="125">
        <v>2024</v>
      </c>
      <c r="W15" s="125" t="s">
        <v>193</v>
      </c>
      <c r="X15" s="126">
        <v>36.729999999999997</v>
      </c>
    </row>
    <row r="16" spans="1:24">
      <c r="A16" s="139" t="s">
        <v>202</v>
      </c>
      <c r="B16" s="139" t="s">
        <v>213</v>
      </c>
      <c r="C16" s="139">
        <v>76.754385964912203</v>
      </c>
      <c r="D16" s="139">
        <v>2022</v>
      </c>
      <c r="E16" s="139" t="s">
        <v>217</v>
      </c>
      <c r="I16" s="144" t="s">
        <v>202</v>
      </c>
      <c r="J16" s="144" t="s">
        <v>192</v>
      </c>
      <c r="K16" s="144">
        <v>51.304929734552701</v>
      </c>
      <c r="L16" s="144">
        <v>2021</v>
      </c>
      <c r="M16" s="144" t="s">
        <v>198</v>
      </c>
      <c r="P16" s="125" t="s">
        <v>216</v>
      </c>
      <c r="Q16" s="125">
        <v>2024</v>
      </c>
      <c r="R16" s="125" t="s">
        <v>196</v>
      </c>
      <c r="S16" s="126">
        <v>44.941392534999999</v>
      </c>
      <c r="T16" s="125">
        <v>2</v>
      </c>
      <c r="U16" s="125" t="s">
        <v>216</v>
      </c>
      <c r="V16" s="125">
        <v>2024</v>
      </c>
      <c r="W16" s="125" t="s">
        <v>196</v>
      </c>
      <c r="X16" s="126">
        <v>44.94</v>
      </c>
    </row>
    <row r="17" spans="1:24">
      <c r="A17" s="139" t="s">
        <v>202</v>
      </c>
      <c r="B17" s="139" t="s">
        <v>213</v>
      </c>
      <c r="C17" s="139">
        <v>81.346198649119302</v>
      </c>
      <c r="D17" s="139">
        <v>2022</v>
      </c>
      <c r="E17" s="139" t="s">
        <v>187</v>
      </c>
      <c r="I17" s="144" t="s">
        <v>202</v>
      </c>
      <c r="J17" s="144" t="s">
        <v>192</v>
      </c>
      <c r="K17" s="144">
        <v>101.87932669156901</v>
      </c>
      <c r="L17" s="144">
        <v>2021</v>
      </c>
      <c r="M17" s="144" t="s">
        <v>218</v>
      </c>
      <c r="P17" s="125" t="s">
        <v>216</v>
      </c>
      <c r="Q17" s="125">
        <v>2024</v>
      </c>
      <c r="R17" s="125" t="s">
        <v>193</v>
      </c>
      <c r="S17" s="126">
        <v>36.732456139999996</v>
      </c>
      <c r="T17" s="125">
        <v>3</v>
      </c>
      <c r="U17" s="125" t="s">
        <v>216</v>
      </c>
      <c r="V17" s="125">
        <v>2024</v>
      </c>
      <c r="W17" s="125" t="s">
        <v>191</v>
      </c>
      <c r="X17" s="126">
        <v>48.15</v>
      </c>
    </row>
    <row r="18" spans="1:24">
      <c r="A18" s="139" t="s">
        <v>202</v>
      </c>
      <c r="B18" s="139" t="s">
        <v>213</v>
      </c>
      <c r="C18" s="139">
        <v>82.664868801083898</v>
      </c>
      <c r="D18" s="139">
        <v>2022</v>
      </c>
      <c r="E18" s="139" t="s">
        <v>194</v>
      </c>
      <c r="I18" s="144" t="s">
        <v>202</v>
      </c>
      <c r="J18" s="144" t="s">
        <v>192</v>
      </c>
      <c r="K18" s="144">
        <v>60.267154166785403</v>
      </c>
      <c r="L18" s="144">
        <v>2022</v>
      </c>
      <c r="M18" s="144" t="s">
        <v>204</v>
      </c>
      <c r="P18" s="125" t="s">
        <v>216</v>
      </c>
      <c r="Q18" s="125">
        <v>2025</v>
      </c>
      <c r="R18" s="125" t="s">
        <v>193</v>
      </c>
      <c r="S18" s="126">
        <v>48.804596281000002</v>
      </c>
      <c r="T18" s="125">
        <v>4</v>
      </c>
      <c r="U18" s="125" t="s">
        <v>216</v>
      </c>
      <c r="V18" s="125">
        <v>2025</v>
      </c>
      <c r="W18" s="125" t="s">
        <v>201</v>
      </c>
      <c r="X18" s="126">
        <v>39.6</v>
      </c>
    </row>
    <row r="19" spans="1:24">
      <c r="A19" s="139" t="s">
        <v>202</v>
      </c>
      <c r="B19" s="139" t="s">
        <v>213</v>
      </c>
      <c r="C19" s="139">
        <v>76.871601954492505</v>
      </c>
      <c r="D19" s="139">
        <v>2022</v>
      </c>
      <c r="E19" s="139" t="s">
        <v>197</v>
      </c>
      <c r="I19" s="144" t="s">
        <v>202</v>
      </c>
      <c r="J19" s="144" t="s">
        <v>192</v>
      </c>
      <c r="K19" s="144">
        <v>70.896066576533897</v>
      </c>
      <c r="L19" s="144">
        <v>2022</v>
      </c>
      <c r="M19" s="144" t="s">
        <v>187</v>
      </c>
      <c r="P19" s="125" t="s">
        <v>216</v>
      </c>
      <c r="Q19" s="125">
        <v>2025</v>
      </c>
      <c r="R19" s="125" t="s">
        <v>205</v>
      </c>
      <c r="S19" s="126">
        <v>51.159246762000002</v>
      </c>
      <c r="T19" s="125">
        <v>5</v>
      </c>
      <c r="U19" s="125" t="s">
        <v>216</v>
      </c>
      <c r="V19" s="125">
        <v>2025</v>
      </c>
      <c r="W19" s="125" t="s">
        <v>206</v>
      </c>
      <c r="X19" s="126" t="s">
        <v>166</v>
      </c>
    </row>
    <row r="20" spans="1:24">
      <c r="A20" s="139" t="s">
        <v>202</v>
      </c>
      <c r="B20" s="139" t="s">
        <v>213</v>
      </c>
      <c r="C20" s="139">
        <v>84.474660362837099</v>
      </c>
      <c r="D20" s="139">
        <v>2022</v>
      </c>
      <c r="E20" s="139" t="s">
        <v>199</v>
      </c>
      <c r="I20" s="144" t="s">
        <v>202</v>
      </c>
      <c r="J20" s="144" t="s">
        <v>192</v>
      </c>
      <c r="K20" s="144">
        <v>65.934066754824798</v>
      </c>
      <c r="L20" s="144">
        <v>2022</v>
      </c>
      <c r="M20" s="144" t="s">
        <v>197</v>
      </c>
      <c r="P20" s="125" t="s">
        <v>216</v>
      </c>
      <c r="Q20" s="125">
        <v>2025</v>
      </c>
      <c r="R20" s="125" t="s">
        <v>207</v>
      </c>
      <c r="S20" s="126">
        <v>52.985822712000001</v>
      </c>
      <c r="T20" s="125">
        <v>6</v>
      </c>
      <c r="U20" s="125" t="s">
        <v>216</v>
      </c>
      <c r="V20" s="125">
        <v>2025</v>
      </c>
      <c r="W20" s="125" t="s">
        <v>208</v>
      </c>
      <c r="X20" s="126">
        <v>54.04</v>
      </c>
    </row>
    <row r="21" spans="1:24">
      <c r="A21" s="139" t="s">
        <v>185</v>
      </c>
      <c r="B21" s="139" t="s">
        <v>216</v>
      </c>
      <c r="C21" s="139">
        <v>50.066755674232297</v>
      </c>
      <c r="D21" s="139">
        <v>2021</v>
      </c>
      <c r="E21" s="139" t="s">
        <v>189</v>
      </c>
      <c r="I21" s="256" t="s">
        <v>219</v>
      </c>
      <c r="J21" s="256"/>
      <c r="K21" s="256"/>
      <c r="L21" s="256"/>
      <c r="M21" s="256"/>
      <c r="P21" s="125" t="s">
        <v>216</v>
      </c>
      <c r="Q21" s="125">
        <v>2025</v>
      </c>
      <c r="R21" s="125" t="s">
        <v>209</v>
      </c>
      <c r="S21" s="126">
        <v>54.869684499000002</v>
      </c>
      <c r="T21" s="125">
        <v>7</v>
      </c>
      <c r="U21" s="125" t="s">
        <v>216</v>
      </c>
      <c r="V21" s="125">
        <v>2025</v>
      </c>
      <c r="W21" s="125" t="s">
        <v>210</v>
      </c>
      <c r="X21" s="126" t="s">
        <v>166</v>
      </c>
    </row>
    <row r="22" spans="1:24">
      <c r="A22" s="139" t="s">
        <v>185</v>
      </c>
      <c r="B22" s="139" t="s">
        <v>216</v>
      </c>
      <c r="C22" s="139">
        <v>53.698997938342004</v>
      </c>
      <c r="D22" s="139">
        <v>2021</v>
      </c>
      <c r="E22" s="139" t="s">
        <v>215</v>
      </c>
      <c r="P22" s="125" t="s">
        <v>216</v>
      </c>
      <c r="Q22" s="125">
        <v>2025</v>
      </c>
      <c r="R22" s="125" t="s">
        <v>211</v>
      </c>
      <c r="S22" s="126">
        <v>46.705027153000003</v>
      </c>
      <c r="T22" s="125">
        <v>8</v>
      </c>
      <c r="U22" s="125" t="s">
        <v>216</v>
      </c>
      <c r="V22" s="125">
        <v>2025</v>
      </c>
      <c r="W22" s="125" t="s">
        <v>212</v>
      </c>
      <c r="X22" s="126">
        <v>40.880000000000003</v>
      </c>
    </row>
    <row r="23" spans="1:24">
      <c r="A23" s="139" t="s">
        <v>185</v>
      </c>
      <c r="B23" s="139" t="s">
        <v>216</v>
      </c>
      <c r="C23" s="139">
        <v>46.476437527021098</v>
      </c>
      <c r="D23" s="139">
        <v>2021</v>
      </c>
      <c r="E23" s="139" t="s">
        <v>198</v>
      </c>
      <c r="P23" s="125" t="s">
        <v>216</v>
      </c>
      <c r="Q23" s="125">
        <v>2025</v>
      </c>
      <c r="R23" s="125" t="s">
        <v>212</v>
      </c>
      <c r="S23" s="126">
        <v>40.880845960999999</v>
      </c>
      <c r="T23" s="125">
        <v>9</v>
      </c>
      <c r="U23" s="125" t="s">
        <v>216</v>
      </c>
      <c r="V23" s="125">
        <v>2025</v>
      </c>
      <c r="W23" s="125" t="s">
        <v>211</v>
      </c>
      <c r="X23" s="126">
        <v>46.71</v>
      </c>
    </row>
    <row r="24" spans="1:24">
      <c r="A24" s="139" t="s">
        <v>185</v>
      </c>
      <c r="B24" s="139" t="s">
        <v>216</v>
      </c>
      <c r="C24" s="139">
        <v>56.013179571663898</v>
      </c>
      <c r="D24" s="139">
        <v>2022</v>
      </c>
      <c r="E24" s="139" t="s">
        <v>200</v>
      </c>
      <c r="P24" s="125" t="s">
        <v>216</v>
      </c>
      <c r="Q24" s="125">
        <v>2025</v>
      </c>
      <c r="R24" s="125" t="s">
        <v>208</v>
      </c>
      <c r="S24" s="126">
        <v>54.042369217000001</v>
      </c>
      <c r="T24" s="125">
        <v>10</v>
      </c>
      <c r="U24" s="125" t="s">
        <v>216</v>
      </c>
      <c r="V24" s="125">
        <v>2025</v>
      </c>
      <c r="W24" s="125" t="s">
        <v>209</v>
      </c>
      <c r="X24" s="126">
        <v>54.87</v>
      </c>
    </row>
    <row r="25" spans="1:24">
      <c r="A25" s="139" t="s">
        <v>185</v>
      </c>
      <c r="B25" s="139" t="s">
        <v>216</v>
      </c>
      <c r="C25" s="139">
        <v>59.940059940059903</v>
      </c>
      <c r="D25" s="139">
        <v>2022</v>
      </c>
      <c r="E25" s="139" t="s">
        <v>217</v>
      </c>
      <c r="P25" s="125" t="s">
        <v>216</v>
      </c>
      <c r="Q25" s="125">
        <v>2025</v>
      </c>
      <c r="R25" s="125" t="s">
        <v>201</v>
      </c>
      <c r="S25" s="126">
        <v>39.598589638999997</v>
      </c>
      <c r="T25" s="125">
        <v>11</v>
      </c>
      <c r="U25" s="125" t="s">
        <v>216</v>
      </c>
      <c r="V25" s="125">
        <v>2025</v>
      </c>
      <c r="W25" s="125" t="s">
        <v>207</v>
      </c>
      <c r="X25" s="126">
        <v>52.96</v>
      </c>
    </row>
    <row r="26" spans="1:24">
      <c r="A26" s="139" t="s">
        <v>185</v>
      </c>
      <c r="B26" s="139" t="s">
        <v>216</v>
      </c>
      <c r="C26" s="139">
        <v>59.930081571499898</v>
      </c>
      <c r="D26" s="139">
        <v>2022</v>
      </c>
      <c r="E26" s="139" t="s">
        <v>197</v>
      </c>
      <c r="P26" s="125" t="s">
        <v>192</v>
      </c>
      <c r="Q26" s="125">
        <v>2024</v>
      </c>
      <c r="R26" s="125" t="s">
        <v>196</v>
      </c>
      <c r="S26" s="126">
        <v>58.305830583000002</v>
      </c>
      <c r="T26" s="125">
        <v>12</v>
      </c>
      <c r="U26" s="125" t="s">
        <v>216</v>
      </c>
      <c r="V26" s="125">
        <v>2025</v>
      </c>
      <c r="W26" s="125" t="s">
        <v>205</v>
      </c>
      <c r="X26" s="126">
        <v>51.16</v>
      </c>
    </row>
    <row r="27" spans="1:24">
      <c r="A27" s="139" t="s">
        <v>185</v>
      </c>
      <c r="B27" s="139" t="s">
        <v>216</v>
      </c>
      <c r="C27" s="139">
        <v>53.404539385847798</v>
      </c>
      <c r="D27" s="139">
        <v>2022</v>
      </c>
      <c r="E27" s="139" t="s">
        <v>199</v>
      </c>
      <c r="P27" s="125" t="s">
        <v>192</v>
      </c>
      <c r="Q27" s="125">
        <v>2024</v>
      </c>
      <c r="R27" s="125" t="s">
        <v>193</v>
      </c>
      <c r="S27" s="126">
        <v>56.525979784</v>
      </c>
      <c r="X27" s="126">
        <f>AVERAGE(X15:X26)</f>
        <v>47.003999999999998</v>
      </c>
    </row>
    <row r="28" spans="1:24">
      <c r="A28" s="139" t="s">
        <v>202</v>
      </c>
      <c r="B28" s="139" t="s">
        <v>220</v>
      </c>
      <c r="C28" s="139">
        <v>89.052151166026604</v>
      </c>
      <c r="D28" s="139">
        <v>2021</v>
      </c>
      <c r="E28" s="139" t="s">
        <v>195</v>
      </c>
      <c r="I28" s="143" t="s">
        <v>178</v>
      </c>
      <c r="J28" s="143" t="s">
        <v>179</v>
      </c>
      <c r="K28" s="143" t="s">
        <v>180</v>
      </c>
      <c r="L28" s="143" t="s">
        <v>181</v>
      </c>
      <c r="M28" s="143" t="s">
        <v>147</v>
      </c>
      <c r="P28" s="125" t="s">
        <v>192</v>
      </c>
      <c r="Q28" s="125">
        <v>2025</v>
      </c>
      <c r="R28" s="125" t="s">
        <v>205</v>
      </c>
      <c r="S28" s="126">
        <v>57.130537889000003</v>
      </c>
      <c r="T28" s="125">
        <v>1</v>
      </c>
      <c r="U28" s="125" t="s">
        <v>190</v>
      </c>
      <c r="V28" s="125">
        <v>2024</v>
      </c>
      <c r="W28" s="125" t="s">
        <v>193</v>
      </c>
      <c r="X28" s="126">
        <v>68.84</v>
      </c>
    </row>
    <row r="29" spans="1:24">
      <c r="A29" s="139" t="s">
        <v>202</v>
      </c>
      <c r="B29" s="139" t="s">
        <v>220</v>
      </c>
      <c r="C29" s="139">
        <v>86.798661144834597</v>
      </c>
      <c r="D29" s="139">
        <v>2021</v>
      </c>
      <c r="E29" s="139" t="s">
        <v>198</v>
      </c>
      <c r="I29" s="144" t="s">
        <v>202</v>
      </c>
      <c r="J29" s="144" t="s">
        <v>192</v>
      </c>
      <c r="K29" s="144">
        <v>65.1423075241551</v>
      </c>
      <c r="L29" s="144">
        <v>2021</v>
      </c>
      <c r="M29" s="144" t="s">
        <v>189</v>
      </c>
      <c r="P29" s="125" t="s">
        <v>192</v>
      </c>
      <c r="Q29" s="125">
        <v>2025</v>
      </c>
      <c r="R29" s="125" t="s">
        <v>207</v>
      </c>
      <c r="S29" s="126">
        <v>62.767094016999998</v>
      </c>
      <c r="T29" s="125">
        <v>2</v>
      </c>
      <c r="U29" s="125" t="s">
        <v>190</v>
      </c>
      <c r="V29" s="125">
        <v>2024</v>
      </c>
      <c r="W29" s="125" t="s">
        <v>196</v>
      </c>
      <c r="X29" s="126">
        <v>59.45</v>
      </c>
    </row>
    <row r="30" spans="1:24">
      <c r="A30" s="139" t="s">
        <v>202</v>
      </c>
      <c r="B30" s="139" t="s">
        <v>220</v>
      </c>
      <c r="C30" s="139">
        <v>77.856122629805498</v>
      </c>
      <c r="D30" s="139">
        <v>2021</v>
      </c>
      <c r="E30" s="139" t="s">
        <v>218</v>
      </c>
      <c r="I30" s="144" t="s">
        <v>202</v>
      </c>
      <c r="J30" s="144" t="s">
        <v>192</v>
      </c>
      <c r="K30" s="144">
        <v>65.897858319604595</v>
      </c>
      <c r="L30" s="144">
        <v>2021</v>
      </c>
      <c r="M30" s="144" t="s">
        <v>195</v>
      </c>
      <c r="P30" s="125" t="s">
        <v>192</v>
      </c>
      <c r="Q30" s="125">
        <v>2025</v>
      </c>
      <c r="R30" s="125" t="s">
        <v>209</v>
      </c>
      <c r="S30" s="126">
        <v>63.720529255000002</v>
      </c>
      <c r="T30" s="125">
        <v>3</v>
      </c>
      <c r="U30" s="125" t="s">
        <v>190</v>
      </c>
      <c r="V30" s="125">
        <v>2024</v>
      </c>
      <c r="W30" s="125" t="s">
        <v>191</v>
      </c>
      <c r="X30" s="126">
        <v>53.26</v>
      </c>
    </row>
    <row r="31" spans="1:24">
      <c r="A31" s="139" t="s">
        <v>202</v>
      </c>
      <c r="B31" s="139" t="s">
        <v>220</v>
      </c>
      <c r="C31" s="139">
        <v>69.980965177471703</v>
      </c>
      <c r="D31" s="139">
        <v>2022</v>
      </c>
      <c r="E31" s="139" t="s">
        <v>200</v>
      </c>
      <c r="I31" s="144" t="s">
        <v>202</v>
      </c>
      <c r="J31" s="144" t="s">
        <v>192</v>
      </c>
      <c r="K31" s="144">
        <v>51.304929734552701</v>
      </c>
      <c r="L31" s="144">
        <v>2021</v>
      </c>
      <c r="M31" s="144" t="s">
        <v>198</v>
      </c>
      <c r="P31" s="125" t="s">
        <v>192</v>
      </c>
      <c r="Q31" s="125">
        <v>2025</v>
      </c>
      <c r="R31" s="125" t="s">
        <v>211</v>
      </c>
      <c r="S31" s="126">
        <v>72.244985982000003</v>
      </c>
      <c r="T31" s="125">
        <v>4</v>
      </c>
      <c r="U31" s="125" t="s">
        <v>190</v>
      </c>
      <c r="V31" s="125">
        <v>2025</v>
      </c>
      <c r="W31" s="125" t="s">
        <v>201</v>
      </c>
      <c r="X31" s="126">
        <v>50.18</v>
      </c>
    </row>
    <row r="32" spans="1:24">
      <c r="A32" s="139" t="s">
        <v>202</v>
      </c>
      <c r="B32" s="139" t="s">
        <v>220</v>
      </c>
      <c r="C32" s="139">
        <v>86.5623019480376</v>
      </c>
      <c r="D32" s="139">
        <v>2022</v>
      </c>
      <c r="E32" s="139" t="s">
        <v>217</v>
      </c>
      <c r="I32" s="144" t="s">
        <v>202</v>
      </c>
      <c r="J32" s="144" t="s">
        <v>192</v>
      </c>
      <c r="K32" s="144">
        <v>101.87932669156901</v>
      </c>
      <c r="L32" s="144">
        <v>2021</v>
      </c>
      <c r="M32" s="144" t="s">
        <v>218</v>
      </c>
      <c r="P32" s="125" t="s">
        <v>192</v>
      </c>
      <c r="Q32" s="125">
        <v>2025</v>
      </c>
      <c r="R32" s="125" t="s">
        <v>210</v>
      </c>
      <c r="S32" s="126">
        <v>57.992565055999997</v>
      </c>
      <c r="T32" s="125">
        <v>5</v>
      </c>
      <c r="U32" s="125" t="s">
        <v>190</v>
      </c>
      <c r="V32" s="125">
        <v>2025</v>
      </c>
      <c r="W32" s="125" t="s">
        <v>206</v>
      </c>
      <c r="X32" s="126">
        <v>48.69</v>
      </c>
    </row>
    <row r="33" spans="1:24">
      <c r="A33" s="139" t="s">
        <v>202</v>
      </c>
      <c r="B33" s="139" t="s">
        <v>220</v>
      </c>
      <c r="C33" s="139">
        <v>89.827800461565701</v>
      </c>
      <c r="D33" s="139">
        <v>2022</v>
      </c>
      <c r="E33" s="139" t="s">
        <v>204</v>
      </c>
      <c r="I33" s="144" t="s">
        <v>202</v>
      </c>
      <c r="J33" s="144" t="s">
        <v>192</v>
      </c>
      <c r="K33" s="144">
        <v>60.267154166785403</v>
      </c>
      <c r="L33" s="144">
        <v>2022</v>
      </c>
      <c r="M33" s="144" t="s">
        <v>204</v>
      </c>
      <c r="P33" s="125" t="s">
        <v>192</v>
      </c>
      <c r="Q33" s="125">
        <v>2025</v>
      </c>
      <c r="R33" s="125" t="s">
        <v>208</v>
      </c>
      <c r="S33" s="126">
        <v>54.375</v>
      </c>
      <c r="T33" s="125">
        <v>6</v>
      </c>
      <c r="U33" s="125" t="s">
        <v>190</v>
      </c>
      <c r="V33" s="125">
        <v>2025</v>
      </c>
      <c r="W33" s="125" t="s">
        <v>208</v>
      </c>
      <c r="X33" s="126">
        <v>48.82</v>
      </c>
    </row>
    <row r="34" spans="1:24">
      <c r="A34" s="139" t="s">
        <v>202</v>
      </c>
      <c r="B34" s="139" t="s">
        <v>220</v>
      </c>
      <c r="C34" s="139">
        <v>80.259498407629593</v>
      </c>
      <c r="D34" s="139">
        <v>2022</v>
      </c>
      <c r="E34" s="139" t="s">
        <v>187</v>
      </c>
      <c r="I34" s="144" t="s">
        <v>202</v>
      </c>
      <c r="J34" s="144" t="s">
        <v>192</v>
      </c>
      <c r="K34" s="144">
        <v>70.896066576533897</v>
      </c>
      <c r="L34" s="144">
        <v>2022</v>
      </c>
      <c r="M34" s="144" t="s">
        <v>187</v>
      </c>
      <c r="P34" s="125" t="s">
        <v>192</v>
      </c>
      <c r="Q34" s="125">
        <v>2025</v>
      </c>
      <c r="R34" s="125" t="s">
        <v>206</v>
      </c>
      <c r="S34" s="126">
        <v>61.267184698000001</v>
      </c>
      <c r="T34" s="125">
        <v>7</v>
      </c>
      <c r="U34" s="125" t="s">
        <v>190</v>
      </c>
      <c r="V34" s="125">
        <v>2025</v>
      </c>
      <c r="W34" s="125" t="s">
        <v>210</v>
      </c>
      <c r="X34" s="126">
        <v>42.53</v>
      </c>
    </row>
    <row r="35" spans="1:24">
      <c r="A35" s="139" t="s">
        <v>202</v>
      </c>
      <c r="B35" s="139" t="s">
        <v>220</v>
      </c>
      <c r="C35" s="139">
        <v>87.043251800192806</v>
      </c>
      <c r="D35" s="139">
        <v>2022</v>
      </c>
      <c r="E35" s="139" t="s">
        <v>194</v>
      </c>
      <c r="I35" s="144" t="s">
        <v>202</v>
      </c>
      <c r="J35" s="144" t="s">
        <v>192</v>
      </c>
      <c r="K35" s="144">
        <v>65.934066754824798</v>
      </c>
      <c r="L35" s="144">
        <v>2022</v>
      </c>
      <c r="M35" s="144" t="s">
        <v>197</v>
      </c>
      <c r="P35" s="125" t="s">
        <v>192</v>
      </c>
      <c r="Q35" s="125">
        <v>2025</v>
      </c>
      <c r="R35" s="125" t="s">
        <v>201</v>
      </c>
      <c r="S35" s="126">
        <v>63.094184486000003</v>
      </c>
      <c r="T35" s="125">
        <v>8</v>
      </c>
      <c r="U35" s="125" t="s">
        <v>190</v>
      </c>
      <c r="V35" s="125">
        <v>2025</v>
      </c>
      <c r="W35" s="125" t="s">
        <v>212</v>
      </c>
      <c r="X35" s="126">
        <v>54.4</v>
      </c>
    </row>
    <row r="36" spans="1:24">
      <c r="A36" s="139" t="s">
        <v>202</v>
      </c>
      <c r="B36" s="139" t="s">
        <v>220</v>
      </c>
      <c r="C36" s="139">
        <v>87.521263586596504</v>
      </c>
      <c r="D36" s="139">
        <v>2022</v>
      </c>
      <c r="E36" s="139" t="s">
        <v>197</v>
      </c>
      <c r="I36" s="145" t="s">
        <v>202</v>
      </c>
      <c r="J36" s="145" t="s">
        <v>214</v>
      </c>
      <c r="K36" s="145">
        <v>48.814504881450397</v>
      </c>
      <c r="L36" s="145">
        <v>2021</v>
      </c>
      <c r="M36" s="145" t="s">
        <v>215</v>
      </c>
      <c r="P36" s="125" t="s">
        <v>192</v>
      </c>
      <c r="Q36" s="125">
        <v>2025</v>
      </c>
      <c r="R36" s="125" t="s">
        <v>201</v>
      </c>
      <c r="S36" s="126">
        <v>63.094184486000003</v>
      </c>
      <c r="T36" s="125">
        <v>9</v>
      </c>
      <c r="U36" s="125" t="s">
        <v>190</v>
      </c>
      <c r="V36" s="125">
        <v>2025</v>
      </c>
      <c r="W36" s="125" t="s">
        <v>211</v>
      </c>
      <c r="X36" s="126">
        <v>48.09</v>
      </c>
    </row>
    <row r="37" spans="1:24">
      <c r="A37" s="139" t="s">
        <v>202</v>
      </c>
      <c r="B37" s="139" t="s">
        <v>220</v>
      </c>
      <c r="C37" s="139">
        <v>85.066069753469094</v>
      </c>
      <c r="D37" s="139">
        <v>2022</v>
      </c>
      <c r="E37" s="139" t="s">
        <v>199</v>
      </c>
      <c r="I37" s="146" t="s">
        <v>202</v>
      </c>
      <c r="J37" s="146" t="s">
        <v>214</v>
      </c>
      <c r="K37" s="146">
        <v>63.3333341781562</v>
      </c>
      <c r="L37" s="146">
        <v>2021</v>
      </c>
      <c r="M37" s="146" t="s">
        <v>195</v>
      </c>
      <c r="T37" s="125">
        <v>10</v>
      </c>
      <c r="U37" s="125" t="s">
        <v>190</v>
      </c>
      <c r="V37" s="125">
        <v>2025</v>
      </c>
      <c r="W37" s="125" t="s">
        <v>209</v>
      </c>
      <c r="X37" s="126">
        <v>52.67</v>
      </c>
    </row>
    <row r="38" spans="1:24">
      <c r="A38" s="140" t="s">
        <v>202</v>
      </c>
      <c r="B38" s="140" t="s">
        <v>221</v>
      </c>
      <c r="C38" s="140">
        <v>76.567176590890497</v>
      </c>
      <c r="D38" s="140">
        <v>2021</v>
      </c>
      <c r="E38" s="140" t="s">
        <v>189</v>
      </c>
      <c r="I38" s="146" t="s">
        <v>202</v>
      </c>
      <c r="J38" s="146" t="s">
        <v>214</v>
      </c>
      <c r="K38" s="146">
        <v>42.157986309576799</v>
      </c>
      <c r="L38" s="146">
        <v>2021</v>
      </c>
      <c r="M38" s="146" t="s">
        <v>198</v>
      </c>
      <c r="T38" s="125">
        <v>11</v>
      </c>
      <c r="U38" s="125" t="s">
        <v>190</v>
      </c>
      <c r="V38" s="125">
        <v>2025</v>
      </c>
      <c r="W38" s="125" t="s">
        <v>207</v>
      </c>
      <c r="X38" s="126">
        <v>55.36</v>
      </c>
    </row>
    <row r="39" spans="1:24">
      <c r="A39" s="140" t="s">
        <v>202</v>
      </c>
      <c r="B39" s="140" t="s">
        <v>221</v>
      </c>
      <c r="C39" s="140">
        <v>76.369706719533497</v>
      </c>
      <c r="D39" s="140">
        <v>2021</v>
      </c>
      <c r="E39" s="140" t="s">
        <v>215</v>
      </c>
      <c r="I39" s="146" t="s">
        <v>202</v>
      </c>
      <c r="J39" s="146" t="s">
        <v>214</v>
      </c>
      <c r="K39" s="146">
        <v>52.058305758445798</v>
      </c>
      <c r="L39" s="146">
        <v>2022</v>
      </c>
      <c r="M39" s="146" t="s">
        <v>199</v>
      </c>
      <c r="T39" s="125">
        <v>12</v>
      </c>
      <c r="U39" s="125" t="s">
        <v>190</v>
      </c>
      <c r="V39" s="125">
        <v>2025</v>
      </c>
      <c r="W39" s="125" t="s">
        <v>205</v>
      </c>
      <c r="X39" s="126">
        <v>58.56</v>
      </c>
    </row>
    <row r="40" spans="1:24">
      <c r="A40" s="140" t="s">
        <v>202</v>
      </c>
      <c r="B40" s="140" t="s">
        <v>221</v>
      </c>
      <c r="C40" s="140">
        <v>77.871538025522597</v>
      </c>
      <c r="D40" s="140">
        <v>2021</v>
      </c>
      <c r="E40" s="140" t="s">
        <v>195</v>
      </c>
      <c r="I40" s="48" t="s">
        <v>185</v>
      </c>
      <c r="J40" s="48" t="s">
        <v>222</v>
      </c>
      <c r="K40" s="48">
        <v>60.744783871819699</v>
      </c>
      <c r="L40" s="48">
        <v>2021</v>
      </c>
      <c r="M40" s="48" t="s">
        <v>198</v>
      </c>
      <c r="X40" s="126">
        <f>AVERAGE(X28:X39)</f>
        <v>53.404166666666697</v>
      </c>
    </row>
    <row r="41" spans="1:24">
      <c r="A41" s="140" t="s">
        <v>202</v>
      </c>
      <c r="B41" s="140" t="s">
        <v>221</v>
      </c>
      <c r="C41" s="140">
        <v>74.062276021342598</v>
      </c>
      <c r="D41" s="140">
        <v>2021</v>
      </c>
      <c r="E41" s="140" t="s">
        <v>198</v>
      </c>
      <c r="I41" s="48" t="s">
        <v>185</v>
      </c>
      <c r="J41" s="48" t="s">
        <v>222</v>
      </c>
      <c r="K41" s="48">
        <v>61.983471074380098</v>
      </c>
      <c r="L41" s="48">
        <v>2021</v>
      </c>
      <c r="M41" s="48" t="s">
        <v>218</v>
      </c>
      <c r="T41" s="125">
        <v>1</v>
      </c>
      <c r="U41" s="125" t="s">
        <v>223</v>
      </c>
      <c r="V41" s="125">
        <v>2024</v>
      </c>
      <c r="W41" s="125" t="s">
        <v>193</v>
      </c>
      <c r="X41" s="125">
        <v>53.98</v>
      </c>
    </row>
    <row r="42" spans="1:24">
      <c r="A42" s="140" t="s">
        <v>202</v>
      </c>
      <c r="B42" s="140" t="s">
        <v>221</v>
      </c>
      <c r="C42" s="140">
        <v>78.817078653610906</v>
      </c>
      <c r="D42" s="140">
        <v>2021</v>
      </c>
      <c r="E42" s="140" t="s">
        <v>218</v>
      </c>
      <c r="I42" s="48" t="s">
        <v>185</v>
      </c>
      <c r="J42" s="48" t="s">
        <v>222</v>
      </c>
      <c r="K42" s="48">
        <v>54.051445393561998</v>
      </c>
      <c r="L42" s="48">
        <v>2022</v>
      </c>
      <c r="M42" s="48" t="s">
        <v>200</v>
      </c>
      <c r="T42" s="125">
        <v>2</v>
      </c>
      <c r="U42" s="125" t="s">
        <v>223</v>
      </c>
      <c r="V42" s="125">
        <v>2024</v>
      </c>
      <c r="W42" s="125" t="s">
        <v>196</v>
      </c>
      <c r="X42" s="125">
        <v>57.61</v>
      </c>
    </row>
    <row r="43" spans="1:24">
      <c r="A43" s="140" t="s">
        <v>202</v>
      </c>
      <c r="B43" s="140" t="s">
        <v>221</v>
      </c>
      <c r="C43" s="140">
        <v>74.272338965245595</v>
      </c>
      <c r="D43" s="140">
        <v>2022</v>
      </c>
      <c r="E43" s="140" t="s">
        <v>200</v>
      </c>
      <c r="I43" s="48" t="s">
        <v>185</v>
      </c>
      <c r="J43" s="48" t="s">
        <v>222</v>
      </c>
      <c r="K43" s="48">
        <v>63.408704230895097</v>
      </c>
      <c r="L43" s="48">
        <v>2022</v>
      </c>
      <c r="M43" s="48" t="s">
        <v>217</v>
      </c>
      <c r="T43" s="125">
        <v>3</v>
      </c>
      <c r="U43" s="125" t="s">
        <v>223</v>
      </c>
      <c r="V43" s="125">
        <v>2024</v>
      </c>
      <c r="W43" s="125" t="s">
        <v>191</v>
      </c>
      <c r="X43" s="125">
        <v>52.84</v>
      </c>
    </row>
    <row r="44" spans="1:24">
      <c r="A44" s="140" t="s">
        <v>202</v>
      </c>
      <c r="B44" s="140" t="s">
        <v>221</v>
      </c>
      <c r="C44" s="140">
        <v>75.885567139806497</v>
      </c>
      <c r="D44" s="140">
        <v>2022</v>
      </c>
      <c r="E44" s="140" t="s">
        <v>217</v>
      </c>
      <c r="I44" s="48" t="s">
        <v>185</v>
      </c>
      <c r="J44" s="48" t="s">
        <v>222</v>
      </c>
      <c r="K44" s="48">
        <v>57.003473234880801</v>
      </c>
      <c r="L44" s="48">
        <v>2022</v>
      </c>
      <c r="M44" s="48" t="s">
        <v>204</v>
      </c>
      <c r="T44" s="125">
        <v>4</v>
      </c>
      <c r="U44" s="125" t="s">
        <v>223</v>
      </c>
      <c r="V44" s="125">
        <v>2025</v>
      </c>
      <c r="W44" s="125" t="s">
        <v>201</v>
      </c>
      <c r="X44" s="125">
        <v>52.29</v>
      </c>
    </row>
    <row r="45" spans="1:24">
      <c r="A45" s="140" t="s">
        <v>202</v>
      </c>
      <c r="B45" s="140" t="s">
        <v>221</v>
      </c>
      <c r="C45" s="140">
        <v>66.543416642951001</v>
      </c>
      <c r="D45" s="140">
        <v>2022</v>
      </c>
      <c r="E45" s="140" t="s">
        <v>204</v>
      </c>
      <c r="I45" s="48" t="s">
        <v>185</v>
      </c>
      <c r="J45" s="48" t="s">
        <v>222</v>
      </c>
      <c r="K45" s="48">
        <v>56.069715598189497</v>
      </c>
      <c r="L45" s="48">
        <v>2022</v>
      </c>
      <c r="M45" s="48" t="s">
        <v>187</v>
      </c>
      <c r="T45" s="125">
        <v>5</v>
      </c>
      <c r="U45" s="125" t="s">
        <v>223</v>
      </c>
      <c r="V45" s="125">
        <v>2025</v>
      </c>
      <c r="W45" s="125" t="s">
        <v>206</v>
      </c>
      <c r="X45" s="125">
        <v>55.59</v>
      </c>
    </row>
    <row r="46" spans="1:24">
      <c r="A46" s="140" t="s">
        <v>202</v>
      </c>
      <c r="B46" s="140" t="s">
        <v>221</v>
      </c>
      <c r="C46" s="140">
        <v>68.760210040604605</v>
      </c>
      <c r="D46" s="140">
        <v>2022</v>
      </c>
      <c r="E46" s="140" t="s">
        <v>187</v>
      </c>
      <c r="I46" s="48" t="s">
        <v>185</v>
      </c>
      <c r="J46" s="48" t="s">
        <v>222</v>
      </c>
      <c r="K46" s="48">
        <v>58.908904635874599</v>
      </c>
      <c r="L46" s="48">
        <v>2022</v>
      </c>
      <c r="M46" s="48" t="s">
        <v>197</v>
      </c>
      <c r="T46" s="125">
        <v>6</v>
      </c>
      <c r="U46" s="125" t="s">
        <v>223</v>
      </c>
      <c r="V46" s="125">
        <v>2025</v>
      </c>
      <c r="W46" s="125" t="s">
        <v>208</v>
      </c>
      <c r="X46" s="125">
        <v>57.13</v>
      </c>
    </row>
    <row r="47" spans="1:24">
      <c r="A47" s="140" t="s">
        <v>202</v>
      </c>
      <c r="B47" s="140" t="s">
        <v>221</v>
      </c>
      <c r="C47" s="140">
        <v>78.820749966570602</v>
      </c>
      <c r="D47" s="140">
        <v>2022</v>
      </c>
      <c r="E47" s="140" t="s">
        <v>194</v>
      </c>
      <c r="I47" s="48" t="s">
        <v>185</v>
      </c>
      <c r="J47" s="48" t="s">
        <v>222</v>
      </c>
      <c r="K47" s="48">
        <v>51.077059737952403</v>
      </c>
      <c r="L47" s="48">
        <v>2022</v>
      </c>
      <c r="M47" s="48" t="s">
        <v>199</v>
      </c>
      <c r="T47" s="125">
        <v>7</v>
      </c>
      <c r="U47" s="125" t="s">
        <v>223</v>
      </c>
      <c r="V47" s="125">
        <v>2025</v>
      </c>
      <c r="W47" s="125" t="s">
        <v>210</v>
      </c>
      <c r="X47" s="125">
        <v>56.44</v>
      </c>
    </row>
    <row r="48" spans="1:24">
      <c r="A48" s="140" t="s">
        <v>202</v>
      </c>
      <c r="B48" s="140" t="s">
        <v>221</v>
      </c>
      <c r="C48" s="140">
        <v>78.165444990675198</v>
      </c>
      <c r="D48" s="140">
        <v>2022</v>
      </c>
      <c r="E48" s="140" t="s">
        <v>197</v>
      </c>
      <c r="I48" s="256" t="s">
        <v>224</v>
      </c>
      <c r="J48" s="256"/>
      <c r="K48" s="256"/>
      <c r="L48" s="256"/>
      <c r="M48" s="256"/>
      <c r="T48" s="125">
        <v>8</v>
      </c>
      <c r="U48" s="125" t="s">
        <v>223</v>
      </c>
      <c r="V48" s="125">
        <v>2025</v>
      </c>
      <c r="W48" s="125" t="s">
        <v>212</v>
      </c>
      <c r="X48" s="125">
        <v>58.02</v>
      </c>
    </row>
    <row r="49" spans="1:24">
      <c r="A49" s="140" t="s">
        <v>202</v>
      </c>
      <c r="B49" s="140" t="s">
        <v>221</v>
      </c>
      <c r="C49" s="140">
        <v>75.903697519341193</v>
      </c>
      <c r="D49" s="140">
        <v>2022</v>
      </c>
      <c r="E49" s="140" t="s">
        <v>199</v>
      </c>
      <c r="T49" s="125">
        <v>9</v>
      </c>
      <c r="U49" s="125" t="s">
        <v>223</v>
      </c>
      <c r="V49" s="125">
        <v>2025</v>
      </c>
      <c r="W49" s="125" t="s">
        <v>211</v>
      </c>
      <c r="X49" s="125">
        <v>58.08</v>
      </c>
    </row>
    <row r="50" spans="1:24">
      <c r="A50" s="141" t="s">
        <v>202</v>
      </c>
      <c r="B50" s="141" t="s">
        <v>214</v>
      </c>
      <c r="C50" s="141">
        <v>48.814504881450397</v>
      </c>
      <c r="D50" s="141">
        <v>2021</v>
      </c>
      <c r="E50" s="141" t="s">
        <v>215</v>
      </c>
      <c r="T50" s="125">
        <v>10</v>
      </c>
      <c r="U50" s="125" t="s">
        <v>223</v>
      </c>
      <c r="V50" s="125">
        <v>2025</v>
      </c>
      <c r="W50" s="125" t="s">
        <v>209</v>
      </c>
      <c r="X50" s="125">
        <v>63.08</v>
      </c>
    </row>
    <row r="51" spans="1:24">
      <c r="A51" s="142" t="s">
        <v>202</v>
      </c>
      <c r="B51" s="142" t="s">
        <v>214</v>
      </c>
      <c r="C51" s="142">
        <v>63.3333341781562</v>
      </c>
      <c r="D51" s="142">
        <v>2021</v>
      </c>
      <c r="E51" s="142" t="s">
        <v>195</v>
      </c>
      <c r="T51" s="125">
        <v>11</v>
      </c>
      <c r="U51" s="125" t="s">
        <v>223</v>
      </c>
      <c r="V51" s="125">
        <v>2025</v>
      </c>
      <c r="W51" s="125" t="s">
        <v>207</v>
      </c>
      <c r="X51" s="125">
        <v>61.76</v>
      </c>
    </row>
    <row r="52" spans="1:24">
      <c r="A52" s="142" t="s">
        <v>202</v>
      </c>
      <c r="B52" s="142" t="s">
        <v>214</v>
      </c>
      <c r="C52" s="142">
        <v>42.157986309576799</v>
      </c>
      <c r="D52" s="142">
        <v>2021</v>
      </c>
      <c r="E52" s="142" t="s">
        <v>198</v>
      </c>
      <c r="I52" s="143" t="s">
        <v>178</v>
      </c>
      <c r="J52" s="143" t="s">
        <v>179</v>
      </c>
      <c r="K52" s="143" t="s">
        <v>180</v>
      </c>
      <c r="L52" s="143" t="s">
        <v>181</v>
      </c>
      <c r="M52" s="143" t="s">
        <v>147</v>
      </c>
      <c r="T52" s="125">
        <v>12</v>
      </c>
      <c r="U52" s="125" t="s">
        <v>223</v>
      </c>
      <c r="V52" s="125">
        <v>2025</v>
      </c>
      <c r="W52" s="125" t="s">
        <v>205</v>
      </c>
      <c r="X52" s="125">
        <v>61.34</v>
      </c>
    </row>
    <row r="53" spans="1:24">
      <c r="A53" s="142" t="s">
        <v>202</v>
      </c>
      <c r="B53" s="142" t="s">
        <v>214</v>
      </c>
      <c r="C53" s="142">
        <v>52.058305758445798</v>
      </c>
      <c r="D53" s="142">
        <v>2022</v>
      </c>
      <c r="E53" s="142" t="s">
        <v>199</v>
      </c>
      <c r="I53" s="147" t="s">
        <v>185</v>
      </c>
      <c r="J53" s="147" t="s">
        <v>225</v>
      </c>
      <c r="K53" s="147">
        <v>62.937062937062898</v>
      </c>
      <c r="L53" s="147">
        <v>2021</v>
      </c>
      <c r="M53" s="147" t="s">
        <v>189</v>
      </c>
      <c r="N53" s="125">
        <v>8</v>
      </c>
      <c r="X53" s="126">
        <f>AVERAGE(X41:X52)</f>
        <v>57.3466666666667</v>
      </c>
    </row>
    <row r="54" spans="1:24">
      <c r="A54" s="125" t="s">
        <v>202</v>
      </c>
      <c r="B54" s="125" t="s">
        <v>226</v>
      </c>
      <c r="C54" s="125">
        <v>45.7692707499831</v>
      </c>
      <c r="D54" s="125">
        <v>2021</v>
      </c>
      <c r="E54" s="125" t="s">
        <v>218</v>
      </c>
      <c r="I54" s="147" t="s">
        <v>185</v>
      </c>
      <c r="J54" s="147" t="s">
        <v>225</v>
      </c>
      <c r="K54" s="147">
        <v>64.526588845654999</v>
      </c>
      <c r="L54" s="147">
        <v>2021</v>
      </c>
      <c r="M54" s="147" t="s">
        <v>215</v>
      </c>
      <c r="N54" s="125">
        <v>9</v>
      </c>
    </row>
    <row r="55" spans="1:24">
      <c r="A55" s="125" t="s">
        <v>202</v>
      </c>
      <c r="B55" s="125" t="s">
        <v>227</v>
      </c>
      <c r="C55" s="125">
        <v>79.660116834838007</v>
      </c>
      <c r="D55" s="125">
        <v>2021</v>
      </c>
      <c r="E55" s="125" t="s">
        <v>189</v>
      </c>
      <c r="I55" s="147" t="s">
        <v>185</v>
      </c>
      <c r="J55" s="147" t="s">
        <v>225</v>
      </c>
      <c r="K55" s="147">
        <v>54.794520547945197</v>
      </c>
      <c r="L55" s="147">
        <v>2021</v>
      </c>
      <c r="M55" s="147" t="s">
        <v>195</v>
      </c>
      <c r="N55" s="125">
        <v>10</v>
      </c>
    </row>
    <row r="56" spans="1:24">
      <c r="A56" s="125" t="s">
        <v>202</v>
      </c>
      <c r="B56" s="125" t="s">
        <v>227</v>
      </c>
      <c r="C56" s="125">
        <v>69.8621289698319</v>
      </c>
      <c r="D56" s="125">
        <v>2021</v>
      </c>
      <c r="E56" s="125" t="s">
        <v>215</v>
      </c>
      <c r="I56" s="147" t="s">
        <v>185</v>
      </c>
      <c r="J56" s="147" t="s">
        <v>225</v>
      </c>
      <c r="K56" s="147">
        <v>59.889932016833903</v>
      </c>
      <c r="L56" s="147">
        <v>2021</v>
      </c>
      <c r="M56" s="147" t="s">
        <v>198</v>
      </c>
      <c r="N56" s="125">
        <v>11</v>
      </c>
    </row>
    <row r="57" spans="1:24">
      <c r="A57" s="125" t="s">
        <v>202</v>
      </c>
      <c r="B57" s="125" t="s">
        <v>227</v>
      </c>
      <c r="C57" s="125">
        <v>63.203552617990198</v>
      </c>
      <c r="D57" s="125">
        <v>2021</v>
      </c>
      <c r="E57" s="125" t="s">
        <v>195</v>
      </c>
      <c r="I57" s="147" t="s">
        <v>185</v>
      </c>
      <c r="J57" s="147" t="s">
        <v>225</v>
      </c>
      <c r="K57" s="147">
        <v>61.276617633172002</v>
      </c>
      <c r="L57" s="147">
        <v>2021</v>
      </c>
      <c r="M57" s="147" t="s">
        <v>218</v>
      </c>
      <c r="N57" s="125">
        <v>12</v>
      </c>
    </row>
    <row r="58" spans="1:24">
      <c r="A58" s="125" t="s">
        <v>202</v>
      </c>
      <c r="B58" s="125" t="s">
        <v>227</v>
      </c>
      <c r="C58" s="125">
        <v>74.485978040422395</v>
      </c>
      <c r="D58" s="125">
        <v>2021</v>
      </c>
      <c r="E58" s="125" t="s">
        <v>198</v>
      </c>
      <c r="I58" s="147" t="s">
        <v>185</v>
      </c>
      <c r="J58" s="147" t="s">
        <v>225</v>
      </c>
      <c r="K58" s="147">
        <v>59.347358757041498</v>
      </c>
      <c r="L58" s="147">
        <v>2022</v>
      </c>
      <c r="M58" s="147" t="s">
        <v>200</v>
      </c>
      <c r="N58" s="125">
        <v>1</v>
      </c>
    </row>
    <row r="59" spans="1:24">
      <c r="A59" s="125" t="s">
        <v>202</v>
      </c>
      <c r="B59" s="125" t="s">
        <v>227</v>
      </c>
      <c r="C59" s="125">
        <v>60.927581580535701</v>
      </c>
      <c r="D59" s="125">
        <v>2021</v>
      </c>
      <c r="E59" s="125" t="s">
        <v>218</v>
      </c>
      <c r="I59" s="147" t="s">
        <v>185</v>
      </c>
      <c r="J59" s="147" t="s">
        <v>225</v>
      </c>
      <c r="K59" s="147">
        <v>65.533483514232998</v>
      </c>
      <c r="L59" s="147">
        <v>2022</v>
      </c>
      <c r="M59" s="147" t="s">
        <v>217</v>
      </c>
      <c r="N59" s="125">
        <v>2</v>
      </c>
    </row>
    <row r="60" spans="1:24">
      <c r="A60" s="125" t="s">
        <v>202</v>
      </c>
      <c r="B60" s="125" t="s">
        <v>227</v>
      </c>
      <c r="C60" s="125">
        <v>78.59375</v>
      </c>
      <c r="D60" s="125">
        <v>2022</v>
      </c>
      <c r="E60" s="125" t="s">
        <v>217</v>
      </c>
      <c r="I60" s="147" t="s">
        <v>185</v>
      </c>
      <c r="J60" s="147" t="s">
        <v>225</v>
      </c>
      <c r="K60" s="147">
        <v>68.150745480774304</v>
      </c>
      <c r="L60" s="147">
        <v>2022</v>
      </c>
      <c r="M60" s="147" t="s">
        <v>204</v>
      </c>
      <c r="N60" s="125">
        <v>3</v>
      </c>
    </row>
    <row r="61" spans="1:24">
      <c r="A61" s="125" t="s">
        <v>202</v>
      </c>
      <c r="B61" s="125" t="s">
        <v>227</v>
      </c>
      <c r="C61" s="125">
        <v>73.144377026016102</v>
      </c>
      <c r="D61" s="125">
        <v>2022</v>
      </c>
      <c r="E61" s="125" t="s">
        <v>204</v>
      </c>
      <c r="I61" s="147" t="s">
        <v>185</v>
      </c>
      <c r="J61" s="147" t="s">
        <v>225</v>
      </c>
      <c r="K61" s="147">
        <v>66.451872734595199</v>
      </c>
      <c r="L61" s="147">
        <v>2022</v>
      </c>
      <c r="M61" s="147" t="s">
        <v>187</v>
      </c>
      <c r="N61" s="125">
        <v>4</v>
      </c>
    </row>
    <row r="62" spans="1:24">
      <c r="A62" s="125" t="s">
        <v>202</v>
      </c>
      <c r="B62" s="125" t="s">
        <v>227</v>
      </c>
      <c r="C62" s="125">
        <v>69.485975541495705</v>
      </c>
      <c r="D62" s="125">
        <v>2022</v>
      </c>
      <c r="E62" s="125" t="s">
        <v>187</v>
      </c>
      <c r="I62" s="147" t="s">
        <v>185</v>
      </c>
      <c r="J62" s="147" t="s">
        <v>225</v>
      </c>
      <c r="K62" s="147">
        <v>61.0915335729376</v>
      </c>
      <c r="L62" s="147">
        <v>2022</v>
      </c>
      <c r="M62" s="147" t="s">
        <v>194</v>
      </c>
      <c r="N62" s="125">
        <v>5</v>
      </c>
    </row>
    <row r="63" spans="1:24">
      <c r="A63" s="125" t="s">
        <v>202</v>
      </c>
      <c r="B63" s="125" t="s">
        <v>227</v>
      </c>
      <c r="C63" s="125">
        <v>71.706979334759794</v>
      </c>
      <c r="D63" s="125">
        <v>2022</v>
      </c>
      <c r="E63" s="125" t="s">
        <v>194</v>
      </c>
      <c r="I63" s="147" t="s">
        <v>185</v>
      </c>
      <c r="J63" s="147" t="s">
        <v>225</v>
      </c>
      <c r="K63" s="147">
        <v>61.179087875417103</v>
      </c>
      <c r="L63" s="147">
        <v>2022</v>
      </c>
      <c r="M63" s="147" t="s">
        <v>197</v>
      </c>
      <c r="N63" s="125">
        <v>6</v>
      </c>
    </row>
    <row r="64" spans="1:24">
      <c r="A64" s="125" t="s">
        <v>202</v>
      </c>
      <c r="B64" s="125" t="s">
        <v>227</v>
      </c>
      <c r="C64" s="125">
        <v>64.391500199614597</v>
      </c>
      <c r="D64" s="125">
        <v>2022</v>
      </c>
      <c r="E64" s="125" t="s">
        <v>197</v>
      </c>
      <c r="I64" s="147" t="s">
        <v>185</v>
      </c>
      <c r="J64" s="147" t="s">
        <v>225</v>
      </c>
      <c r="K64" s="147">
        <v>60.567936736161002</v>
      </c>
      <c r="L64" s="147">
        <v>2022</v>
      </c>
      <c r="M64" s="147" t="s">
        <v>199</v>
      </c>
      <c r="N64" s="125">
        <v>7</v>
      </c>
    </row>
    <row r="65" spans="1:14">
      <c r="A65" s="125" t="s">
        <v>202</v>
      </c>
      <c r="B65" s="125" t="s">
        <v>227</v>
      </c>
      <c r="C65" s="125">
        <v>68.935429422105003</v>
      </c>
      <c r="D65" s="125">
        <v>2022</v>
      </c>
      <c r="E65" s="125" t="s">
        <v>199</v>
      </c>
      <c r="I65" s="48" t="s">
        <v>185</v>
      </c>
      <c r="J65" s="48" t="s">
        <v>222</v>
      </c>
      <c r="K65" s="48">
        <v>60.744783871819699</v>
      </c>
      <c r="L65" s="48">
        <v>2021</v>
      </c>
      <c r="M65" s="48" t="s">
        <v>198</v>
      </c>
      <c r="N65" s="125">
        <v>11</v>
      </c>
    </row>
    <row r="66" spans="1:14">
      <c r="A66" s="125" t="s">
        <v>185</v>
      </c>
      <c r="B66" s="125" t="s">
        <v>228</v>
      </c>
      <c r="C66" s="125">
        <v>55.5555555555555</v>
      </c>
      <c r="D66" s="125">
        <v>2021</v>
      </c>
      <c r="E66" s="125" t="s">
        <v>189</v>
      </c>
      <c r="I66" s="48" t="s">
        <v>185</v>
      </c>
      <c r="J66" s="48" t="s">
        <v>222</v>
      </c>
      <c r="K66" s="48">
        <v>61.983471074380098</v>
      </c>
      <c r="L66" s="48">
        <v>2021</v>
      </c>
      <c r="M66" s="48" t="s">
        <v>218</v>
      </c>
      <c r="N66" s="125">
        <v>12</v>
      </c>
    </row>
    <row r="67" spans="1:14">
      <c r="A67" s="125" t="s">
        <v>185</v>
      </c>
      <c r="B67" s="125" t="s">
        <v>228</v>
      </c>
      <c r="C67" s="125">
        <v>53.239202657807297</v>
      </c>
      <c r="D67" s="125">
        <v>2021</v>
      </c>
      <c r="E67" s="125" t="s">
        <v>198</v>
      </c>
      <c r="I67" s="48" t="s">
        <v>185</v>
      </c>
      <c r="J67" s="48" t="s">
        <v>222</v>
      </c>
      <c r="K67" s="48">
        <v>54.051445393561998</v>
      </c>
      <c r="L67" s="48">
        <v>2022</v>
      </c>
      <c r="M67" s="48" t="s">
        <v>200</v>
      </c>
      <c r="N67" s="125">
        <v>1</v>
      </c>
    </row>
    <row r="68" spans="1:14">
      <c r="A68" s="125" t="s">
        <v>185</v>
      </c>
      <c r="B68" s="125" t="s">
        <v>228</v>
      </c>
      <c r="C68" s="125">
        <v>68.9134333994147</v>
      </c>
      <c r="D68" s="125">
        <v>2022</v>
      </c>
      <c r="E68" s="125" t="s">
        <v>200</v>
      </c>
      <c r="I68" s="48" t="s">
        <v>185</v>
      </c>
      <c r="J68" s="48" t="s">
        <v>222</v>
      </c>
      <c r="K68" s="48">
        <v>63.408704230895097</v>
      </c>
      <c r="L68" s="48">
        <v>2022</v>
      </c>
      <c r="M68" s="48" t="s">
        <v>217</v>
      </c>
      <c r="N68" s="125">
        <v>2</v>
      </c>
    </row>
    <row r="69" spans="1:14">
      <c r="A69" s="125" t="s">
        <v>185</v>
      </c>
      <c r="B69" s="125" t="s">
        <v>228</v>
      </c>
      <c r="C69" s="125">
        <v>57.478005430502002</v>
      </c>
      <c r="D69" s="125">
        <v>2022</v>
      </c>
      <c r="E69" s="125" t="s">
        <v>204</v>
      </c>
      <c r="I69" s="48" t="s">
        <v>185</v>
      </c>
      <c r="J69" s="48" t="s">
        <v>222</v>
      </c>
      <c r="K69" s="48">
        <v>57.003473234880801</v>
      </c>
      <c r="L69" s="48">
        <v>2022</v>
      </c>
      <c r="M69" s="48" t="s">
        <v>204</v>
      </c>
      <c r="N69" s="125">
        <v>3</v>
      </c>
    </row>
    <row r="70" spans="1:14">
      <c r="A70" s="125" t="s">
        <v>185</v>
      </c>
      <c r="B70" s="125" t="s">
        <v>228</v>
      </c>
      <c r="C70" s="125">
        <v>63.980136456747502</v>
      </c>
      <c r="D70" s="125">
        <v>2022</v>
      </c>
      <c r="E70" s="125" t="s">
        <v>187</v>
      </c>
      <c r="I70" s="48" t="s">
        <v>185</v>
      </c>
      <c r="J70" s="48" t="s">
        <v>222</v>
      </c>
      <c r="K70" s="48">
        <v>56.069715598189497</v>
      </c>
      <c r="L70" s="48">
        <v>2022</v>
      </c>
      <c r="M70" s="48" t="s">
        <v>187</v>
      </c>
      <c r="N70" s="125">
        <v>4</v>
      </c>
    </row>
    <row r="71" spans="1:14">
      <c r="A71" s="125" t="s">
        <v>185</v>
      </c>
      <c r="B71" s="125" t="s">
        <v>228</v>
      </c>
      <c r="C71" s="125">
        <v>47.396171847273102</v>
      </c>
      <c r="D71" s="125">
        <v>2022</v>
      </c>
      <c r="E71" s="125" t="s">
        <v>194</v>
      </c>
      <c r="I71" s="48" t="s">
        <v>185</v>
      </c>
      <c r="J71" s="48" t="s">
        <v>222</v>
      </c>
      <c r="K71" s="48">
        <v>58.908904635874599</v>
      </c>
      <c r="L71" s="48">
        <v>2022</v>
      </c>
      <c r="M71" s="48" t="s">
        <v>197</v>
      </c>
      <c r="N71" s="125">
        <v>6</v>
      </c>
    </row>
    <row r="72" spans="1:14">
      <c r="A72" s="125" t="s">
        <v>185</v>
      </c>
      <c r="B72" s="125" t="s">
        <v>229</v>
      </c>
      <c r="C72" s="125">
        <v>26.546714844038</v>
      </c>
      <c r="D72" s="125">
        <v>2022</v>
      </c>
      <c r="E72" s="125" t="s">
        <v>217</v>
      </c>
      <c r="I72" s="48" t="s">
        <v>185</v>
      </c>
      <c r="J72" s="48" t="s">
        <v>222</v>
      </c>
      <c r="K72" s="48">
        <v>51.077059737952403</v>
      </c>
      <c r="L72" s="48">
        <v>2022</v>
      </c>
      <c r="M72" s="48" t="s">
        <v>199</v>
      </c>
      <c r="N72" s="125">
        <v>7</v>
      </c>
    </row>
    <row r="73" spans="1:14">
      <c r="A73" s="125" t="s">
        <v>185</v>
      </c>
      <c r="B73" s="125" t="s">
        <v>230</v>
      </c>
      <c r="C73" s="125">
        <v>70.351519054988998</v>
      </c>
      <c r="D73" s="125">
        <v>2021</v>
      </c>
      <c r="E73" s="125" t="s">
        <v>189</v>
      </c>
      <c r="I73" s="144" t="s">
        <v>185</v>
      </c>
      <c r="J73" s="144" t="s">
        <v>188</v>
      </c>
      <c r="K73" s="144">
        <v>54.292002934702801</v>
      </c>
      <c r="L73" s="144">
        <v>2021</v>
      </c>
      <c r="M73" s="144" t="s">
        <v>189</v>
      </c>
      <c r="N73" s="125">
        <v>8</v>
      </c>
    </row>
    <row r="74" spans="1:14">
      <c r="A74" s="125" t="s">
        <v>185</v>
      </c>
      <c r="B74" s="125" t="s">
        <v>230</v>
      </c>
      <c r="C74" s="125">
        <v>69.785978161817297</v>
      </c>
      <c r="D74" s="125">
        <v>2021</v>
      </c>
      <c r="E74" s="125" t="s">
        <v>215</v>
      </c>
      <c r="I74" s="144" t="s">
        <v>185</v>
      </c>
      <c r="J74" s="144" t="s">
        <v>188</v>
      </c>
      <c r="K74" s="144">
        <v>67.450976928700101</v>
      </c>
      <c r="L74" s="144">
        <v>2021</v>
      </c>
      <c r="M74" s="144" t="s">
        <v>195</v>
      </c>
      <c r="N74" s="125">
        <v>10</v>
      </c>
    </row>
    <row r="75" spans="1:14">
      <c r="A75" s="125" t="s">
        <v>185</v>
      </c>
      <c r="B75" s="125" t="s">
        <v>230</v>
      </c>
      <c r="C75" s="125">
        <v>69.431245784682105</v>
      </c>
      <c r="D75" s="125">
        <v>2021</v>
      </c>
      <c r="E75" s="125" t="s">
        <v>198</v>
      </c>
      <c r="I75" s="144" t="s">
        <v>185</v>
      </c>
      <c r="J75" s="144" t="s">
        <v>188</v>
      </c>
      <c r="K75" s="144">
        <v>56.5275908479138</v>
      </c>
      <c r="L75" s="144">
        <v>2021</v>
      </c>
      <c r="M75" s="144" t="s">
        <v>198</v>
      </c>
      <c r="N75" s="125">
        <v>11</v>
      </c>
    </row>
    <row r="76" spans="1:14">
      <c r="A76" s="125" t="s">
        <v>185</v>
      </c>
      <c r="B76" s="125" t="s">
        <v>230</v>
      </c>
      <c r="C76" s="125">
        <v>70.989761092150104</v>
      </c>
      <c r="D76" s="125">
        <v>2022</v>
      </c>
      <c r="E76" s="125" t="s">
        <v>200</v>
      </c>
      <c r="I76" s="144" t="s">
        <v>185</v>
      </c>
      <c r="J76" s="144" t="s">
        <v>188</v>
      </c>
      <c r="K76" s="144">
        <v>48.476838467699899</v>
      </c>
      <c r="L76" s="144">
        <v>2022</v>
      </c>
      <c r="M76" s="144" t="s">
        <v>200</v>
      </c>
      <c r="N76" s="125">
        <v>1</v>
      </c>
    </row>
    <row r="77" spans="1:14">
      <c r="A77" s="125" t="s">
        <v>185</v>
      </c>
      <c r="B77" s="125" t="s">
        <v>230</v>
      </c>
      <c r="C77" s="125">
        <v>72.227293473299795</v>
      </c>
      <c r="D77" s="125">
        <v>2022</v>
      </c>
      <c r="E77" s="125" t="s">
        <v>217</v>
      </c>
      <c r="I77" s="144" t="s">
        <v>185</v>
      </c>
      <c r="J77" s="144" t="s">
        <v>188</v>
      </c>
      <c r="K77" s="144">
        <v>60.317460317460302</v>
      </c>
      <c r="L77" s="144">
        <v>2022</v>
      </c>
      <c r="M77" s="144" t="s">
        <v>204</v>
      </c>
      <c r="N77" s="125">
        <v>3</v>
      </c>
    </row>
    <row r="78" spans="1:14">
      <c r="A78" s="125" t="s">
        <v>185</v>
      </c>
      <c r="B78" s="125" t="s">
        <v>230</v>
      </c>
      <c r="C78" s="125">
        <v>64.0196145201934</v>
      </c>
      <c r="D78" s="125">
        <v>2022</v>
      </c>
      <c r="E78" s="125" t="s">
        <v>187</v>
      </c>
      <c r="I78" s="144" t="s">
        <v>185</v>
      </c>
      <c r="J78" s="144" t="s">
        <v>188</v>
      </c>
      <c r="K78" s="144">
        <v>47.730056878408497</v>
      </c>
      <c r="L78" s="144">
        <v>2022</v>
      </c>
      <c r="M78" s="144" t="s">
        <v>187</v>
      </c>
      <c r="N78" s="125">
        <v>4</v>
      </c>
    </row>
    <row r="79" spans="1:14">
      <c r="A79" s="125" t="s">
        <v>185</v>
      </c>
      <c r="B79" s="125" t="s">
        <v>230</v>
      </c>
      <c r="C79" s="125">
        <v>61.769741430877701</v>
      </c>
      <c r="D79" s="125">
        <v>2022</v>
      </c>
      <c r="E79" s="125" t="s">
        <v>194</v>
      </c>
      <c r="I79" s="144" t="s">
        <v>185</v>
      </c>
      <c r="J79" s="144" t="s">
        <v>188</v>
      </c>
      <c r="K79" s="144">
        <v>47.814967196708501</v>
      </c>
      <c r="L79" s="144">
        <v>2022</v>
      </c>
      <c r="M79" s="144" t="s">
        <v>194</v>
      </c>
      <c r="N79" s="125">
        <v>5</v>
      </c>
    </row>
    <row r="80" spans="1:14">
      <c r="A80" s="125" t="s">
        <v>185</v>
      </c>
      <c r="B80" s="125" t="s">
        <v>230</v>
      </c>
      <c r="C80" s="125">
        <v>64.266916908235103</v>
      </c>
      <c r="D80" s="125">
        <v>2022</v>
      </c>
      <c r="E80" s="125" t="s">
        <v>197</v>
      </c>
      <c r="I80" s="144" t="s">
        <v>185</v>
      </c>
      <c r="J80" s="144" t="s">
        <v>188</v>
      </c>
      <c r="K80" s="144">
        <v>47.356828193832598</v>
      </c>
      <c r="L80" s="144">
        <v>2022</v>
      </c>
      <c r="M80" s="144" t="s">
        <v>197</v>
      </c>
      <c r="N80" s="125">
        <v>6</v>
      </c>
    </row>
    <row r="81" spans="1:14">
      <c r="A81" s="125" t="s">
        <v>185</v>
      </c>
      <c r="B81" s="125" t="s">
        <v>230</v>
      </c>
      <c r="C81" s="125">
        <v>62.718708011190301</v>
      </c>
      <c r="D81" s="125">
        <v>2022</v>
      </c>
      <c r="E81" s="125" t="s">
        <v>199</v>
      </c>
      <c r="I81" s="144" t="s">
        <v>185</v>
      </c>
      <c r="J81" s="144" t="s">
        <v>188</v>
      </c>
      <c r="K81" s="144">
        <v>46.620046620046601</v>
      </c>
      <c r="L81" s="144">
        <v>2022</v>
      </c>
      <c r="M81" s="144" t="s">
        <v>199</v>
      </c>
      <c r="N81" s="125">
        <v>7</v>
      </c>
    </row>
    <row r="82" spans="1:14">
      <c r="A82" s="125" t="s">
        <v>185</v>
      </c>
      <c r="B82" s="125" t="s">
        <v>231</v>
      </c>
      <c r="C82" s="125">
        <v>71.641386782231805</v>
      </c>
      <c r="D82" s="125">
        <v>2021</v>
      </c>
      <c r="E82" s="125" t="s">
        <v>189</v>
      </c>
      <c r="I82" s="256" t="s">
        <v>232</v>
      </c>
      <c r="J82" s="256"/>
      <c r="K82" s="256"/>
      <c r="L82" s="256"/>
      <c r="M82" s="256"/>
    </row>
    <row r="83" spans="1:14">
      <c r="A83" s="125" t="s">
        <v>185</v>
      </c>
      <c r="B83" s="125" t="s">
        <v>231</v>
      </c>
      <c r="C83" s="125">
        <v>73.743450417232594</v>
      </c>
      <c r="D83" s="125">
        <v>2021</v>
      </c>
      <c r="E83" s="125" t="s">
        <v>215</v>
      </c>
    </row>
    <row r="84" spans="1:14">
      <c r="A84" s="125" t="s">
        <v>185</v>
      </c>
      <c r="B84" s="125" t="s">
        <v>231</v>
      </c>
      <c r="C84" s="125">
        <v>76.0788771807091</v>
      </c>
      <c r="D84" s="125">
        <v>2021</v>
      </c>
      <c r="E84" s="125" t="s">
        <v>195</v>
      </c>
    </row>
    <row r="85" spans="1:14">
      <c r="A85" s="125" t="s">
        <v>185</v>
      </c>
      <c r="B85" s="125" t="s">
        <v>231</v>
      </c>
      <c r="C85" s="125">
        <v>90.711254028832897</v>
      </c>
      <c r="D85" s="125">
        <v>2021</v>
      </c>
      <c r="E85" s="125" t="s">
        <v>198</v>
      </c>
    </row>
    <row r="86" spans="1:14">
      <c r="A86" s="125" t="s">
        <v>185</v>
      </c>
      <c r="B86" s="125" t="s">
        <v>231</v>
      </c>
      <c r="C86" s="125">
        <v>69.432684165961007</v>
      </c>
      <c r="D86" s="125">
        <v>2021</v>
      </c>
      <c r="E86" s="125" t="s">
        <v>218</v>
      </c>
    </row>
    <row r="87" spans="1:14">
      <c r="A87" s="125" t="s">
        <v>185</v>
      </c>
      <c r="B87" s="125" t="s">
        <v>231</v>
      </c>
      <c r="C87" s="125">
        <v>79.680751726027694</v>
      </c>
      <c r="D87" s="125">
        <v>2022</v>
      </c>
      <c r="E87" s="125" t="s">
        <v>200</v>
      </c>
    </row>
    <row r="88" spans="1:14">
      <c r="A88" s="125" t="s">
        <v>185</v>
      </c>
      <c r="B88" s="125" t="s">
        <v>231</v>
      </c>
      <c r="C88" s="125">
        <v>71.788901823826095</v>
      </c>
      <c r="D88" s="125">
        <v>2022</v>
      </c>
      <c r="E88" s="125" t="s">
        <v>204</v>
      </c>
    </row>
    <row r="89" spans="1:14">
      <c r="A89" s="125" t="s">
        <v>185</v>
      </c>
      <c r="B89" s="125" t="s">
        <v>231</v>
      </c>
      <c r="C89" s="125">
        <v>72.744624877019703</v>
      </c>
      <c r="D89" s="125">
        <v>2022</v>
      </c>
      <c r="E89" s="125" t="s">
        <v>187</v>
      </c>
    </row>
    <row r="90" spans="1:14">
      <c r="A90" s="125" t="s">
        <v>185</v>
      </c>
      <c r="B90" s="125" t="s">
        <v>231</v>
      </c>
      <c r="C90" s="125">
        <v>95.837997139556194</v>
      </c>
      <c r="D90" s="125">
        <v>2022</v>
      </c>
      <c r="E90" s="125" t="s">
        <v>194</v>
      </c>
    </row>
    <row r="91" spans="1:14">
      <c r="A91" s="125" t="s">
        <v>185</v>
      </c>
      <c r="B91" s="125" t="s">
        <v>231</v>
      </c>
      <c r="C91" s="125">
        <v>80.728038022581103</v>
      </c>
      <c r="D91" s="125">
        <v>2022</v>
      </c>
      <c r="E91" s="125" t="s">
        <v>197</v>
      </c>
    </row>
    <row r="92" spans="1:14">
      <c r="A92" s="125" t="s">
        <v>185</v>
      </c>
      <c r="B92" s="125" t="s">
        <v>231</v>
      </c>
      <c r="C92" s="125">
        <v>79.046492864023193</v>
      </c>
      <c r="D92" s="125">
        <v>2022</v>
      </c>
      <c r="E92" s="125" t="s">
        <v>199</v>
      </c>
    </row>
    <row r="93" spans="1:14">
      <c r="A93" s="125" t="s">
        <v>202</v>
      </c>
      <c r="B93" s="125" t="s">
        <v>233</v>
      </c>
      <c r="C93" s="125">
        <v>65.939367149784999</v>
      </c>
      <c r="D93" s="125">
        <v>2021</v>
      </c>
      <c r="E93" s="125" t="s">
        <v>189</v>
      </c>
    </row>
    <row r="94" spans="1:14">
      <c r="A94" s="125" t="s">
        <v>202</v>
      </c>
      <c r="B94" s="125" t="s">
        <v>233</v>
      </c>
      <c r="C94" s="125">
        <v>60.073241198420497</v>
      </c>
      <c r="D94" s="125">
        <v>2021</v>
      </c>
      <c r="E94" s="125" t="s">
        <v>215</v>
      </c>
    </row>
    <row r="95" spans="1:14">
      <c r="A95" s="125" t="s">
        <v>202</v>
      </c>
      <c r="B95" s="125" t="s">
        <v>233</v>
      </c>
      <c r="C95" s="125">
        <v>64.8278776317579</v>
      </c>
      <c r="D95" s="125">
        <v>2021</v>
      </c>
      <c r="E95" s="125" t="s">
        <v>195</v>
      </c>
    </row>
    <row r="96" spans="1:14">
      <c r="A96" s="125" t="s">
        <v>202</v>
      </c>
      <c r="B96" s="125" t="s">
        <v>233</v>
      </c>
      <c r="C96" s="125">
        <v>61.799988836788003</v>
      </c>
      <c r="D96" s="125">
        <v>2021</v>
      </c>
      <c r="E96" s="125" t="s">
        <v>198</v>
      </c>
    </row>
    <row r="97" spans="1:5">
      <c r="A97" s="125" t="s">
        <v>202</v>
      </c>
      <c r="B97" s="125" t="s">
        <v>233</v>
      </c>
      <c r="C97" s="125">
        <v>65.669207243109398</v>
      </c>
      <c r="D97" s="125">
        <v>2022</v>
      </c>
      <c r="E97" s="125" t="s">
        <v>200</v>
      </c>
    </row>
    <row r="98" spans="1:5">
      <c r="A98" s="125" t="s">
        <v>202</v>
      </c>
      <c r="B98" s="125" t="s">
        <v>233</v>
      </c>
      <c r="C98" s="125">
        <v>54.4450493894376</v>
      </c>
      <c r="D98" s="125">
        <v>2022</v>
      </c>
      <c r="E98" s="125" t="s">
        <v>217</v>
      </c>
    </row>
    <row r="99" spans="1:5">
      <c r="A99" s="125" t="s">
        <v>202</v>
      </c>
      <c r="B99" s="125" t="s">
        <v>233</v>
      </c>
      <c r="C99" s="125">
        <v>62.7196241300216</v>
      </c>
      <c r="D99" s="125">
        <v>2022</v>
      </c>
      <c r="E99" s="125" t="s">
        <v>204</v>
      </c>
    </row>
    <row r="100" spans="1:5">
      <c r="A100" s="125" t="s">
        <v>202</v>
      </c>
      <c r="B100" s="125" t="s">
        <v>233</v>
      </c>
      <c r="C100" s="125">
        <v>65.116142392065797</v>
      </c>
      <c r="D100" s="125">
        <v>2022</v>
      </c>
      <c r="E100" s="125" t="s">
        <v>187</v>
      </c>
    </row>
    <row r="101" spans="1:5">
      <c r="A101" s="125" t="s">
        <v>202</v>
      </c>
      <c r="B101" s="125" t="s">
        <v>233</v>
      </c>
      <c r="C101" s="125">
        <v>56.796078736481697</v>
      </c>
      <c r="D101" s="125">
        <v>2022</v>
      </c>
      <c r="E101" s="125" t="s">
        <v>194</v>
      </c>
    </row>
    <row r="102" spans="1:5">
      <c r="A102" s="125" t="s">
        <v>202</v>
      </c>
      <c r="B102" s="125" t="s">
        <v>233</v>
      </c>
      <c r="C102" s="125">
        <v>63.519813091918003</v>
      </c>
      <c r="D102" s="125">
        <v>2022</v>
      </c>
      <c r="E102" s="125" t="s">
        <v>197</v>
      </c>
    </row>
    <row r="103" spans="1:5">
      <c r="A103" s="125" t="s">
        <v>202</v>
      </c>
      <c r="B103" s="125" t="s">
        <v>233</v>
      </c>
      <c r="C103" s="125">
        <v>64.935064935064901</v>
      </c>
      <c r="D103" s="125">
        <v>2022</v>
      </c>
      <c r="E103" s="125" t="s">
        <v>199</v>
      </c>
    </row>
    <row r="104" spans="1:5">
      <c r="A104" s="125" t="s">
        <v>202</v>
      </c>
      <c r="B104" s="125" t="s">
        <v>234</v>
      </c>
      <c r="C104" s="125">
        <v>112.60689188044999</v>
      </c>
      <c r="D104" s="125">
        <v>2021</v>
      </c>
      <c r="E104" s="125" t="s">
        <v>189</v>
      </c>
    </row>
    <row r="105" spans="1:5">
      <c r="A105" s="125" t="s">
        <v>202</v>
      </c>
      <c r="B105" s="125" t="s">
        <v>234</v>
      </c>
      <c r="C105" s="125">
        <v>121.951219512195</v>
      </c>
      <c r="D105" s="125">
        <v>2021</v>
      </c>
      <c r="E105" s="125" t="s">
        <v>215</v>
      </c>
    </row>
    <row r="106" spans="1:5">
      <c r="A106" s="125" t="s">
        <v>202</v>
      </c>
      <c r="B106" s="125" t="s">
        <v>234</v>
      </c>
      <c r="C106" s="125">
        <v>91.687960318653197</v>
      </c>
      <c r="D106" s="125">
        <v>2021</v>
      </c>
      <c r="E106" s="125" t="s">
        <v>195</v>
      </c>
    </row>
    <row r="107" spans="1:5">
      <c r="A107" s="125" t="s">
        <v>202</v>
      </c>
      <c r="B107" s="125" t="s">
        <v>234</v>
      </c>
      <c r="C107" s="125">
        <v>114.982578397212</v>
      </c>
      <c r="D107" s="125">
        <v>2021</v>
      </c>
      <c r="E107" s="125" t="s">
        <v>198</v>
      </c>
    </row>
    <row r="108" spans="1:5">
      <c r="A108" s="125" t="s">
        <v>202</v>
      </c>
      <c r="B108" s="125" t="s">
        <v>234</v>
      </c>
      <c r="C108" s="125">
        <v>98.794661047546995</v>
      </c>
      <c r="D108" s="125">
        <v>2021</v>
      </c>
      <c r="E108" s="125" t="s">
        <v>218</v>
      </c>
    </row>
    <row r="109" spans="1:5">
      <c r="A109" s="125" t="s">
        <v>202</v>
      </c>
      <c r="B109" s="125" t="s">
        <v>234</v>
      </c>
      <c r="C109" s="125">
        <v>115.646258503401</v>
      </c>
      <c r="D109" s="125">
        <v>2022</v>
      </c>
      <c r="E109" s="125" t="s">
        <v>217</v>
      </c>
    </row>
    <row r="110" spans="1:5">
      <c r="A110" s="125" t="s">
        <v>202</v>
      </c>
      <c r="B110" s="125" t="s">
        <v>234</v>
      </c>
      <c r="C110" s="125">
        <v>103.605470368835</v>
      </c>
      <c r="D110" s="125">
        <v>2022</v>
      </c>
      <c r="E110" s="125" t="s">
        <v>204</v>
      </c>
    </row>
    <row r="111" spans="1:5">
      <c r="A111" s="125" t="s">
        <v>202</v>
      </c>
      <c r="B111" s="125" t="s">
        <v>234</v>
      </c>
      <c r="C111" s="125">
        <v>102.04081632653001</v>
      </c>
      <c r="D111" s="125">
        <v>2022</v>
      </c>
      <c r="E111" s="125" t="s">
        <v>187</v>
      </c>
    </row>
    <row r="112" spans="1:5">
      <c r="A112" s="125" t="s">
        <v>202</v>
      </c>
      <c r="B112" s="125" t="s">
        <v>234</v>
      </c>
      <c r="C112" s="125">
        <v>116.72473867595799</v>
      </c>
      <c r="D112" s="125">
        <v>2022</v>
      </c>
      <c r="E112" s="125" t="s">
        <v>197</v>
      </c>
    </row>
    <row r="113" spans="1:5">
      <c r="A113" s="125" t="s">
        <v>202</v>
      </c>
      <c r="B113" s="125" t="s">
        <v>235</v>
      </c>
      <c r="C113" s="125">
        <v>98.828698189539594</v>
      </c>
      <c r="D113" s="125">
        <v>2021</v>
      </c>
      <c r="E113" s="125" t="s">
        <v>189</v>
      </c>
    </row>
    <row r="114" spans="1:5">
      <c r="A114" s="125" t="s">
        <v>202</v>
      </c>
      <c r="B114" s="125" t="s">
        <v>235</v>
      </c>
      <c r="C114" s="125">
        <v>106.640391379943</v>
      </c>
      <c r="D114" s="125">
        <v>2021</v>
      </c>
      <c r="E114" s="125" t="s">
        <v>215</v>
      </c>
    </row>
    <row r="115" spans="1:5">
      <c r="A115" s="125" t="s">
        <v>202</v>
      </c>
      <c r="B115" s="125" t="s">
        <v>235</v>
      </c>
      <c r="C115" s="125">
        <v>102.245849438972</v>
      </c>
      <c r="D115" s="125">
        <v>2021</v>
      </c>
      <c r="E115" s="125" t="s">
        <v>195</v>
      </c>
    </row>
    <row r="116" spans="1:5">
      <c r="A116" s="125" t="s">
        <v>202</v>
      </c>
      <c r="B116" s="125" t="s">
        <v>235</v>
      </c>
      <c r="C116" s="125">
        <v>92.3365437976137</v>
      </c>
      <c r="D116" s="125">
        <v>2021</v>
      </c>
      <c r="E116" s="125" t="s">
        <v>198</v>
      </c>
    </row>
    <row r="117" spans="1:5">
      <c r="A117" s="125" t="s">
        <v>202</v>
      </c>
      <c r="B117" s="125" t="s">
        <v>235</v>
      </c>
      <c r="C117" s="125">
        <v>103.15486757756599</v>
      </c>
      <c r="D117" s="125">
        <v>2021</v>
      </c>
      <c r="E117" s="125" t="s">
        <v>218</v>
      </c>
    </row>
    <row r="118" spans="1:5">
      <c r="A118" s="125" t="s">
        <v>202</v>
      </c>
      <c r="B118" s="125" t="s">
        <v>235</v>
      </c>
      <c r="C118" s="125">
        <v>89.019250897295095</v>
      </c>
      <c r="D118" s="125">
        <v>2022</v>
      </c>
      <c r="E118" s="125" t="s">
        <v>200</v>
      </c>
    </row>
    <row r="119" spans="1:5">
      <c r="A119" s="125" t="s">
        <v>202</v>
      </c>
      <c r="B119" s="125" t="s">
        <v>235</v>
      </c>
      <c r="C119" s="125">
        <v>106.850137451208</v>
      </c>
      <c r="D119" s="125">
        <v>2022</v>
      </c>
      <c r="E119" s="125" t="s">
        <v>217</v>
      </c>
    </row>
    <row r="120" spans="1:5">
      <c r="A120" s="125" t="s">
        <v>202</v>
      </c>
      <c r="B120" s="125" t="s">
        <v>235</v>
      </c>
      <c r="C120" s="125">
        <v>86.770499037512906</v>
      </c>
      <c r="D120" s="125">
        <v>2022</v>
      </c>
      <c r="E120" s="125" t="s">
        <v>204</v>
      </c>
    </row>
    <row r="121" spans="1:5">
      <c r="A121" s="125" t="s">
        <v>202</v>
      </c>
      <c r="B121" s="125" t="s">
        <v>235</v>
      </c>
      <c r="C121" s="125">
        <v>116.020591294353</v>
      </c>
      <c r="D121" s="125">
        <v>2022</v>
      </c>
      <c r="E121" s="125" t="s">
        <v>187</v>
      </c>
    </row>
    <row r="122" spans="1:5">
      <c r="A122" s="125" t="s">
        <v>202</v>
      </c>
      <c r="B122" s="125" t="s">
        <v>235</v>
      </c>
      <c r="C122" s="125">
        <v>101.344437805526</v>
      </c>
      <c r="D122" s="125">
        <v>2022</v>
      </c>
      <c r="E122" s="125" t="s">
        <v>194</v>
      </c>
    </row>
    <row r="123" spans="1:5">
      <c r="A123" s="125" t="s">
        <v>202</v>
      </c>
      <c r="B123" s="125" t="s">
        <v>235</v>
      </c>
      <c r="C123" s="125">
        <v>104.38720759690101</v>
      </c>
      <c r="D123" s="125">
        <v>2022</v>
      </c>
      <c r="E123" s="125" t="s">
        <v>197</v>
      </c>
    </row>
    <row r="124" spans="1:5">
      <c r="A124" s="125" t="s">
        <v>202</v>
      </c>
      <c r="B124" s="125" t="s">
        <v>235</v>
      </c>
      <c r="C124" s="125">
        <v>111.17922555765399</v>
      </c>
      <c r="D124" s="125">
        <v>2022</v>
      </c>
      <c r="E124" s="125" t="s">
        <v>199</v>
      </c>
    </row>
    <row r="125" spans="1:5">
      <c r="A125" s="125" t="s">
        <v>202</v>
      </c>
      <c r="B125" s="125" t="s">
        <v>236</v>
      </c>
      <c r="C125" s="125">
        <v>82.416892634126498</v>
      </c>
      <c r="D125" s="125">
        <v>2021</v>
      </c>
      <c r="E125" s="125" t="s">
        <v>215</v>
      </c>
    </row>
    <row r="126" spans="1:5">
      <c r="A126" s="125" t="s">
        <v>202</v>
      </c>
      <c r="B126" s="125" t="s">
        <v>237</v>
      </c>
      <c r="C126" s="125">
        <v>69.450254326121396</v>
      </c>
      <c r="D126" s="125">
        <v>2021</v>
      </c>
      <c r="E126" s="125" t="s">
        <v>195</v>
      </c>
    </row>
    <row r="127" spans="1:5">
      <c r="A127" s="125" t="s">
        <v>202</v>
      </c>
      <c r="B127" s="125" t="s">
        <v>237</v>
      </c>
      <c r="C127" s="125">
        <v>70.370063030216997</v>
      </c>
      <c r="D127" s="125">
        <v>2022</v>
      </c>
      <c r="E127" s="125" t="s">
        <v>200</v>
      </c>
    </row>
    <row r="128" spans="1:5">
      <c r="A128" s="125" t="s">
        <v>202</v>
      </c>
      <c r="B128" s="125" t="s">
        <v>237</v>
      </c>
      <c r="C128" s="125">
        <v>67.934849537524201</v>
      </c>
      <c r="D128" s="125">
        <v>2022</v>
      </c>
      <c r="E128" s="125" t="s">
        <v>204</v>
      </c>
    </row>
    <row r="129" spans="1:5">
      <c r="A129" s="125" t="s">
        <v>202</v>
      </c>
      <c r="B129" s="125" t="s">
        <v>237</v>
      </c>
      <c r="C129" s="125">
        <v>69.450259297825497</v>
      </c>
      <c r="D129" s="125">
        <v>2022</v>
      </c>
      <c r="E129" s="125" t="s">
        <v>194</v>
      </c>
    </row>
    <row r="130" spans="1:5">
      <c r="A130" s="125" t="s">
        <v>202</v>
      </c>
      <c r="B130" s="125" t="s">
        <v>238</v>
      </c>
      <c r="C130" s="125">
        <v>70.541017011188401</v>
      </c>
      <c r="D130" s="125">
        <v>2021</v>
      </c>
      <c r="E130" s="125" t="s">
        <v>189</v>
      </c>
    </row>
    <row r="131" spans="1:5">
      <c r="A131" s="125" t="s">
        <v>202</v>
      </c>
      <c r="B131" s="125" t="s">
        <v>238</v>
      </c>
      <c r="C131" s="125">
        <v>66.816865472574094</v>
      </c>
      <c r="D131" s="125">
        <v>2021</v>
      </c>
      <c r="E131" s="125" t="s">
        <v>215</v>
      </c>
    </row>
    <row r="132" spans="1:5">
      <c r="A132" s="125" t="s">
        <v>202</v>
      </c>
      <c r="B132" s="125" t="s">
        <v>238</v>
      </c>
      <c r="C132" s="125">
        <v>81.759464310651296</v>
      </c>
      <c r="D132" s="125">
        <v>2021</v>
      </c>
      <c r="E132" s="125" t="s">
        <v>195</v>
      </c>
    </row>
    <row r="133" spans="1:5">
      <c r="A133" s="125" t="s">
        <v>202</v>
      </c>
      <c r="B133" s="125" t="s">
        <v>238</v>
      </c>
      <c r="C133" s="125">
        <v>87.268050707330502</v>
      </c>
      <c r="D133" s="125">
        <v>2021</v>
      </c>
      <c r="E133" s="125" t="s">
        <v>198</v>
      </c>
    </row>
    <row r="134" spans="1:5">
      <c r="A134" s="125" t="s">
        <v>202</v>
      </c>
      <c r="B134" s="125" t="s">
        <v>238</v>
      </c>
      <c r="C134" s="125">
        <v>79.401609243697393</v>
      </c>
      <c r="D134" s="125">
        <v>2021</v>
      </c>
      <c r="E134" s="125" t="s">
        <v>218</v>
      </c>
    </row>
    <row r="135" spans="1:5">
      <c r="A135" s="125" t="s">
        <v>202</v>
      </c>
      <c r="B135" s="125" t="s">
        <v>238</v>
      </c>
      <c r="C135" s="125">
        <v>67.461437372179205</v>
      </c>
      <c r="D135" s="125">
        <v>2022</v>
      </c>
      <c r="E135" s="125" t="s">
        <v>200</v>
      </c>
    </row>
    <row r="136" spans="1:5">
      <c r="A136" s="125" t="s">
        <v>202</v>
      </c>
      <c r="B136" s="125" t="s">
        <v>238</v>
      </c>
      <c r="C136" s="125">
        <v>68.560859721292104</v>
      </c>
      <c r="D136" s="125">
        <v>2022</v>
      </c>
      <c r="E136" s="125" t="s">
        <v>217</v>
      </c>
    </row>
    <row r="137" spans="1:5">
      <c r="A137" s="125" t="s">
        <v>202</v>
      </c>
      <c r="B137" s="125" t="s">
        <v>238</v>
      </c>
      <c r="C137" s="125">
        <v>75.373311631431505</v>
      </c>
      <c r="D137" s="125">
        <v>2022</v>
      </c>
      <c r="E137" s="125" t="s">
        <v>204</v>
      </c>
    </row>
    <row r="138" spans="1:5">
      <c r="A138" s="125" t="s">
        <v>202</v>
      </c>
      <c r="B138" s="125" t="s">
        <v>238</v>
      </c>
      <c r="C138" s="125">
        <v>67.764595138676697</v>
      </c>
      <c r="D138" s="125">
        <v>2022</v>
      </c>
      <c r="E138" s="125" t="s">
        <v>187</v>
      </c>
    </row>
    <row r="139" spans="1:5">
      <c r="A139" s="125" t="s">
        <v>202</v>
      </c>
      <c r="B139" s="125" t="s">
        <v>238</v>
      </c>
      <c r="C139" s="125">
        <v>69.308566912401801</v>
      </c>
      <c r="D139" s="125">
        <v>2022</v>
      </c>
      <c r="E139" s="125" t="s">
        <v>194</v>
      </c>
    </row>
    <row r="140" spans="1:5">
      <c r="A140" s="125" t="s">
        <v>202</v>
      </c>
      <c r="B140" s="125" t="s">
        <v>238</v>
      </c>
      <c r="C140" s="125">
        <v>71.7587829165481</v>
      </c>
      <c r="D140" s="125">
        <v>2022</v>
      </c>
      <c r="E140" s="125" t="s">
        <v>197</v>
      </c>
    </row>
    <row r="141" spans="1:5">
      <c r="A141" s="125" t="s">
        <v>202</v>
      </c>
      <c r="B141" s="125" t="s">
        <v>238</v>
      </c>
      <c r="C141" s="125">
        <v>76.911607597387302</v>
      </c>
      <c r="D141" s="125">
        <v>2022</v>
      </c>
      <c r="E141" s="125" t="s">
        <v>199</v>
      </c>
    </row>
    <row r="142" spans="1:5">
      <c r="A142" s="125" t="s">
        <v>202</v>
      </c>
      <c r="B142" s="125" t="s">
        <v>239</v>
      </c>
      <c r="C142" s="125">
        <v>66.707432066611005</v>
      </c>
      <c r="D142" s="125">
        <v>2021</v>
      </c>
      <c r="E142" s="125" t="s">
        <v>189</v>
      </c>
    </row>
    <row r="143" spans="1:5">
      <c r="A143" s="125" t="s">
        <v>202</v>
      </c>
      <c r="B143" s="125" t="s">
        <v>239</v>
      </c>
      <c r="C143" s="125">
        <v>61.269146608315097</v>
      </c>
      <c r="D143" s="125">
        <v>2021</v>
      </c>
      <c r="E143" s="125" t="s">
        <v>198</v>
      </c>
    </row>
    <row r="144" spans="1:5">
      <c r="A144" s="125" t="s">
        <v>202</v>
      </c>
      <c r="B144" s="125" t="s">
        <v>239</v>
      </c>
      <c r="C144" s="125">
        <v>71.271608555522903</v>
      </c>
      <c r="D144" s="125">
        <v>2021</v>
      </c>
      <c r="E144" s="125" t="s">
        <v>218</v>
      </c>
    </row>
    <row r="145" spans="1:5">
      <c r="A145" s="125" t="s">
        <v>202</v>
      </c>
      <c r="B145" s="125" t="s">
        <v>239</v>
      </c>
      <c r="C145" s="125">
        <v>64.464141821111994</v>
      </c>
      <c r="D145" s="125">
        <v>2022</v>
      </c>
      <c r="E145" s="125" t="s">
        <v>200</v>
      </c>
    </row>
    <row r="146" spans="1:5">
      <c r="A146" s="125" t="s">
        <v>202</v>
      </c>
      <c r="B146" s="125" t="s">
        <v>239</v>
      </c>
      <c r="C146" s="125">
        <v>56.508032988853401</v>
      </c>
      <c r="D146" s="125">
        <v>2022</v>
      </c>
      <c r="E146" s="125" t="s">
        <v>204</v>
      </c>
    </row>
    <row r="147" spans="1:5">
      <c r="A147" s="125" t="s">
        <v>202</v>
      </c>
      <c r="B147" s="125" t="s">
        <v>239</v>
      </c>
      <c r="C147" s="125">
        <v>67.261296372662599</v>
      </c>
      <c r="D147" s="125">
        <v>2022</v>
      </c>
      <c r="E147" s="125" t="s">
        <v>199</v>
      </c>
    </row>
    <row r="148" spans="1:5">
      <c r="A148" s="139" t="s">
        <v>185</v>
      </c>
      <c r="B148" s="139" t="s">
        <v>240</v>
      </c>
      <c r="C148" s="139">
        <v>28.995112667053501</v>
      </c>
      <c r="D148" s="139">
        <v>2021</v>
      </c>
      <c r="E148" s="139" t="s">
        <v>189</v>
      </c>
    </row>
    <row r="149" spans="1:5">
      <c r="A149" s="139" t="s">
        <v>185</v>
      </c>
      <c r="B149" s="139" t="s">
        <v>240</v>
      </c>
      <c r="C149" s="139">
        <v>52.7364350169928</v>
      </c>
      <c r="D149" s="139">
        <v>2021</v>
      </c>
      <c r="E149" s="139" t="s">
        <v>195</v>
      </c>
    </row>
    <row r="150" spans="1:5">
      <c r="A150" s="139" t="s">
        <v>185</v>
      </c>
      <c r="B150" s="139" t="s">
        <v>240</v>
      </c>
      <c r="C150" s="139">
        <v>52.9387810506311</v>
      </c>
      <c r="D150" s="139">
        <v>2021</v>
      </c>
      <c r="E150" s="139" t="s">
        <v>198</v>
      </c>
    </row>
    <row r="151" spans="1:5">
      <c r="A151" s="139" t="s">
        <v>185</v>
      </c>
      <c r="B151" s="139" t="s">
        <v>240</v>
      </c>
      <c r="C151" s="139">
        <v>52.6524935426187</v>
      </c>
      <c r="D151" s="139">
        <v>2022</v>
      </c>
      <c r="E151" s="139" t="s">
        <v>200</v>
      </c>
    </row>
    <row r="152" spans="1:5">
      <c r="A152" s="139" t="s">
        <v>185</v>
      </c>
      <c r="B152" s="139" t="s">
        <v>240</v>
      </c>
      <c r="C152" s="139">
        <v>42.107324716020301</v>
      </c>
      <c r="D152" s="139">
        <v>2022</v>
      </c>
      <c r="E152" s="139" t="s">
        <v>187</v>
      </c>
    </row>
    <row r="153" spans="1:5">
      <c r="A153" s="139" t="s">
        <v>185</v>
      </c>
      <c r="B153" s="139" t="s">
        <v>241</v>
      </c>
      <c r="C153" s="139">
        <v>39.469415255738802</v>
      </c>
      <c r="D153" s="139">
        <v>2021</v>
      </c>
      <c r="E153" s="139" t="s">
        <v>189</v>
      </c>
    </row>
    <row r="154" spans="1:5">
      <c r="A154" s="139" t="s">
        <v>185</v>
      </c>
      <c r="B154" s="139" t="s">
        <v>241</v>
      </c>
      <c r="C154" s="139">
        <v>46.392949286002903</v>
      </c>
      <c r="D154" s="139">
        <v>2021</v>
      </c>
      <c r="E154" s="139" t="s">
        <v>215</v>
      </c>
    </row>
    <row r="155" spans="1:5">
      <c r="A155" s="139" t="s">
        <v>185</v>
      </c>
      <c r="B155" s="139" t="s">
        <v>241</v>
      </c>
      <c r="C155" s="139">
        <v>53.022269353128301</v>
      </c>
      <c r="D155" s="139">
        <v>2021</v>
      </c>
      <c r="E155" s="139" t="s">
        <v>198</v>
      </c>
    </row>
    <row r="156" spans="1:5">
      <c r="A156" s="139" t="s">
        <v>185</v>
      </c>
      <c r="B156" s="139" t="s">
        <v>241</v>
      </c>
      <c r="C156" s="139">
        <v>59.453032104637302</v>
      </c>
      <c r="D156" s="139">
        <v>2021</v>
      </c>
      <c r="E156" s="139" t="s">
        <v>218</v>
      </c>
    </row>
    <row r="157" spans="1:5">
      <c r="A157" s="139" t="s">
        <v>185</v>
      </c>
      <c r="B157" s="139" t="s">
        <v>241</v>
      </c>
      <c r="C157" s="139">
        <v>54.375970999482099</v>
      </c>
      <c r="D157" s="139">
        <v>2022</v>
      </c>
      <c r="E157" s="139" t="s">
        <v>187</v>
      </c>
    </row>
    <row r="158" spans="1:5">
      <c r="A158" s="139" t="s">
        <v>185</v>
      </c>
      <c r="B158" s="139" t="s">
        <v>241</v>
      </c>
      <c r="C158" s="139">
        <v>40.203698740284104</v>
      </c>
      <c r="D158" s="139">
        <v>2022</v>
      </c>
      <c r="E158" s="139" t="s">
        <v>194</v>
      </c>
    </row>
    <row r="159" spans="1:5">
      <c r="A159" s="139" t="s">
        <v>185</v>
      </c>
      <c r="B159" s="139" t="s">
        <v>242</v>
      </c>
      <c r="C159" s="139">
        <v>77.630478920339101</v>
      </c>
      <c r="D159" s="139">
        <v>2022</v>
      </c>
      <c r="E159" s="139" t="s">
        <v>204</v>
      </c>
    </row>
    <row r="160" spans="1:5">
      <c r="A160" s="139" t="s">
        <v>185</v>
      </c>
      <c r="B160" s="139" t="s">
        <v>242</v>
      </c>
      <c r="C160" s="139">
        <v>72.5784561705389</v>
      </c>
      <c r="D160" s="139">
        <v>2022</v>
      </c>
      <c r="E160" s="139" t="s">
        <v>187</v>
      </c>
    </row>
    <row r="161" spans="1:5">
      <c r="A161" s="139" t="s">
        <v>185</v>
      </c>
      <c r="B161" s="139" t="s">
        <v>242</v>
      </c>
      <c r="C161" s="139">
        <v>71.321472736150795</v>
      </c>
      <c r="D161" s="139">
        <v>2022</v>
      </c>
      <c r="E161" s="139" t="s">
        <v>194</v>
      </c>
    </row>
    <row r="162" spans="1:5">
      <c r="A162" s="125" t="s">
        <v>202</v>
      </c>
      <c r="B162" s="125" t="s">
        <v>243</v>
      </c>
      <c r="C162" s="125">
        <v>44.9058115541578</v>
      </c>
      <c r="D162" s="125">
        <v>2021</v>
      </c>
      <c r="E162" s="125" t="s">
        <v>189</v>
      </c>
    </row>
    <row r="163" spans="1:5">
      <c r="A163" s="125" t="s">
        <v>202</v>
      </c>
      <c r="B163" s="125" t="s">
        <v>243</v>
      </c>
      <c r="C163" s="125">
        <v>56.4058318633952</v>
      </c>
      <c r="D163" s="125">
        <v>2021</v>
      </c>
      <c r="E163" s="125" t="s">
        <v>215</v>
      </c>
    </row>
    <row r="164" spans="1:5">
      <c r="A164" s="125" t="s">
        <v>202</v>
      </c>
      <c r="B164" s="125" t="s">
        <v>243</v>
      </c>
      <c r="C164" s="125">
        <v>53.484602917341903</v>
      </c>
      <c r="D164" s="125">
        <v>2021</v>
      </c>
      <c r="E164" s="125" t="s">
        <v>218</v>
      </c>
    </row>
    <row r="165" spans="1:5">
      <c r="A165" s="125" t="s">
        <v>202</v>
      </c>
      <c r="B165" s="125" t="s">
        <v>243</v>
      </c>
      <c r="C165" s="125">
        <v>47.987611567491498</v>
      </c>
      <c r="D165" s="125">
        <v>2022</v>
      </c>
      <c r="E165" s="125" t="s">
        <v>187</v>
      </c>
    </row>
    <row r="166" spans="1:5">
      <c r="A166" s="125" t="s">
        <v>202</v>
      </c>
      <c r="B166" s="125" t="s">
        <v>243</v>
      </c>
      <c r="C166" s="125">
        <v>55.660022564873998</v>
      </c>
      <c r="D166" s="125">
        <v>2022</v>
      </c>
      <c r="E166" s="125" t="s">
        <v>194</v>
      </c>
    </row>
    <row r="167" spans="1:5">
      <c r="A167" s="125" t="s">
        <v>202</v>
      </c>
      <c r="B167" s="125" t="s">
        <v>243</v>
      </c>
      <c r="C167" s="125">
        <v>44.228217102058203</v>
      </c>
      <c r="D167" s="125">
        <v>2022</v>
      </c>
      <c r="E167" s="125" t="s">
        <v>197</v>
      </c>
    </row>
    <row r="168" spans="1:5">
      <c r="A168" s="125" t="s">
        <v>202</v>
      </c>
      <c r="B168" s="125" t="s">
        <v>243</v>
      </c>
      <c r="C168" s="125">
        <v>48.098186643078201</v>
      </c>
      <c r="D168" s="125">
        <v>2022</v>
      </c>
      <c r="E168" s="125" t="s">
        <v>199</v>
      </c>
    </row>
    <row r="169" spans="1:5">
      <c r="A169" s="125" t="s">
        <v>202</v>
      </c>
      <c r="B169" s="125" t="s">
        <v>244</v>
      </c>
      <c r="C169" s="125">
        <v>54.580896686159797</v>
      </c>
      <c r="D169" s="125">
        <v>2021</v>
      </c>
      <c r="E169" s="125" t="s">
        <v>215</v>
      </c>
    </row>
    <row r="170" spans="1:5">
      <c r="A170" s="125" t="s">
        <v>202</v>
      </c>
      <c r="B170" s="125" t="s">
        <v>244</v>
      </c>
      <c r="C170" s="125">
        <v>52.261078886743299</v>
      </c>
      <c r="D170" s="125">
        <v>2021</v>
      </c>
      <c r="E170" s="125" t="s">
        <v>195</v>
      </c>
    </row>
    <row r="171" spans="1:5">
      <c r="A171" s="125" t="s">
        <v>202</v>
      </c>
      <c r="B171" s="125" t="s">
        <v>244</v>
      </c>
      <c r="C171" s="125">
        <v>64.516129032257993</v>
      </c>
      <c r="D171" s="125">
        <v>2021</v>
      </c>
      <c r="E171" s="125" t="s">
        <v>198</v>
      </c>
    </row>
    <row r="172" spans="1:5">
      <c r="A172" s="125" t="s">
        <v>202</v>
      </c>
      <c r="B172" s="125" t="s">
        <v>244</v>
      </c>
      <c r="C172" s="125">
        <v>50.974512743628097</v>
      </c>
      <c r="D172" s="125">
        <v>2022</v>
      </c>
      <c r="E172" s="125" t="s">
        <v>200</v>
      </c>
    </row>
    <row r="173" spans="1:5">
      <c r="A173" s="125" t="s">
        <v>202</v>
      </c>
      <c r="B173" s="125" t="s">
        <v>244</v>
      </c>
      <c r="C173" s="125">
        <v>45.713120351435002</v>
      </c>
      <c r="D173" s="125">
        <v>2022</v>
      </c>
      <c r="E173" s="125" t="s">
        <v>204</v>
      </c>
    </row>
    <row r="174" spans="1:5">
      <c r="A174" s="125" t="s">
        <v>202</v>
      </c>
      <c r="B174" s="125" t="s">
        <v>244</v>
      </c>
      <c r="C174" s="125">
        <v>53.423626787057898</v>
      </c>
      <c r="D174" s="125">
        <v>2022</v>
      </c>
      <c r="E174" s="125" t="s">
        <v>194</v>
      </c>
    </row>
    <row r="175" spans="1:5">
      <c r="A175" s="125" t="s">
        <v>202</v>
      </c>
      <c r="B175" s="125" t="s">
        <v>244</v>
      </c>
      <c r="C175" s="125">
        <v>62.5</v>
      </c>
      <c r="D175" s="125">
        <v>2022</v>
      </c>
      <c r="E175" s="125" t="s">
        <v>197</v>
      </c>
    </row>
    <row r="176" spans="1:5">
      <c r="A176" s="125" t="s">
        <v>202</v>
      </c>
      <c r="B176" s="125" t="s">
        <v>190</v>
      </c>
      <c r="C176" s="125">
        <v>53.3333333333333</v>
      </c>
      <c r="D176" s="125">
        <v>2021</v>
      </c>
      <c r="E176" s="125" t="s">
        <v>189</v>
      </c>
    </row>
    <row r="177" spans="1:5">
      <c r="A177" s="125" t="s">
        <v>202</v>
      </c>
      <c r="B177" s="125" t="s">
        <v>190</v>
      </c>
      <c r="C177" s="125">
        <v>68.617558022199802</v>
      </c>
      <c r="D177" s="125">
        <v>2021</v>
      </c>
      <c r="E177" s="125" t="s">
        <v>198</v>
      </c>
    </row>
    <row r="178" spans="1:5">
      <c r="A178" s="125" t="s">
        <v>202</v>
      </c>
      <c r="B178" s="125" t="s">
        <v>190</v>
      </c>
      <c r="C178" s="125">
        <v>57.9167507440999</v>
      </c>
      <c r="D178" s="125">
        <v>2021</v>
      </c>
      <c r="E178" s="125" t="s">
        <v>218</v>
      </c>
    </row>
    <row r="179" spans="1:5">
      <c r="A179" s="125" t="s">
        <v>202</v>
      </c>
      <c r="B179" s="125" t="s">
        <v>190</v>
      </c>
      <c r="C179" s="125">
        <v>54.761911288638203</v>
      </c>
      <c r="D179" s="125">
        <v>2022</v>
      </c>
      <c r="E179" s="125" t="s">
        <v>200</v>
      </c>
    </row>
    <row r="180" spans="1:5">
      <c r="A180" s="125" t="s">
        <v>202</v>
      </c>
      <c r="B180" s="125" t="s">
        <v>190</v>
      </c>
      <c r="C180" s="125">
        <v>47.436187034108798</v>
      </c>
      <c r="D180" s="125">
        <v>2022</v>
      </c>
      <c r="E180" s="125" t="s">
        <v>187</v>
      </c>
    </row>
    <row r="181" spans="1:5">
      <c r="A181" s="125" t="s">
        <v>202</v>
      </c>
      <c r="B181" s="125" t="s">
        <v>190</v>
      </c>
      <c r="C181" s="125">
        <v>53.757086221738902</v>
      </c>
      <c r="D181" s="125">
        <v>2022</v>
      </c>
      <c r="E181" s="125" t="s">
        <v>197</v>
      </c>
    </row>
    <row r="182" spans="1:5">
      <c r="A182" s="125" t="s">
        <v>202</v>
      </c>
      <c r="B182" s="125" t="s">
        <v>190</v>
      </c>
      <c r="C182" s="125">
        <v>60.372667542675998</v>
      </c>
      <c r="D182" s="125">
        <v>2022</v>
      </c>
      <c r="E182" s="125" t="s">
        <v>199</v>
      </c>
    </row>
    <row r="183" spans="1:5">
      <c r="A183" s="125" t="s">
        <v>202</v>
      </c>
      <c r="B183" s="125" t="s">
        <v>245</v>
      </c>
      <c r="C183" s="125">
        <v>51.917519713963799</v>
      </c>
      <c r="D183" s="125">
        <v>2021</v>
      </c>
      <c r="E183" s="125" t="s">
        <v>215</v>
      </c>
    </row>
    <row r="184" spans="1:5">
      <c r="A184" s="125" t="s">
        <v>202</v>
      </c>
      <c r="B184" s="125" t="s">
        <v>245</v>
      </c>
      <c r="C184" s="125">
        <v>56.528662420382098</v>
      </c>
      <c r="D184" s="125">
        <v>2021</v>
      </c>
      <c r="E184" s="125" t="s">
        <v>195</v>
      </c>
    </row>
    <row r="185" spans="1:5">
      <c r="A185" s="125" t="s">
        <v>202</v>
      </c>
      <c r="B185" s="125" t="s">
        <v>245</v>
      </c>
      <c r="C185" s="125">
        <v>54.830287206266298</v>
      </c>
      <c r="D185" s="125">
        <v>2021</v>
      </c>
      <c r="E185" s="125" t="s">
        <v>198</v>
      </c>
    </row>
    <row r="186" spans="1:5">
      <c r="A186" s="125" t="s">
        <v>185</v>
      </c>
      <c r="B186" s="125" t="s">
        <v>246</v>
      </c>
      <c r="C186" s="125">
        <v>51.791372166707198</v>
      </c>
      <c r="D186" s="125">
        <v>2021</v>
      </c>
      <c r="E186" s="125" t="s">
        <v>189</v>
      </c>
    </row>
    <row r="187" spans="1:5">
      <c r="A187" s="125" t="s">
        <v>185</v>
      </c>
      <c r="B187" s="125" t="s">
        <v>246</v>
      </c>
      <c r="C187" s="125">
        <v>56.5275908479138</v>
      </c>
      <c r="D187" s="125">
        <v>2021</v>
      </c>
      <c r="E187" s="125" t="s">
        <v>215</v>
      </c>
    </row>
    <row r="188" spans="1:5">
      <c r="A188" s="125" t="s">
        <v>185</v>
      </c>
      <c r="B188" s="125" t="s">
        <v>246</v>
      </c>
      <c r="C188" s="125">
        <v>58.787707786091403</v>
      </c>
      <c r="D188" s="125">
        <v>2021</v>
      </c>
      <c r="E188" s="125" t="s">
        <v>195</v>
      </c>
    </row>
    <row r="189" spans="1:5">
      <c r="A189" s="125" t="s">
        <v>185</v>
      </c>
      <c r="B189" s="125" t="s">
        <v>246</v>
      </c>
      <c r="C189" s="125">
        <v>59.578368469294197</v>
      </c>
      <c r="D189" s="125">
        <v>2021</v>
      </c>
      <c r="E189" s="125" t="s">
        <v>198</v>
      </c>
    </row>
    <row r="190" spans="1:5">
      <c r="A190" s="125" t="s">
        <v>185</v>
      </c>
      <c r="B190" s="125" t="s">
        <v>246</v>
      </c>
      <c r="C190" s="125">
        <v>53.489568593045398</v>
      </c>
      <c r="D190" s="125">
        <v>2022</v>
      </c>
      <c r="E190" s="125" t="s">
        <v>200</v>
      </c>
    </row>
    <row r="191" spans="1:5">
      <c r="A191" s="125" t="s">
        <v>185</v>
      </c>
      <c r="B191" s="125" t="s">
        <v>246</v>
      </c>
      <c r="C191" s="125">
        <v>46.563192904656297</v>
      </c>
      <c r="D191" s="125">
        <v>2022</v>
      </c>
      <c r="E191" s="125" t="s">
        <v>217</v>
      </c>
    </row>
    <row r="192" spans="1:5">
      <c r="A192" s="125" t="s">
        <v>185</v>
      </c>
      <c r="B192" s="125" t="s">
        <v>246</v>
      </c>
      <c r="C192" s="125">
        <v>95.259449291622005</v>
      </c>
      <c r="D192" s="125">
        <v>2022</v>
      </c>
      <c r="E192" s="125" t="s">
        <v>187</v>
      </c>
    </row>
    <row r="193" spans="1:5">
      <c r="A193" s="125" t="s">
        <v>185</v>
      </c>
      <c r="B193" s="125" t="s">
        <v>246</v>
      </c>
      <c r="C193" s="125">
        <v>45.610308317410599</v>
      </c>
      <c r="D193" s="125">
        <v>2022</v>
      </c>
      <c r="E193" s="125" t="s">
        <v>194</v>
      </c>
    </row>
    <row r="194" spans="1:5">
      <c r="A194" s="125" t="s">
        <v>185</v>
      </c>
      <c r="B194" s="125" t="s">
        <v>244</v>
      </c>
      <c r="C194" s="125">
        <v>52.011095700416</v>
      </c>
      <c r="D194" s="125">
        <v>2021</v>
      </c>
      <c r="E194" s="125" t="s">
        <v>189</v>
      </c>
    </row>
    <row r="195" spans="1:5">
      <c r="A195" s="125" t="s">
        <v>185</v>
      </c>
      <c r="B195" s="125" t="s">
        <v>244</v>
      </c>
      <c r="C195" s="125">
        <v>62.5</v>
      </c>
      <c r="D195" s="125">
        <v>2021</v>
      </c>
      <c r="E195" s="125" t="s">
        <v>195</v>
      </c>
    </row>
    <row r="196" spans="1:5">
      <c r="A196" s="125" t="s">
        <v>185</v>
      </c>
      <c r="B196" s="125" t="s">
        <v>244</v>
      </c>
      <c r="C196" s="125">
        <v>60.8257927595509</v>
      </c>
      <c r="D196" s="125">
        <v>2021</v>
      </c>
      <c r="E196" s="125" t="s">
        <v>198</v>
      </c>
    </row>
    <row r="197" spans="1:5">
      <c r="A197" s="125" t="s">
        <v>185</v>
      </c>
      <c r="B197" s="125" t="s">
        <v>244</v>
      </c>
      <c r="C197" s="125">
        <v>54.9133108064879</v>
      </c>
      <c r="D197" s="125">
        <v>2021</v>
      </c>
      <c r="E197" s="125" t="s">
        <v>218</v>
      </c>
    </row>
    <row r="198" spans="1:5">
      <c r="A198" s="125" t="s">
        <v>185</v>
      </c>
      <c r="B198" s="125" t="s">
        <v>244</v>
      </c>
      <c r="C198" s="125">
        <v>54.834723509422297</v>
      </c>
      <c r="D198" s="125">
        <v>2022</v>
      </c>
      <c r="E198" s="125" t="s">
        <v>200</v>
      </c>
    </row>
    <row r="199" spans="1:5">
      <c r="A199" s="125" t="s">
        <v>185</v>
      </c>
      <c r="B199" s="125" t="s">
        <v>244</v>
      </c>
      <c r="C199" s="125">
        <v>58.523409363745401</v>
      </c>
      <c r="D199" s="125">
        <v>2022</v>
      </c>
      <c r="E199" s="125" t="s">
        <v>217</v>
      </c>
    </row>
    <row r="200" spans="1:5">
      <c r="A200" s="125" t="s">
        <v>185</v>
      </c>
      <c r="B200" s="125" t="s">
        <v>244</v>
      </c>
      <c r="C200" s="125">
        <v>56.795807712113401</v>
      </c>
      <c r="D200" s="125">
        <v>2022</v>
      </c>
      <c r="E200" s="125" t="s">
        <v>204</v>
      </c>
    </row>
    <row r="201" spans="1:5">
      <c r="A201" s="125" t="s">
        <v>185</v>
      </c>
      <c r="B201" s="125" t="s">
        <v>244</v>
      </c>
      <c r="C201" s="125">
        <v>50.899382372916101</v>
      </c>
      <c r="D201" s="125">
        <v>2022</v>
      </c>
      <c r="E201" s="125" t="s">
        <v>187</v>
      </c>
    </row>
    <row r="202" spans="1:5">
      <c r="A202" s="125" t="s">
        <v>185</v>
      </c>
      <c r="B202" s="125" t="s">
        <v>244</v>
      </c>
      <c r="C202" s="125">
        <v>53.978400341044697</v>
      </c>
      <c r="D202" s="125">
        <v>2022</v>
      </c>
      <c r="E202" s="125" t="s">
        <v>194</v>
      </c>
    </row>
    <row r="203" spans="1:5">
      <c r="A203" s="125" t="s">
        <v>185</v>
      </c>
      <c r="B203" s="125" t="s">
        <v>244</v>
      </c>
      <c r="C203" s="125">
        <v>52.587956214810298</v>
      </c>
      <c r="D203" s="125">
        <v>2022</v>
      </c>
      <c r="E203" s="125" t="s">
        <v>197</v>
      </c>
    </row>
    <row r="204" spans="1:5">
      <c r="A204" s="148" t="s">
        <v>185</v>
      </c>
      <c r="B204" s="148" t="s">
        <v>188</v>
      </c>
      <c r="C204" s="148">
        <v>54.292002934702801</v>
      </c>
      <c r="D204" s="148">
        <v>2021</v>
      </c>
      <c r="E204" s="148" t="s">
        <v>189</v>
      </c>
    </row>
    <row r="205" spans="1:5">
      <c r="A205" s="148" t="s">
        <v>185</v>
      </c>
      <c r="B205" s="148" t="s">
        <v>188</v>
      </c>
      <c r="C205" s="148">
        <v>67.450976928700101</v>
      </c>
      <c r="D205" s="148">
        <v>2021</v>
      </c>
      <c r="E205" s="148" t="s">
        <v>195</v>
      </c>
    </row>
    <row r="206" spans="1:5">
      <c r="A206" s="148" t="s">
        <v>185</v>
      </c>
      <c r="B206" s="148" t="s">
        <v>188</v>
      </c>
      <c r="C206" s="148">
        <v>56.5275908479138</v>
      </c>
      <c r="D206" s="148">
        <v>2021</v>
      </c>
      <c r="E206" s="148" t="s">
        <v>198</v>
      </c>
    </row>
    <row r="207" spans="1:5">
      <c r="A207" s="148" t="s">
        <v>185</v>
      </c>
      <c r="B207" s="148" t="s">
        <v>188</v>
      </c>
      <c r="C207" s="148">
        <v>48.476838467699899</v>
      </c>
      <c r="D207" s="148">
        <v>2022</v>
      </c>
      <c r="E207" s="148" t="s">
        <v>200</v>
      </c>
    </row>
    <row r="208" spans="1:5">
      <c r="A208" s="148" t="s">
        <v>185</v>
      </c>
      <c r="B208" s="148" t="s">
        <v>188</v>
      </c>
      <c r="C208" s="148">
        <v>60.317460317460302</v>
      </c>
      <c r="D208" s="148">
        <v>2022</v>
      </c>
      <c r="E208" s="148" t="s">
        <v>204</v>
      </c>
    </row>
    <row r="209" spans="1:5">
      <c r="A209" s="148" t="s">
        <v>185</v>
      </c>
      <c r="B209" s="148" t="s">
        <v>188</v>
      </c>
      <c r="C209" s="148">
        <v>47.730056878408497</v>
      </c>
      <c r="D209" s="148">
        <v>2022</v>
      </c>
      <c r="E209" s="148" t="s">
        <v>187</v>
      </c>
    </row>
    <row r="210" spans="1:5">
      <c r="A210" s="148" t="s">
        <v>185</v>
      </c>
      <c r="B210" s="148" t="s">
        <v>188</v>
      </c>
      <c r="C210" s="148">
        <v>47.814967196708501</v>
      </c>
      <c r="D210" s="148">
        <v>2022</v>
      </c>
      <c r="E210" s="148" t="s">
        <v>194</v>
      </c>
    </row>
    <row r="211" spans="1:5">
      <c r="A211" s="148" t="s">
        <v>185</v>
      </c>
      <c r="B211" s="148" t="s">
        <v>188</v>
      </c>
      <c r="C211" s="148">
        <v>47.356828193832598</v>
      </c>
      <c r="D211" s="148">
        <v>2022</v>
      </c>
      <c r="E211" s="148" t="s">
        <v>197</v>
      </c>
    </row>
    <row r="212" spans="1:5">
      <c r="A212" s="148" t="s">
        <v>185</v>
      </c>
      <c r="B212" s="148" t="s">
        <v>188</v>
      </c>
      <c r="C212" s="148">
        <v>46.620046620046601</v>
      </c>
      <c r="D212" s="148">
        <v>2022</v>
      </c>
      <c r="E212" s="148" t="s">
        <v>199</v>
      </c>
    </row>
    <row r="213" spans="1:5">
      <c r="A213" s="148" t="s">
        <v>185</v>
      </c>
      <c r="B213" s="148" t="s">
        <v>222</v>
      </c>
      <c r="C213" s="148">
        <v>60.744783871819699</v>
      </c>
      <c r="D213" s="148">
        <v>2021</v>
      </c>
      <c r="E213" s="148" t="s">
        <v>198</v>
      </c>
    </row>
    <row r="214" spans="1:5">
      <c r="A214" s="148" t="s">
        <v>185</v>
      </c>
      <c r="B214" s="148" t="s">
        <v>222</v>
      </c>
      <c r="C214" s="148">
        <v>61.983471074380098</v>
      </c>
      <c r="D214" s="148">
        <v>2021</v>
      </c>
      <c r="E214" s="148" t="s">
        <v>218</v>
      </c>
    </row>
    <row r="215" spans="1:5">
      <c r="A215" s="148" t="s">
        <v>185</v>
      </c>
      <c r="B215" s="148" t="s">
        <v>222</v>
      </c>
      <c r="C215" s="148">
        <v>54.051445393561998</v>
      </c>
      <c r="D215" s="148">
        <v>2022</v>
      </c>
      <c r="E215" s="148" t="s">
        <v>200</v>
      </c>
    </row>
    <row r="216" spans="1:5">
      <c r="A216" s="148" t="s">
        <v>185</v>
      </c>
      <c r="B216" s="148" t="s">
        <v>222</v>
      </c>
      <c r="C216" s="148">
        <v>63.408704230895097</v>
      </c>
      <c r="D216" s="148">
        <v>2022</v>
      </c>
      <c r="E216" s="148" t="s">
        <v>217</v>
      </c>
    </row>
    <row r="217" spans="1:5">
      <c r="A217" s="148" t="s">
        <v>185</v>
      </c>
      <c r="B217" s="148" t="s">
        <v>222</v>
      </c>
      <c r="C217" s="148">
        <v>57.003473234880801</v>
      </c>
      <c r="D217" s="148">
        <v>2022</v>
      </c>
      <c r="E217" s="148" t="s">
        <v>204</v>
      </c>
    </row>
    <row r="218" spans="1:5">
      <c r="A218" s="148" t="s">
        <v>185</v>
      </c>
      <c r="B218" s="148" t="s">
        <v>222</v>
      </c>
      <c r="C218" s="148">
        <v>56.069715598189497</v>
      </c>
      <c r="D218" s="148">
        <v>2022</v>
      </c>
      <c r="E218" s="148" t="s">
        <v>187</v>
      </c>
    </row>
    <row r="219" spans="1:5">
      <c r="A219" s="148" t="s">
        <v>185</v>
      </c>
      <c r="B219" s="148" t="s">
        <v>222</v>
      </c>
      <c r="C219" s="148">
        <v>58.908904635874599</v>
      </c>
      <c r="D219" s="148">
        <v>2022</v>
      </c>
      <c r="E219" s="148" t="s">
        <v>197</v>
      </c>
    </row>
    <row r="220" spans="1:5">
      <c r="A220" s="148" t="s">
        <v>185</v>
      </c>
      <c r="B220" s="148" t="s">
        <v>222</v>
      </c>
      <c r="C220" s="148">
        <v>51.077059737952403</v>
      </c>
      <c r="D220" s="148">
        <v>2022</v>
      </c>
      <c r="E220" s="148" t="s">
        <v>199</v>
      </c>
    </row>
    <row r="221" spans="1:5">
      <c r="A221" s="148" t="s">
        <v>202</v>
      </c>
      <c r="B221" s="148" t="s">
        <v>192</v>
      </c>
      <c r="C221" s="148">
        <v>65.1423075241551</v>
      </c>
      <c r="D221" s="148">
        <v>2021</v>
      </c>
      <c r="E221" s="148" t="s">
        <v>189</v>
      </c>
    </row>
    <row r="222" spans="1:5">
      <c r="A222" s="148" t="s">
        <v>202</v>
      </c>
      <c r="B222" s="148" t="s">
        <v>192</v>
      </c>
      <c r="C222" s="148">
        <v>65.897858319604595</v>
      </c>
      <c r="D222" s="148">
        <v>2021</v>
      </c>
      <c r="E222" s="148" t="s">
        <v>195</v>
      </c>
    </row>
    <row r="223" spans="1:5">
      <c r="A223" s="148" t="s">
        <v>202</v>
      </c>
      <c r="B223" s="148" t="s">
        <v>192</v>
      </c>
      <c r="C223" s="148">
        <v>51.304929734552701</v>
      </c>
      <c r="D223" s="148">
        <v>2021</v>
      </c>
      <c r="E223" s="148" t="s">
        <v>198</v>
      </c>
    </row>
    <row r="224" spans="1:5">
      <c r="A224" s="148" t="s">
        <v>202</v>
      </c>
      <c r="B224" s="148" t="s">
        <v>192</v>
      </c>
      <c r="C224" s="148">
        <v>101.87932669156901</v>
      </c>
      <c r="D224" s="148">
        <v>2021</v>
      </c>
      <c r="E224" s="148" t="s">
        <v>218</v>
      </c>
    </row>
    <row r="225" spans="1:5">
      <c r="A225" s="148" t="s">
        <v>202</v>
      </c>
      <c r="B225" s="148" t="s">
        <v>192</v>
      </c>
      <c r="C225" s="148">
        <v>60.267154166785403</v>
      </c>
      <c r="D225" s="148">
        <v>2022</v>
      </c>
      <c r="E225" s="148" t="s">
        <v>204</v>
      </c>
    </row>
    <row r="226" spans="1:5">
      <c r="A226" s="148" t="s">
        <v>202</v>
      </c>
      <c r="B226" s="148" t="s">
        <v>192</v>
      </c>
      <c r="C226" s="148">
        <v>70.896066576533897</v>
      </c>
      <c r="D226" s="148">
        <v>2022</v>
      </c>
      <c r="E226" s="148" t="s">
        <v>187</v>
      </c>
    </row>
    <row r="227" spans="1:5">
      <c r="A227" s="148" t="s">
        <v>202</v>
      </c>
      <c r="B227" s="148" t="s">
        <v>192</v>
      </c>
      <c r="C227" s="148">
        <v>65.934066754824798</v>
      </c>
      <c r="D227" s="148">
        <v>2022</v>
      </c>
      <c r="E227" s="148" t="s">
        <v>197</v>
      </c>
    </row>
    <row r="228" spans="1:5">
      <c r="A228" s="125" t="s">
        <v>202</v>
      </c>
      <c r="B228" s="125" t="s">
        <v>214</v>
      </c>
      <c r="C228" s="125">
        <v>48.814504881450397</v>
      </c>
      <c r="D228" s="125">
        <v>2021</v>
      </c>
      <c r="E228" s="125" t="s">
        <v>215</v>
      </c>
    </row>
    <row r="229" spans="1:5">
      <c r="A229" s="125" t="s">
        <v>202</v>
      </c>
      <c r="B229" s="125" t="s">
        <v>214</v>
      </c>
      <c r="C229" s="125">
        <v>63.3333341781562</v>
      </c>
      <c r="D229" s="125">
        <v>2021</v>
      </c>
      <c r="E229" s="125" t="s">
        <v>195</v>
      </c>
    </row>
    <row r="230" spans="1:5">
      <c r="A230" s="125" t="s">
        <v>202</v>
      </c>
      <c r="B230" s="125" t="s">
        <v>214</v>
      </c>
      <c r="C230" s="125">
        <v>42.157986309576799</v>
      </c>
      <c r="D230" s="125">
        <v>2021</v>
      </c>
      <c r="E230" s="125" t="s">
        <v>198</v>
      </c>
    </row>
    <row r="231" spans="1:5">
      <c r="A231" s="125" t="s">
        <v>202</v>
      </c>
      <c r="B231" s="125" t="s">
        <v>214</v>
      </c>
      <c r="C231" s="125">
        <v>52.058305758445798</v>
      </c>
      <c r="D231" s="125">
        <v>2022</v>
      </c>
      <c r="E231" s="125" t="s">
        <v>199</v>
      </c>
    </row>
    <row r="232" spans="1:5">
      <c r="A232" s="125" t="s">
        <v>202</v>
      </c>
      <c r="B232" s="125" t="s">
        <v>247</v>
      </c>
      <c r="C232" s="125">
        <v>59.346197201777002</v>
      </c>
      <c r="D232" s="125">
        <v>2021</v>
      </c>
      <c r="E232" s="125" t="s">
        <v>189</v>
      </c>
    </row>
    <row r="233" spans="1:5">
      <c r="A233" s="125" t="s">
        <v>202</v>
      </c>
      <c r="B233" s="125" t="s">
        <v>247</v>
      </c>
      <c r="C233" s="125">
        <v>61.491065995657301</v>
      </c>
      <c r="D233" s="125">
        <v>2021</v>
      </c>
      <c r="E233" s="125" t="s">
        <v>215</v>
      </c>
    </row>
    <row r="234" spans="1:5">
      <c r="A234" s="125" t="s">
        <v>202</v>
      </c>
      <c r="B234" s="125" t="s">
        <v>247</v>
      </c>
      <c r="C234" s="125">
        <v>74.902051163862595</v>
      </c>
      <c r="D234" s="125">
        <v>2021</v>
      </c>
      <c r="E234" s="125" t="s">
        <v>198</v>
      </c>
    </row>
    <row r="235" spans="1:5">
      <c r="A235" s="125" t="s">
        <v>202</v>
      </c>
      <c r="B235" s="125" t="s">
        <v>247</v>
      </c>
      <c r="C235" s="125">
        <v>68.743052283209494</v>
      </c>
      <c r="D235" s="125">
        <v>2021</v>
      </c>
      <c r="E235" s="125" t="s">
        <v>218</v>
      </c>
    </row>
    <row r="236" spans="1:5">
      <c r="A236" s="125" t="s">
        <v>202</v>
      </c>
      <c r="B236" s="125" t="s">
        <v>247</v>
      </c>
      <c r="C236" s="125">
        <v>52.340796743239302</v>
      </c>
      <c r="D236" s="125">
        <v>2022</v>
      </c>
      <c r="E236" s="125" t="s">
        <v>200</v>
      </c>
    </row>
    <row r="237" spans="1:5">
      <c r="A237" s="125" t="s">
        <v>202</v>
      </c>
      <c r="B237" s="125" t="s">
        <v>247</v>
      </c>
      <c r="C237" s="125">
        <v>79.119576310399495</v>
      </c>
      <c r="D237" s="125">
        <v>2022</v>
      </c>
      <c r="E237" s="125" t="s">
        <v>217</v>
      </c>
    </row>
    <row r="238" spans="1:5">
      <c r="A238" s="125" t="s">
        <v>202</v>
      </c>
      <c r="B238" s="125" t="s">
        <v>247</v>
      </c>
      <c r="C238" s="125">
        <v>63.6455144603527</v>
      </c>
      <c r="D238" s="125">
        <v>2022</v>
      </c>
      <c r="E238" s="125" t="s">
        <v>204</v>
      </c>
    </row>
    <row r="239" spans="1:5">
      <c r="A239" s="125" t="s">
        <v>202</v>
      </c>
      <c r="B239" s="125" t="s">
        <v>247</v>
      </c>
      <c r="C239" s="125">
        <v>73.574822256626405</v>
      </c>
      <c r="D239" s="125">
        <v>2022</v>
      </c>
      <c r="E239" s="125" t="s">
        <v>187</v>
      </c>
    </row>
    <row r="240" spans="1:5">
      <c r="A240" s="125" t="s">
        <v>202</v>
      </c>
      <c r="B240" s="125" t="s">
        <v>247</v>
      </c>
      <c r="C240" s="125">
        <v>69.250133692397995</v>
      </c>
      <c r="D240" s="125">
        <v>2022</v>
      </c>
      <c r="E240" s="125" t="s">
        <v>194</v>
      </c>
    </row>
    <row r="241" spans="1:5">
      <c r="A241" s="125" t="s">
        <v>202</v>
      </c>
      <c r="B241" s="125" t="s">
        <v>247</v>
      </c>
      <c r="C241" s="125">
        <v>65.268394719733095</v>
      </c>
      <c r="D241" s="125">
        <v>2022</v>
      </c>
      <c r="E241" s="125" t="s">
        <v>197</v>
      </c>
    </row>
    <row r="242" spans="1:5">
      <c r="A242" s="125" t="s">
        <v>202</v>
      </c>
      <c r="B242" s="125" t="s">
        <v>247</v>
      </c>
      <c r="C242" s="125">
        <v>68.471388173990405</v>
      </c>
      <c r="D242" s="125">
        <v>2022</v>
      </c>
      <c r="E242" s="125" t="s">
        <v>199</v>
      </c>
    </row>
    <row r="243" spans="1:5">
      <c r="A243" s="125" t="s">
        <v>202</v>
      </c>
      <c r="B243" s="125" t="s">
        <v>223</v>
      </c>
      <c r="C243" s="125">
        <v>58.757062146892601</v>
      </c>
      <c r="D243" s="125">
        <v>2021</v>
      </c>
      <c r="E243" s="125" t="s">
        <v>218</v>
      </c>
    </row>
    <row r="244" spans="1:5">
      <c r="A244" s="125" t="s">
        <v>202</v>
      </c>
      <c r="B244" s="125" t="s">
        <v>223</v>
      </c>
      <c r="C244" s="125">
        <v>52.257525083612002</v>
      </c>
      <c r="D244" s="125">
        <v>2022</v>
      </c>
      <c r="E244" s="125" t="s">
        <v>200</v>
      </c>
    </row>
    <row r="245" spans="1:5">
      <c r="A245" s="125" t="s">
        <v>202</v>
      </c>
      <c r="B245" s="125" t="s">
        <v>223</v>
      </c>
      <c r="C245" s="125">
        <v>56.554287882473602</v>
      </c>
      <c r="D245" s="125">
        <v>2022</v>
      </c>
      <c r="E245" s="125" t="s">
        <v>217</v>
      </c>
    </row>
    <row r="246" spans="1:5">
      <c r="A246" s="125" t="s">
        <v>202</v>
      </c>
      <c r="B246" s="125" t="s">
        <v>223</v>
      </c>
      <c r="C246" s="125">
        <v>56.545562979752702</v>
      </c>
      <c r="D246" s="125">
        <v>2022</v>
      </c>
      <c r="E246" s="125" t="s">
        <v>194</v>
      </c>
    </row>
    <row r="247" spans="1:5">
      <c r="A247" s="125" t="s">
        <v>202</v>
      </c>
      <c r="B247" s="125" t="s">
        <v>223</v>
      </c>
      <c r="C247" s="125">
        <v>65.299816957428007</v>
      </c>
      <c r="D247" s="125">
        <v>2022</v>
      </c>
      <c r="E247" s="125" t="s">
        <v>197</v>
      </c>
    </row>
    <row r="248" spans="1:5">
      <c r="A248" s="125" t="s">
        <v>202</v>
      </c>
      <c r="B248" s="125" t="s">
        <v>223</v>
      </c>
      <c r="C248" s="125">
        <v>55.496828752642699</v>
      </c>
      <c r="D248" s="125">
        <v>2022</v>
      </c>
      <c r="E248" s="125" t="s">
        <v>199</v>
      </c>
    </row>
    <row r="249" spans="1:5">
      <c r="A249" s="148" t="s">
        <v>185</v>
      </c>
      <c r="B249" s="148" t="s">
        <v>248</v>
      </c>
      <c r="C249" s="148">
        <v>62.937062937062898</v>
      </c>
      <c r="D249" s="148">
        <v>2021</v>
      </c>
      <c r="E249" s="148" t="s">
        <v>189</v>
      </c>
    </row>
    <row r="250" spans="1:5">
      <c r="A250" s="148" t="s">
        <v>185</v>
      </c>
      <c r="B250" s="148" t="s">
        <v>248</v>
      </c>
      <c r="C250" s="148">
        <v>64.526588845654999</v>
      </c>
      <c r="D250" s="148">
        <v>2021</v>
      </c>
      <c r="E250" s="148" t="s">
        <v>215</v>
      </c>
    </row>
    <row r="251" spans="1:5">
      <c r="A251" s="148" t="s">
        <v>185</v>
      </c>
      <c r="B251" s="148" t="s">
        <v>248</v>
      </c>
      <c r="C251" s="148">
        <v>54.794520547945197</v>
      </c>
      <c r="D251" s="148">
        <v>2021</v>
      </c>
      <c r="E251" s="148" t="s">
        <v>195</v>
      </c>
    </row>
    <row r="252" spans="1:5">
      <c r="A252" s="148" t="s">
        <v>185</v>
      </c>
      <c r="B252" s="148" t="s">
        <v>248</v>
      </c>
      <c r="C252" s="148">
        <v>59.889932016833903</v>
      </c>
      <c r="D252" s="148">
        <v>2021</v>
      </c>
      <c r="E252" s="148" t="s">
        <v>198</v>
      </c>
    </row>
    <row r="253" spans="1:5">
      <c r="A253" s="148" t="s">
        <v>185</v>
      </c>
      <c r="B253" s="148" t="s">
        <v>248</v>
      </c>
      <c r="C253" s="148">
        <v>61.276617633172002</v>
      </c>
      <c r="D253" s="148">
        <v>2021</v>
      </c>
      <c r="E253" s="148" t="s">
        <v>218</v>
      </c>
    </row>
    <row r="254" spans="1:5">
      <c r="A254" s="148" t="s">
        <v>185</v>
      </c>
      <c r="B254" s="148" t="s">
        <v>248</v>
      </c>
      <c r="C254" s="148">
        <v>59.347358757041498</v>
      </c>
      <c r="D254" s="148">
        <v>2022</v>
      </c>
      <c r="E254" s="148" t="s">
        <v>200</v>
      </c>
    </row>
    <row r="255" spans="1:5">
      <c r="A255" s="148" t="s">
        <v>185</v>
      </c>
      <c r="B255" s="148" t="s">
        <v>248</v>
      </c>
      <c r="C255" s="148">
        <v>65.533483514232998</v>
      </c>
      <c r="D255" s="148">
        <v>2022</v>
      </c>
      <c r="E255" s="148" t="s">
        <v>217</v>
      </c>
    </row>
    <row r="256" spans="1:5">
      <c r="A256" s="148" t="s">
        <v>185</v>
      </c>
      <c r="B256" s="148" t="s">
        <v>248</v>
      </c>
      <c r="C256" s="148">
        <v>68.150745480774304</v>
      </c>
      <c r="D256" s="148">
        <v>2022</v>
      </c>
      <c r="E256" s="148" t="s">
        <v>204</v>
      </c>
    </row>
    <row r="257" spans="1:5">
      <c r="A257" s="148" t="s">
        <v>185</v>
      </c>
      <c r="B257" s="148" t="s">
        <v>248</v>
      </c>
      <c r="C257" s="148">
        <v>66.451872734595199</v>
      </c>
      <c r="D257" s="148">
        <v>2022</v>
      </c>
      <c r="E257" s="148" t="s">
        <v>187</v>
      </c>
    </row>
    <row r="258" spans="1:5">
      <c r="A258" s="148" t="s">
        <v>185</v>
      </c>
      <c r="B258" s="148" t="s">
        <v>248</v>
      </c>
      <c r="C258" s="148">
        <v>61.0915335729376</v>
      </c>
      <c r="D258" s="148">
        <v>2022</v>
      </c>
      <c r="E258" s="148" t="s">
        <v>194</v>
      </c>
    </row>
    <row r="259" spans="1:5">
      <c r="A259" s="148" t="s">
        <v>185</v>
      </c>
      <c r="B259" s="148" t="s">
        <v>248</v>
      </c>
      <c r="C259" s="148">
        <v>61.179087875417103</v>
      </c>
      <c r="D259" s="148">
        <v>2022</v>
      </c>
      <c r="E259" s="148" t="s">
        <v>197</v>
      </c>
    </row>
    <row r="260" spans="1:5">
      <c r="A260" s="148" t="s">
        <v>185</v>
      </c>
      <c r="B260" s="148" t="s">
        <v>248</v>
      </c>
      <c r="C260" s="148">
        <v>60.567936736161002</v>
      </c>
      <c r="D260" s="148">
        <v>2022</v>
      </c>
      <c r="E260" s="148" t="s">
        <v>199</v>
      </c>
    </row>
    <row r="261" spans="1:5">
      <c r="A261" s="125" t="s">
        <v>185</v>
      </c>
      <c r="B261" s="125" t="s">
        <v>223</v>
      </c>
      <c r="C261" s="125">
        <v>65.656614618998304</v>
      </c>
      <c r="D261" s="125">
        <v>2021</v>
      </c>
      <c r="E261" s="125" t="s">
        <v>189</v>
      </c>
    </row>
    <row r="262" spans="1:5">
      <c r="A262" s="125" t="s">
        <v>185</v>
      </c>
      <c r="B262" s="125" t="s">
        <v>223</v>
      </c>
      <c r="C262" s="125">
        <v>65.081405302059693</v>
      </c>
      <c r="D262" s="125">
        <v>2021</v>
      </c>
      <c r="E262" s="125" t="s">
        <v>215</v>
      </c>
    </row>
    <row r="263" spans="1:5">
      <c r="A263" s="125" t="s">
        <v>185</v>
      </c>
      <c r="B263" s="125" t="s">
        <v>223</v>
      </c>
      <c r="C263" s="125">
        <v>56.807618418062702</v>
      </c>
      <c r="D263" s="125">
        <v>2021</v>
      </c>
      <c r="E263" s="125" t="s">
        <v>195</v>
      </c>
    </row>
    <row r="264" spans="1:5">
      <c r="A264" s="125" t="s">
        <v>185</v>
      </c>
      <c r="B264" s="125" t="s">
        <v>223</v>
      </c>
      <c r="C264" s="125">
        <v>54.488589160924498</v>
      </c>
      <c r="D264" s="125">
        <v>2021</v>
      </c>
      <c r="E264" s="125" t="s">
        <v>198</v>
      </c>
    </row>
    <row r="265" spans="1:5">
      <c r="A265" s="125" t="s">
        <v>185</v>
      </c>
      <c r="B265" s="125" t="s">
        <v>223</v>
      </c>
      <c r="C265" s="125">
        <v>70.292886513966295</v>
      </c>
      <c r="D265" s="125">
        <v>2022</v>
      </c>
      <c r="E265" s="125" t="s">
        <v>187</v>
      </c>
    </row>
    <row r="266" spans="1:5">
      <c r="A266" s="125" t="s">
        <v>185</v>
      </c>
      <c r="B266" s="125" t="s">
        <v>223</v>
      </c>
      <c r="C266" s="125">
        <v>55.617352614015502</v>
      </c>
      <c r="D266" s="125">
        <v>2022</v>
      </c>
      <c r="E266" s="125" t="s">
        <v>194</v>
      </c>
    </row>
    <row r="267" spans="1:5">
      <c r="A267" s="125" t="s">
        <v>185</v>
      </c>
      <c r="B267" s="125" t="s">
        <v>223</v>
      </c>
      <c r="C267" s="125">
        <v>61.891515994436702</v>
      </c>
      <c r="D267" s="125">
        <v>2022</v>
      </c>
      <c r="E267" s="125" t="s">
        <v>199</v>
      </c>
    </row>
    <row r="268" spans="1:5">
      <c r="A268" s="125" t="s">
        <v>202</v>
      </c>
      <c r="B268" s="125" t="s">
        <v>249</v>
      </c>
      <c r="C268" s="125">
        <v>84.566596194503106</v>
      </c>
      <c r="D268" s="125">
        <v>2021</v>
      </c>
      <c r="E268" s="125" t="s">
        <v>195</v>
      </c>
    </row>
    <row r="269" spans="1:5">
      <c r="A269" s="125" t="s">
        <v>202</v>
      </c>
      <c r="B269" s="125" t="s">
        <v>249</v>
      </c>
      <c r="C269" s="125">
        <v>78.240818554512302</v>
      </c>
      <c r="D269" s="125">
        <v>2021</v>
      </c>
      <c r="E269" s="125" t="s">
        <v>218</v>
      </c>
    </row>
    <row r="270" spans="1:5">
      <c r="A270" s="125" t="s">
        <v>202</v>
      </c>
      <c r="B270" s="125" t="s">
        <v>249</v>
      </c>
      <c r="C270" s="125">
        <v>82.883275294776695</v>
      </c>
      <c r="D270" s="125">
        <v>2022</v>
      </c>
      <c r="E270" s="125" t="s">
        <v>200</v>
      </c>
    </row>
    <row r="271" spans="1:5">
      <c r="A271" s="125" t="s">
        <v>202</v>
      </c>
      <c r="B271" s="125" t="s">
        <v>249</v>
      </c>
      <c r="C271" s="125">
        <v>83.773080495322404</v>
      </c>
      <c r="D271" s="125">
        <v>2022</v>
      </c>
      <c r="E271" s="125" t="s">
        <v>204</v>
      </c>
    </row>
    <row r="272" spans="1:5">
      <c r="A272" s="125" t="s">
        <v>202</v>
      </c>
      <c r="B272" s="125" t="s">
        <v>249</v>
      </c>
      <c r="C272" s="125">
        <v>76.734192756292202</v>
      </c>
      <c r="D272" s="125">
        <v>2022</v>
      </c>
      <c r="E272" s="125" t="s">
        <v>187</v>
      </c>
    </row>
    <row r="273" spans="1:5">
      <c r="A273" s="125" t="s">
        <v>202</v>
      </c>
      <c r="B273" s="125" t="s">
        <v>249</v>
      </c>
      <c r="C273" s="125">
        <v>73.367292060076593</v>
      </c>
      <c r="D273" s="125">
        <v>2022</v>
      </c>
      <c r="E273" s="125" t="s">
        <v>194</v>
      </c>
    </row>
    <row r="274" spans="1:5">
      <c r="A274" s="125" t="s">
        <v>202</v>
      </c>
      <c r="B274" s="125" t="s">
        <v>249</v>
      </c>
      <c r="C274" s="125">
        <v>81.691002206690797</v>
      </c>
      <c r="D274" s="125">
        <v>2022</v>
      </c>
      <c r="E274" s="125" t="s">
        <v>199</v>
      </c>
    </row>
    <row r="275" spans="1:5">
      <c r="A275" s="125" t="s">
        <v>202</v>
      </c>
      <c r="B275" s="125" t="s">
        <v>250</v>
      </c>
      <c r="C275" s="125">
        <v>54.790231684408198</v>
      </c>
      <c r="D275" s="125">
        <v>2021</v>
      </c>
      <c r="E275" s="125" t="s">
        <v>189</v>
      </c>
    </row>
    <row r="276" spans="1:5">
      <c r="A276" s="125" t="s">
        <v>202</v>
      </c>
      <c r="B276" s="125" t="s">
        <v>250</v>
      </c>
      <c r="C276" s="125">
        <v>58.582623725996903</v>
      </c>
      <c r="D276" s="125">
        <v>2021</v>
      </c>
      <c r="E276" s="125" t="s">
        <v>215</v>
      </c>
    </row>
    <row r="277" spans="1:5">
      <c r="A277" s="125" t="s">
        <v>202</v>
      </c>
      <c r="B277" s="125" t="s">
        <v>250</v>
      </c>
      <c r="C277" s="125">
        <v>58.472810365884399</v>
      </c>
      <c r="D277" s="125">
        <v>2021</v>
      </c>
      <c r="E277" s="125" t="s">
        <v>195</v>
      </c>
    </row>
    <row r="278" spans="1:5">
      <c r="A278" s="125" t="s">
        <v>202</v>
      </c>
      <c r="B278" s="125" t="s">
        <v>250</v>
      </c>
      <c r="C278" s="125">
        <v>56.8855178952358</v>
      </c>
      <c r="D278" s="125">
        <v>2021</v>
      </c>
      <c r="E278" s="125" t="s">
        <v>198</v>
      </c>
    </row>
    <row r="279" spans="1:5">
      <c r="A279" s="125" t="s">
        <v>202</v>
      </c>
      <c r="B279" s="125" t="s">
        <v>250</v>
      </c>
      <c r="C279" s="125">
        <v>59.703074113984599</v>
      </c>
      <c r="D279" s="125">
        <v>2021</v>
      </c>
      <c r="E279" s="125" t="s">
        <v>218</v>
      </c>
    </row>
    <row r="280" spans="1:5">
      <c r="A280" s="125" t="s">
        <v>202</v>
      </c>
      <c r="B280" s="125" t="s">
        <v>250</v>
      </c>
      <c r="C280" s="125">
        <v>57.073466909532399</v>
      </c>
      <c r="D280" s="125">
        <v>2022</v>
      </c>
      <c r="E280" s="125" t="s">
        <v>217</v>
      </c>
    </row>
    <row r="281" spans="1:5">
      <c r="A281" s="125" t="s">
        <v>202</v>
      </c>
      <c r="B281" s="125" t="s">
        <v>250</v>
      </c>
      <c r="C281" s="125">
        <v>57.905544147843898</v>
      </c>
      <c r="D281" s="125">
        <v>2022</v>
      </c>
      <c r="E281" s="125" t="s">
        <v>204</v>
      </c>
    </row>
    <row r="282" spans="1:5">
      <c r="A282" s="125" t="s">
        <v>202</v>
      </c>
      <c r="B282" s="125" t="s">
        <v>250</v>
      </c>
      <c r="C282" s="125">
        <v>59.6630394250652</v>
      </c>
      <c r="D282" s="125">
        <v>2022</v>
      </c>
      <c r="E282" s="125" t="s">
        <v>187</v>
      </c>
    </row>
    <row r="283" spans="1:5">
      <c r="A283" s="125" t="s">
        <v>202</v>
      </c>
      <c r="B283" s="125" t="s">
        <v>250</v>
      </c>
      <c r="C283" s="125">
        <v>58.660126893447199</v>
      </c>
      <c r="D283" s="125">
        <v>2022</v>
      </c>
      <c r="E283" s="125" t="s">
        <v>194</v>
      </c>
    </row>
    <row r="284" spans="1:5">
      <c r="A284" s="125" t="s">
        <v>202</v>
      </c>
      <c r="B284" s="125" t="s">
        <v>250</v>
      </c>
      <c r="C284" s="125">
        <v>63.336209508413901</v>
      </c>
      <c r="D284" s="125">
        <v>2022</v>
      </c>
      <c r="E284" s="125" t="s">
        <v>197</v>
      </c>
    </row>
    <row r="285" spans="1:5">
      <c r="A285" s="125" t="s">
        <v>202</v>
      </c>
      <c r="B285" s="125" t="s">
        <v>250</v>
      </c>
      <c r="C285" s="125">
        <v>59.901568696130802</v>
      </c>
      <c r="D285" s="125">
        <v>2022</v>
      </c>
      <c r="E285" s="125" t="s">
        <v>199</v>
      </c>
    </row>
    <row r="286" spans="1:5">
      <c r="A286" s="125" t="s">
        <v>185</v>
      </c>
      <c r="B286" s="125" t="s">
        <v>251</v>
      </c>
      <c r="C286" s="125">
        <v>62.338779019776403</v>
      </c>
      <c r="D286" s="125">
        <v>2021</v>
      </c>
      <c r="E286" s="125" t="s">
        <v>189</v>
      </c>
    </row>
    <row r="287" spans="1:5">
      <c r="A287" s="125" t="s">
        <v>185</v>
      </c>
      <c r="B287" s="125" t="s">
        <v>251</v>
      </c>
      <c r="C287" s="125">
        <v>69.497231497567896</v>
      </c>
      <c r="D287" s="125">
        <v>2021</v>
      </c>
      <c r="E287" s="125" t="s">
        <v>215</v>
      </c>
    </row>
    <row r="288" spans="1:5">
      <c r="A288" s="125" t="s">
        <v>185</v>
      </c>
      <c r="B288" s="125" t="s">
        <v>251</v>
      </c>
      <c r="C288" s="125">
        <v>68.053365876606193</v>
      </c>
      <c r="D288" s="125">
        <v>2021</v>
      </c>
      <c r="E288" s="125" t="s">
        <v>195</v>
      </c>
    </row>
    <row r="289" spans="1:5">
      <c r="A289" s="125" t="s">
        <v>185</v>
      </c>
      <c r="B289" s="125" t="s">
        <v>251</v>
      </c>
      <c r="C289" s="125">
        <v>74.782102969357794</v>
      </c>
      <c r="D289" s="125">
        <v>2021</v>
      </c>
      <c r="E289" s="125" t="s">
        <v>198</v>
      </c>
    </row>
    <row r="290" spans="1:5">
      <c r="A290" s="125" t="s">
        <v>185</v>
      </c>
      <c r="B290" s="125" t="s">
        <v>251</v>
      </c>
      <c r="C290" s="125">
        <v>69.230769230769198</v>
      </c>
      <c r="D290" s="125">
        <v>2021</v>
      </c>
      <c r="E290" s="125" t="s">
        <v>218</v>
      </c>
    </row>
    <row r="291" spans="1:5">
      <c r="A291" s="125" t="s">
        <v>185</v>
      </c>
      <c r="B291" s="125" t="s">
        <v>251</v>
      </c>
      <c r="C291" s="125">
        <v>70.481624433629804</v>
      </c>
      <c r="D291" s="125">
        <v>2022</v>
      </c>
      <c r="E291" s="125" t="s">
        <v>200</v>
      </c>
    </row>
    <row r="292" spans="1:5">
      <c r="A292" s="125" t="s">
        <v>185</v>
      </c>
      <c r="B292" s="125" t="s">
        <v>251</v>
      </c>
      <c r="C292" s="125">
        <v>57.1780436312456</v>
      </c>
      <c r="D292" s="125">
        <v>2022</v>
      </c>
      <c r="E292" s="125" t="s">
        <v>217</v>
      </c>
    </row>
    <row r="293" spans="1:5">
      <c r="A293" s="125" t="s">
        <v>185</v>
      </c>
      <c r="B293" s="125" t="s">
        <v>251</v>
      </c>
      <c r="C293" s="125">
        <v>55.746141628159101</v>
      </c>
      <c r="D293" s="125">
        <v>2022</v>
      </c>
      <c r="E293" s="125" t="s">
        <v>204</v>
      </c>
    </row>
    <row r="294" spans="1:5">
      <c r="A294" s="125" t="s">
        <v>185</v>
      </c>
      <c r="B294" s="125" t="s">
        <v>251</v>
      </c>
      <c r="C294" s="125">
        <v>47.315621440120502</v>
      </c>
      <c r="D294" s="125">
        <v>2022</v>
      </c>
      <c r="E294" s="125" t="s">
        <v>187</v>
      </c>
    </row>
    <row r="295" spans="1:5">
      <c r="A295" s="125" t="s">
        <v>185</v>
      </c>
      <c r="B295" s="125" t="s">
        <v>251</v>
      </c>
      <c r="C295" s="125">
        <v>63.760552196082003</v>
      </c>
      <c r="D295" s="125">
        <v>2022</v>
      </c>
      <c r="E295" s="125" t="s">
        <v>194</v>
      </c>
    </row>
    <row r="296" spans="1:5">
      <c r="A296" s="125" t="s">
        <v>185</v>
      </c>
      <c r="B296" s="125" t="s">
        <v>251</v>
      </c>
      <c r="C296" s="125">
        <v>72.768694719914194</v>
      </c>
      <c r="D296" s="125">
        <v>2022</v>
      </c>
      <c r="E296" s="125" t="s">
        <v>197</v>
      </c>
    </row>
    <row r="297" spans="1:5">
      <c r="A297" s="125" t="s">
        <v>185</v>
      </c>
      <c r="B297" s="125" t="s">
        <v>251</v>
      </c>
      <c r="C297" s="125">
        <v>76.0781671159029</v>
      </c>
      <c r="D297" s="125">
        <v>2022</v>
      </c>
      <c r="E297" s="125" t="s">
        <v>199</v>
      </c>
    </row>
    <row r="298" spans="1:5">
      <c r="A298" s="125" t="s">
        <v>185</v>
      </c>
      <c r="B298" s="125" t="s">
        <v>252</v>
      </c>
      <c r="C298" s="125">
        <v>76.723958824926598</v>
      </c>
      <c r="D298" s="125">
        <v>2021</v>
      </c>
      <c r="E298" s="125" t="s">
        <v>189</v>
      </c>
    </row>
    <row r="299" spans="1:5">
      <c r="A299" s="125" t="s">
        <v>185</v>
      </c>
      <c r="B299" s="125" t="s">
        <v>252</v>
      </c>
      <c r="C299" s="125">
        <v>77.1388499298737</v>
      </c>
      <c r="D299" s="125">
        <v>2021</v>
      </c>
      <c r="E299" s="125" t="s">
        <v>215</v>
      </c>
    </row>
    <row r="300" spans="1:5">
      <c r="A300" s="125" t="s">
        <v>185</v>
      </c>
      <c r="B300" s="125" t="s">
        <v>252</v>
      </c>
      <c r="C300" s="125">
        <v>66.611609882763801</v>
      </c>
      <c r="D300" s="125">
        <v>2021</v>
      </c>
      <c r="E300" s="125" t="s">
        <v>195</v>
      </c>
    </row>
    <row r="301" spans="1:5">
      <c r="A301" s="125" t="s">
        <v>185</v>
      </c>
      <c r="B301" s="125" t="s">
        <v>252</v>
      </c>
      <c r="C301" s="125">
        <v>71.829184295975594</v>
      </c>
      <c r="D301" s="125">
        <v>2021</v>
      </c>
      <c r="E301" s="125" t="s">
        <v>198</v>
      </c>
    </row>
    <row r="302" spans="1:5">
      <c r="A302" s="125" t="s">
        <v>185</v>
      </c>
      <c r="B302" s="125" t="s">
        <v>252</v>
      </c>
      <c r="C302" s="125">
        <v>72.692475484688401</v>
      </c>
      <c r="D302" s="125">
        <v>2022</v>
      </c>
      <c r="E302" s="125" t="s">
        <v>204</v>
      </c>
    </row>
    <row r="303" spans="1:5">
      <c r="A303" s="125" t="s">
        <v>185</v>
      </c>
      <c r="B303" s="125" t="s">
        <v>252</v>
      </c>
      <c r="C303" s="125">
        <v>63.5930047694753</v>
      </c>
      <c r="D303" s="125">
        <v>2022</v>
      </c>
      <c r="E303" s="125" t="s">
        <v>197</v>
      </c>
    </row>
    <row r="304" spans="1:5">
      <c r="A304" s="125" t="s">
        <v>185</v>
      </c>
      <c r="B304" s="125" t="s">
        <v>252</v>
      </c>
      <c r="C304" s="125">
        <v>73.461095888214501</v>
      </c>
      <c r="D304" s="125">
        <v>2022</v>
      </c>
      <c r="E304" s="125" t="s">
        <v>199</v>
      </c>
    </row>
    <row r="305" spans="1:5">
      <c r="A305" s="125" t="s">
        <v>202</v>
      </c>
      <c r="B305" s="125" t="s">
        <v>253</v>
      </c>
      <c r="C305" s="125">
        <v>57.237108908359602</v>
      </c>
      <c r="D305" s="125">
        <v>2021</v>
      </c>
      <c r="E305" s="125" t="s">
        <v>189</v>
      </c>
    </row>
    <row r="306" spans="1:5">
      <c r="A306" s="125" t="s">
        <v>202</v>
      </c>
      <c r="B306" s="125" t="s">
        <v>254</v>
      </c>
      <c r="C306" s="125">
        <v>88.978944586379995</v>
      </c>
      <c r="D306" s="125">
        <v>2021</v>
      </c>
      <c r="E306" s="125" t="s">
        <v>189</v>
      </c>
    </row>
    <row r="307" spans="1:5">
      <c r="A307" s="125" t="s">
        <v>202</v>
      </c>
      <c r="B307" s="125" t="s">
        <v>254</v>
      </c>
      <c r="C307" s="125">
        <v>69.484473016631</v>
      </c>
      <c r="D307" s="125">
        <v>2021</v>
      </c>
      <c r="E307" s="125" t="s">
        <v>215</v>
      </c>
    </row>
    <row r="308" spans="1:5">
      <c r="A308" s="125" t="s">
        <v>202</v>
      </c>
      <c r="B308" s="125" t="s">
        <v>254</v>
      </c>
      <c r="C308" s="125">
        <v>75.189259701968993</v>
      </c>
      <c r="D308" s="125">
        <v>2021</v>
      </c>
      <c r="E308" s="125" t="s">
        <v>195</v>
      </c>
    </row>
    <row r="309" spans="1:5">
      <c r="A309" s="125" t="s">
        <v>202</v>
      </c>
      <c r="B309" s="125" t="s">
        <v>254</v>
      </c>
      <c r="C309" s="125">
        <v>82.012788434806794</v>
      </c>
      <c r="D309" s="125">
        <v>2021</v>
      </c>
      <c r="E309" s="125" t="s">
        <v>198</v>
      </c>
    </row>
    <row r="310" spans="1:5">
      <c r="A310" s="125" t="s">
        <v>202</v>
      </c>
      <c r="B310" s="125" t="s">
        <v>254</v>
      </c>
      <c r="C310" s="125">
        <v>83.915343836315103</v>
      </c>
      <c r="D310" s="125">
        <v>2021</v>
      </c>
      <c r="E310" s="125" t="s">
        <v>218</v>
      </c>
    </row>
    <row r="311" spans="1:5">
      <c r="A311" s="125" t="s">
        <v>202</v>
      </c>
      <c r="B311" s="125" t="s">
        <v>254</v>
      </c>
      <c r="C311" s="125">
        <v>59.0555085970703</v>
      </c>
      <c r="D311" s="125">
        <v>2022</v>
      </c>
      <c r="E311" s="125" t="s">
        <v>200</v>
      </c>
    </row>
    <row r="312" spans="1:5">
      <c r="A312" s="125" t="s">
        <v>202</v>
      </c>
      <c r="B312" s="125" t="s">
        <v>254</v>
      </c>
      <c r="C312" s="125">
        <v>75.973409306742596</v>
      </c>
      <c r="D312" s="125">
        <v>2022</v>
      </c>
      <c r="E312" s="125" t="s">
        <v>217</v>
      </c>
    </row>
    <row r="313" spans="1:5">
      <c r="A313" s="125" t="s">
        <v>202</v>
      </c>
      <c r="B313" s="125" t="s">
        <v>254</v>
      </c>
      <c r="C313" s="125">
        <v>84.299804032798704</v>
      </c>
      <c r="D313" s="125">
        <v>2022</v>
      </c>
      <c r="E313" s="125" t="s">
        <v>204</v>
      </c>
    </row>
    <row r="314" spans="1:5">
      <c r="A314" s="125" t="s">
        <v>202</v>
      </c>
      <c r="B314" s="125" t="s">
        <v>254</v>
      </c>
      <c r="C314" s="125">
        <v>69.473684210526301</v>
      </c>
      <c r="D314" s="125">
        <v>2022</v>
      </c>
      <c r="E314" s="125" t="s">
        <v>187</v>
      </c>
    </row>
    <row r="315" spans="1:5">
      <c r="A315" s="125" t="s">
        <v>202</v>
      </c>
      <c r="B315" s="125" t="s">
        <v>254</v>
      </c>
      <c r="C315" s="125">
        <v>78.9390002605886</v>
      </c>
      <c r="D315" s="125">
        <v>2022</v>
      </c>
      <c r="E315" s="125" t="s">
        <v>194</v>
      </c>
    </row>
    <row r="316" spans="1:5">
      <c r="A316" s="125" t="s">
        <v>202</v>
      </c>
      <c r="B316" s="125" t="s">
        <v>254</v>
      </c>
      <c r="C316" s="125">
        <v>68.202413316163501</v>
      </c>
      <c r="D316" s="125">
        <v>2022</v>
      </c>
      <c r="E316" s="125" t="s">
        <v>197</v>
      </c>
    </row>
    <row r="317" spans="1:5">
      <c r="A317" s="125" t="s">
        <v>202</v>
      </c>
      <c r="B317" s="125" t="s">
        <v>254</v>
      </c>
      <c r="C317" s="125">
        <v>83.722683292356393</v>
      </c>
      <c r="D317" s="125">
        <v>2022</v>
      </c>
      <c r="E317" s="125" t="s">
        <v>199</v>
      </c>
    </row>
    <row r="318" spans="1:5">
      <c r="A318" s="125" t="s">
        <v>202</v>
      </c>
      <c r="B318" s="125" t="s">
        <v>221</v>
      </c>
      <c r="C318" s="125">
        <v>76.567176590890497</v>
      </c>
      <c r="D318" s="125">
        <v>2021</v>
      </c>
      <c r="E318" s="125" t="s">
        <v>189</v>
      </c>
    </row>
    <row r="319" spans="1:5">
      <c r="A319" s="125" t="s">
        <v>202</v>
      </c>
      <c r="B319" s="125" t="s">
        <v>221</v>
      </c>
      <c r="C319" s="125">
        <v>76.369706719533497</v>
      </c>
      <c r="D319" s="125">
        <v>2021</v>
      </c>
      <c r="E319" s="125" t="s">
        <v>215</v>
      </c>
    </row>
    <row r="320" spans="1:5">
      <c r="A320" s="125" t="s">
        <v>202</v>
      </c>
      <c r="B320" s="125" t="s">
        <v>221</v>
      </c>
      <c r="C320" s="125">
        <v>77.871538025522597</v>
      </c>
      <c r="D320" s="125">
        <v>2021</v>
      </c>
      <c r="E320" s="125" t="s">
        <v>195</v>
      </c>
    </row>
    <row r="321" spans="1:5">
      <c r="A321" s="125" t="s">
        <v>202</v>
      </c>
      <c r="B321" s="125" t="s">
        <v>221</v>
      </c>
      <c r="C321" s="125">
        <v>74.062276021342598</v>
      </c>
      <c r="D321" s="125">
        <v>2021</v>
      </c>
      <c r="E321" s="125" t="s">
        <v>198</v>
      </c>
    </row>
    <row r="322" spans="1:5">
      <c r="A322" s="125" t="s">
        <v>202</v>
      </c>
      <c r="B322" s="125" t="s">
        <v>221</v>
      </c>
      <c r="C322" s="125">
        <v>78.817078653610906</v>
      </c>
      <c r="D322" s="125">
        <v>2021</v>
      </c>
      <c r="E322" s="125" t="s">
        <v>218</v>
      </c>
    </row>
    <row r="323" spans="1:5">
      <c r="A323" s="125" t="s">
        <v>202</v>
      </c>
      <c r="B323" s="125" t="s">
        <v>221</v>
      </c>
      <c r="C323" s="125">
        <v>74.272338965245595</v>
      </c>
      <c r="D323" s="125">
        <v>2022</v>
      </c>
      <c r="E323" s="125" t="s">
        <v>200</v>
      </c>
    </row>
    <row r="324" spans="1:5">
      <c r="A324" s="125" t="s">
        <v>202</v>
      </c>
      <c r="B324" s="125" t="s">
        <v>221</v>
      </c>
      <c r="C324" s="125">
        <v>75.885567139806497</v>
      </c>
      <c r="D324" s="125">
        <v>2022</v>
      </c>
      <c r="E324" s="125" t="s">
        <v>217</v>
      </c>
    </row>
    <row r="325" spans="1:5">
      <c r="A325" s="125" t="s">
        <v>202</v>
      </c>
      <c r="B325" s="125" t="s">
        <v>221</v>
      </c>
      <c r="C325" s="125">
        <v>66.543416642951001</v>
      </c>
      <c r="D325" s="125">
        <v>2022</v>
      </c>
      <c r="E325" s="125" t="s">
        <v>204</v>
      </c>
    </row>
    <row r="326" spans="1:5">
      <c r="A326" s="125" t="s">
        <v>202</v>
      </c>
      <c r="B326" s="125" t="s">
        <v>221</v>
      </c>
      <c r="C326" s="125">
        <v>68.760210040604605</v>
      </c>
      <c r="D326" s="125">
        <v>2022</v>
      </c>
      <c r="E326" s="125" t="s">
        <v>187</v>
      </c>
    </row>
    <row r="327" spans="1:5">
      <c r="A327" s="125" t="s">
        <v>202</v>
      </c>
      <c r="B327" s="125" t="s">
        <v>221</v>
      </c>
      <c r="C327" s="125">
        <v>78.820749966570602</v>
      </c>
      <c r="D327" s="125">
        <v>2022</v>
      </c>
      <c r="E327" s="125" t="s">
        <v>194</v>
      </c>
    </row>
    <row r="328" spans="1:5">
      <c r="A328" s="125" t="s">
        <v>202</v>
      </c>
      <c r="B328" s="125" t="s">
        <v>221</v>
      </c>
      <c r="C328" s="125">
        <v>78.165444990675198</v>
      </c>
      <c r="D328" s="125">
        <v>2022</v>
      </c>
      <c r="E328" s="125" t="s">
        <v>197</v>
      </c>
    </row>
    <row r="329" spans="1:5">
      <c r="A329" s="125" t="s">
        <v>202</v>
      </c>
      <c r="B329" s="125" t="s">
        <v>221</v>
      </c>
      <c r="C329" s="125">
        <v>75.903697519341193</v>
      </c>
      <c r="D329" s="125">
        <v>2022</v>
      </c>
      <c r="E329" s="125" t="s">
        <v>199</v>
      </c>
    </row>
    <row r="330" spans="1:5">
      <c r="A330" s="148" t="s">
        <v>202</v>
      </c>
      <c r="B330" s="148" t="s">
        <v>255</v>
      </c>
      <c r="C330" s="148">
        <v>72.665788871240906</v>
      </c>
      <c r="D330" s="148">
        <v>2021</v>
      </c>
      <c r="E330" s="148" t="s">
        <v>189</v>
      </c>
    </row>
    <row r="331" spans="1:5">
      <c r="A331" s="148" t="s">
        <v>202</v>
      </c>
      <c r="B331" s="148" t="s">
        <v>255</v>
      </c>
      <c r="C331" s="148">
        <v>73.120342476985599</v>
      </c>
      <c r="D331" s="148">
        <v>2021</v>
      </c>
      <c r="E331" s="148" t="s">
        <v>215</v>
      </c>
    </row>
    <row r="332" spans="1:5">
      <c r="A332" s="148" t="s">
        <v>202</v>
      </c>
      <c r="B332" s="148" t="s">
        <v>255</v>
      </c>
      <c r="C332" s="148">
        <v>75.715086932136799</v>
      </c>
      <c r="D332" s="148">
        <v>2021</v>
      </c>
      <c r="E332" s="148" t="s">
        <v>195</v>
      </c>
    </row>
    <row r="333" spans="1:5">
      <c r="A333" s="148" t="s">
        <v>202</v>
      </c>
      <c r="B333" s="148" t="s">
        <v>255</v>
      </c>
      <c r="C333" s="148">
        <v>75.0960530911631</v>
      </c>
      <c r="D333" s="148">
        <v>2021</v>
      </c>
      <c r="E333" s="148" t="s">
        <v>218</v>
      </c>
    </row>
    <row r="334" spans="1:5">
      <c r="A334" s="148" t="s">
        <v>202</v>
      </c>
      <c r="B334" s="148" t="s">
        <v>255</v>
      </c>
      <c r="C334" s="148">
        <v>70.283600493218202</v>
      </c>
      <c r="D334" s="148">
        <v>2022</v>
      </c>
      <c r="E334" s="148" t="s">
        <v>200</v>
      </c>
    </row>
    <row r="335" spans="1:5">
      <c r="A335" s="148" t="s">
        <v>202</v>
      </c>
      <c r="B335" s="148" t="s">
        <v>255</v>
      </c>
      <c r="C335" s="148">
        <v>70.790154129029901</v>
      </c>
      <c r="D335" s="148">
        <v>2022</v>
      </c>
      <c r="E335" s="148" t="s">
        <v>217</v>
      </c>
    </row>
    <row r="336" spans="1:5">
      <c r="A336" s="148" t="s">
        <v>202</v>
      </c>
      <c r="B336" s="148" t="s">
        <v>255</v>
      </c>
      <c r="C336" s="148">
        <v>69.891704617505596</v>
      </c>
      <c r="D336" s="148">
        <v>2022</v>
      </c>
      <c r="E336" s="148" t="s">
        <v>204</v>
      </c>
    </row>
    <row r="337" spans="1:5">
      <c r="A337" s="148" t="s">
        <v>202</v>
      </c>
      <c r="B337" s="148" t="s">
        <v>255</v>
      </c>
      <c r="C337" s="148">
        <v>72.890850436489103</v>
      </c>
      <c r="D337" s="148">
        <v>2022</v>
      </c>
      <c r="E337" s="148" t="s">
        <v>187</v>
      </c>
    </row>
    <row r="338" spans="1:5">
      <c r="A338" s="148" t="s">
        <v>202</v>
      </c>
      <c r="B338" s="148" t="s">
        <v>255</v>
      </c>
      <c r="C338" s="148">
        <v>65.529690881727902</v>
      </c>
      <c r="D338" s="148">
        <v>2022</v>
      </c>
      <c r="E338" s="148" t="s">
        <v>194</v>
      </c>
    </row>
    <row r="339" spans="1:5">
      <c r="A339" s="148" t="s">
        <v>202</v>
      </c>
      <c r="B339" s="148" t="s">
        <v>255</v>
      </c>
      <c r="C339" s="148">
        <v>68.976403476403107</v>
      </c>
      <c r="D339" s="148">
        <v>2022</v>
      </c>
      <c r="E339" s="148" t="s">
        <v>197</v>
      </c>
    </row>
    <row r="340" spans="1:5">
      <c r="A340" s="148" t="s">
        <v>202</v>
      </c>
      <c r="B340" s="148" t="s">
        <v>255</v>
      </c>
      <c r="C340" s="148">
        <v>78.186066234406198</v>
      </c>
      <c r="D340" s="148">
        <v>2022</v>
      </c>
      <c r="E340" s="148" t="s">
        <v>199</v>
      </c>
    </row>
  </sheetData>
  <mergeCells count="3">
    <mergeCell ref="I21:M21"/>
    <mergeCell ref="I48:M48"/>
    <mergeCell ref="I82:M82"/>
  </mergeCells>
  <phoneticPr fontId="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AK308"/>
  <sheetViews>
    <sheetView topLeftCell="R256" workbookViewId="0">
      <selection activeCell="W284" sqref="W284"/>
    </sheetView>
  </sheetViews>
  <sheetFormatPr defaultColWidth="9" defaultRowHeight="13.5"/>
  <cols>
    <col min="1" max="1" width="13" style="129" hidden="1" customWidth="1"/>
    <col min="2" max="2" width="7.5" style="129" hidden="1" customWidth="1"/>
    <col min="3" max="3" width="7.125" style="129" hidden="1" customWidth="1"/>
    <col min="4" max="4" width="6.375" style="129" hidden="1" customWidth="1"/>
    <col min="5" max="5" width="5.5" style="129" hidden="1" customWidth="1"/>
    <col min="6" max="6" width="11.625" style="129" hidden="1" customWidth="1"/>
    <col min="7" max="9" width="9" style="129" hidden="1" customWidth="1"/>
    <col min="10" max="10" width="15.125" style="129" hidden="1" customWidth="1"/>
    <col min="11" max="13" width="9" style="129" hidden="1" customWidth="1"/>
    <col min="14" max="14" width="7.125" style="129" hidden="1" customWidth="1"/>
    <col min="15" max="15" width="11.625" style="129" hidden="1" customWidth="1"/>
    <col min="16" max="17" width="9" style="129" hidden="1" customWidth="1"/>
    <col min="18" max="18" width="9" style="129" customWidth="1"/>
    <col min="19" max="19" width="13" style="129" customWidth="1"/>
    <col min="20" max="20" width="13.625" style="129" customWidth="1"/>
    <col min="21" max="23" width="9" style="129"/>
    <col min="24" max="24" width="11.625" style="129" customWidth="1"/>
    <col min="25" max="25" width="10.125" style="129" customWidth="1"/>
    <col min="26" max="29" width="9" style="129"/>
    <col min="30" max="30" width="13" style="129" customWidth="1"/>
    <col min="31" max="32" width="9" style="129"/>
    <col min="33" max="33" width="9" style="130"/>
    <col min="34" max="34" width="9" style="129"/>
    <col min="35" max="35" width="11.625" style="129" customWidth="1"/>
    <col min="36" max="16384" width="9" style="129"/>
  </cols>
  <sheetData>
    <row r="1" spans="1:37" hidden="1">
      <c r="A1" s="131" t="s">
        <v>179</v>
      </c>
      <c r="B1" s="131" t="s">
        <v>256</v>
      </c>
      <c r="C1" s="131" t="s">
        <v>257</v>
      </c>
      <c r="D1" s="131" t="s">
        <v>258</v>
      </c>
      <c r="E1" s="131" t="s">
        <v>259</v>
      </c>
      <c r="F1" s="131" t="s">
        <v>260</v>
      </c>
      <c r="G1" s="131" t="s">
        <v>45</v>
      </c>
      <c r="H1" s="131" t="s">
        <v>261</v>
      </c>
      <c r="J1" s="131" t="s">
        <v>179</v>
      </c>
      <c r="K1" s="131" t="s">
        <v>256</v>
      </c>
      <c r="L1" s="131" t="s">
        <v>257</v>
      </c>
      <c r="M1" s="131" t="s">
        <v>258</v>
      </c>
      <c r="N1" s="131" t="s">
        <v>259</v>
      </c>
      <c r="O1" s="131" t="s">
        <v>260</v>
      </c>
      <c r="P1" s="131" t="s">
        <v>45</v>
      </c>
      <c r="Q1" s="131" t="s">
        <v>261</v>
      </c>
      <c r="S1" s="133" t="s">
        <v>179</v>
      </c>
      <c r="T1" s="133" t="s">
        <v>256</v>
      </c>
      <c r="U1" s="133" t="s">
        <v>257</v>
      </c>
      <c r="V1" s="133" t="s">
        <v>258</v>
      </c>
      <c r="W1" s="133" t="s">
        <v>259</v>
      </c>
      <c r="X1" s="133" t="s">
        <v>260</v>
      </c>
      <c r="Y1" s="133" t="s">
        <v>45</v>
      </c>
      <c r="Z1" s="133" t="s">
        <v>261</v>
      </c>
      <c r="AA1" s="133"/>
      <c r="AB1" s="133"/>
      <c r="AD1" s="133" t="s">
        <v>179</v>
      </c>
      <c r="AE1" s="133" t="s">
        <v>256</v>
      </c>
      <c r="AF1" s="133" t="s">
        <v>257</v>
      </c>
      <c r="AG1" s="136" t="s">
        <v>258</v>
      </c>
      <c r="AH1" s="133" t="s">
        <v>259</v>
      </c>
      <c r="AI1" s="133" t="s">
        <v>260</v>
      </c>
      <c r="AJ1" s="133" t="s">
        <v>45</v>
      </c>
      <c r="AK1" s="133" t="s">
        <v>261</v>
      </c>
    </row>
    <row r="2" spans="1:37" hidden="1">
      <c r="A2" s="129" t="s">
        <v>262</v>
      </c>
      <c r="B2" s="129">
        <v>118</v>
      </c>
      <c r="C2" s="129" t="s">
        <v>76</v>
      </c>
      <c r="D2" s="129" t="s">
        <v>263</v>
      </c>
      <c r="E2" s="129">
        <v>6000</v>
      </c>
      <c r="F2" s="132">
        <v>44777</v>
      </c>
      <c r="G2" s="129" t="s">
        <v>264</v>
      </c>
      <c r="H2" s="129">
        <f>ROUND(E2/B2,1)</f>
        <v>50.8</v>
      </c>
      <c r="J2" s="129" t="s">
        <v>265</v>
      </c>
      <c r="K2" s="129">
        <v>62</v>
      </c>
      <c r="L2" s="129" t="s">
        <v>141</v>
      </c>
      <c r="M2" s="129" t="s">
        <v>266</v>
      </c>
      <c r="N2" s="129">
        <v>3500</v>
      </c>
      <c r="O2" s="132">
        <v>44772</v>
      </c>
      <c r="P2" s="129" t="s">
        <v>267</v>
      </c>
      <c r="Q2" s="129">
        <f>ROUND(N2/K2,1)</f>
        <v>56.5</v>
      </c>
      <c r="S2" s="133" t="s">
        <v>222</v>
      </c>
      <c r="T2" s="133">
        <v>58</v>
      </c>
      <c r="U2" s="133" t="s">
        <v>141</v>
      </c>
      <c r="V2" s="133" t="s">
        <v>268</v>
      </c>
      <c r="W2" s="133">
        <v>3200</v>
      </c>
      <c r="X2" s="134">
        <v>44759</v>
      </c>
      <c r="Y2" s="133" t="s">
        <v>267</v>
      </c>
      <c r="Z2" s="133">
        <f>ROUND(W2/T2,1)</f>
        <v>55.2</v>
      </c>
      <c r="AA2" s="133"/>
      <c r="AB2" s="133"/>
      <c r="AD2" s="133" t="s">
        <v>192</v>
      </c>
      <c r="AE2" s="133">
        <v>135.24</v>
      </c>
      <c r="AF2" s="133" t="s">
        <v>76</v>
      </c>
      <c r="AG2" s="136" t="s">
        <v>269</v>
      </c>
      <c r="AH2" s="133">
        <v>8600</v>
      </c>
      <c r="AI2" s="134">
        <v>44773</v>
      </c>
      <c r="AJ2" s="133" t="s">
        <v>264</v>
      </c>
      <c r="AK2" s="133">
        <f>ROUND(AH2/AE2,1)</f>
        <v>63.6</v>
      </c>
    </row>
    <row r="3" spans="1:37" hidden="1">
      <c r="B3" s="129">
        <v>92</v>
      </c>
      <c r="C3" s="129" t="s">
        <v>141</v>
      </c>
      <c r="D3" s="129" t="s">
        <v>270</v>
      </c>
      <c r="E3" s="129">
        <v>5900</v>
      </c>
      <c r="F3" s="132">
        <v>44776</v>
      </c>
      <c r="G3" s="129" t="s">
        <v>271</v>
      </c>
      <c r="H3" s="129">
        <f t="shared" ref="H3:H88" si="0">ROUND(E3/B3,1)</f>
        <v>64.099999999999994</v>
      </c>
      <c r="K3" s="129">
        <v>86</v>
      </c>
      <c r="L3" s="129" t="s">
        <v>76</v>
      </c>
      <c r="M3" s="129" t="s">
        <v>272</v>
      </c>
      <c r="N3" s="129">
        <v>4800</v>
      </c>
      <c r="O3" s="132">
        <v>44772</v>
      </c>
      <c r="P3" s="129" t="s">
        <v>271</v>
      </c>
      <c r="Q3" s="129">
        <f>ROUND(N3/K3,1)</f>
        <v>55.8</v>
      </c>
      <c r="T3" s="129">
        <v>92</v>
      </c>
      <c r="U3" s="129" t="s">
        <v>76</v>
      </c>
      <c r="V3" s="129" t="s">
        <v>273</v>
      </c>
      <c r="W3" s="129">
        <v>4400</v>
      </c>
      <c r="X3" s="132">
        <v>44742</v>
      </c>
      <c r="Y3" s="129" t="s">
        <v>271</v>
      </c>
      <c r="Z3" s="129">
        <f t="shared" ref="Z3:Z39" si="1">ROUND(W3/T3,1)</f>
        <v>47.8</v>
      </c>
      <c r="AE3" s="129">
        <v>131.94999999999999</v>
      </c>
      <c r="AF3" s="129" t="s">
        <v>76</v>
      </c>
      <c r="AG3" s="130" t="s">
        <v>269</v>
      </c>
      <c r="AH3" s="129">
        <v>8700</v>
      </c>
      <c r="AI3" s="132">
        <v>44702</v>
      </c>
      <c r="AJ3" s="129" t="s">
        <v>264</v>
      </c>
      <c r="AK3" s="129">
        <f>ROUND(AH3/AE3,1)</f>
        <v>65.900000000000006</v>
      </c>
    </row>
    <row r="4" spans="1:37" hidden="1">
      <c r="B4" s="129">
        <v>89</v>
      </c>
      <c r="C4" s="129" t="s">
        <v>76</v>
      </c>
      <c r="D4" s="129" t="s">
        <v>263</v>
      </c>
      <c r="E4" s="129">
        <v>5100</v>
      </c>
      <c r="F4" s="132">
        <v>44776</v>
      </c>
      <c r="G4" s="129" t="s">
        <v>271</v>
      </c>
      <c r="H4" s="129">
        <f t="shared" si="0"/>
        <v>57.3</v>
      </c>
      <c r="K4" s="129">
        <v>81</v>
      </c>
      <c r="L4" s="129" t="s">
        <v>76</v>
      </c>
      <c r="M4" s="129" t="s">
        <v>266</v>
      </c>
      <c r="N4" s="129">
        <v>4400</v>
      </c>
      <c r="O4" s="132">
        <v>44759</v>
      </c>
      <c r="P4" s="129" t="s">
        <v>271</v>
      </c>
      <c r="Q4" s="129">
        <f t="shared" ref="Q4:Q38" si="2">ROUND(N4/K4,1)</f>
        <v>54.3</v>
      </c>
      <c r="T4" s="129">
        <v>61.8</v>
      </c>
      <c r="U4" s="129" t="s">
        <v>76</v>
      </c>
      <c r="V4" s="129" t="s">
        <v>268</v>
      </c>
      <c r="W4" s="129">
        <v>3800</v>
      </c>
      <c r="X4" s="132">
        <v>44735</v>
      </c>
      <c r="Y4" s="129" t="s">
        <v>267</v>
      </c>
      <c r="Z4" s="129">
        <f t="shared" si="1"/>
        <v>61.5</v>
      </c>
      <c r="AE4" s="129">
        <v>145</v>
      </c>
      <c r="AF4" s="129" t="s">
        <v>76</v>
      </c>
      <c r="AG4" s="130" t="s">
        <v>274</v>
      </c>
      <c r="AH4" s="129">
        <v>9700</v>
      </c>
      <c r="AI4" s="132">
        <v>44668</v>
      </c>
      <c r="AJ4" s="129" t="s">
        <v>264</v>
      </c>
      <c r="AK4" s="129">
        <f t="shared" ref="AK4:AK22" si="3">ROUND(AH4/AE4,1)</f>
        <v>66.900000000000006</v>
      </c>
    </row>
    <row r="5" spans="1:37" hidden="1">
      <c r="B5" s="129">
        <v>93</v>
      </c>
      <c r="C5" s="129" t="s">
        <v>275</v>
      </c>
      <c r="D5" s="129" t="s">
        <v>270</v>
      </c>
      <c r="E5" s="129">
        <v>6150</v>
      </c>
      <c r="F5" s="132">
        <v>44774</v>
      </c>
      <c r="G5" s="129" t="s">
        <v>271</v>
      </c>
      <c r="H5" s="129">
        <f t="shared" si="0"/>
        <v>66.099999999999994</v>
      </c>
      <c r="K5" s="129">
        <v>80</v>
      </c>
      <c r="L5" s="129" t="s">
        <v>76</v>
      </c>
      <c r="M5" s="129" t="s">
        <v>276</v>
      </c>
      <c r="N5" s="129">
        <v>4200</v>
      </c>
      <c r="O5" s="132">
        <v>44731</v>
      </c>
      <c r="P5" s="129" t="s">
        <v>271</v>
      </c>
      <c r="Q5" s="129">
        <f t="shared" si="2"/>
        <v>52.5</v>
      </c>
      <c r="T5" s="129">
        <v>90</v>
      </c>
      <c r="U5" s="129" t="s">
        <v>76</v>
      </c>
      <c r="V5" s="129" t="s">
        <v>277</v>
      </c>
      <c r="W5" s="129">
        <v>4600</v>
      </c>
      <c r="X5" s="132">
        <v>44728</v>
      </c>
      <c r="Y5" s="129" t="s">
        <v>271</v>
      </c>
      <c r="Z5" s="129">
        <f t="shared" si="1"/>
        <v>51.1</v>
      </c>
      <c r="AE5" s="129">
        <v>137</v>
      </c>
      <c r="AF5" s="129" t="s">
        <v>76</v>
      </c>
      <c r="AG5" s="130" t="s">
        <v>266</v>
      </c>
      <c r="AH5" s="129">
        <v>7500</v>
      </c>
      <c r="AI5" s="132">
        <v>44647</v>
      </c>
      <c r="AJ5" s="129" t="s">
        <v>278</v>
      </c>
      <c r="AK5" s="129">
        <f t="shared" si="3"/>
        <v>54.7</v>
      </c>
    </row>
    <row r="6" spans="1:37" hidden="1">
      <c r="B6" s="129">
        <v>93</v>
      </c>
      <c r="C6" s="129" t="s">
        <v>76</v>
      </c>
      <c r="D6" s="129" t="s">
        <v>263</v>
      </c>
      <c r="E6" s="129">
        <v>6100</v>
      </c>
      <c r="F6" s="132">
        <v>44773</v>
      </c>
      <c r="G6" s="129" t="s">
        <v>278</v>
      </c>
      <c r="H6" s="129">
        <f t="shared" si="0"/>
        <v>65.599999999999994</v>
      </c>
      <c r="K6" s="129">
        <v>69.47</v>
      </c>
      <c r="L6" s="129" t="s">
        <v>141</v>
      </c>
      <c r="M6" s="129" t="s">
        <v>269</v>
      </c>
      <c r="N6" s="129">
        <v>3600</v>
      </c>
      <c r="O6" s="132">
        <v>44721</v>
      </c>
      <c r="P6" s="129" t="s">
        <v>267</v>
      </c>
      <c r="Q6" s="129">
        <f t="shared" si="2"/>
        <v>51.8</v>
      </c>
      <c r="T6" s="129">
        <v>58</v>
      </c>
      <c r="U6" s="129" t="s">
        <v>141</v>
      </c>
      <c r="V6" s="129" t="s">
        <v>273</v>
      </c>
      <c r="W6" s="129">
        <v>3700</v>
      </c>
      <c r="X6" s="132">
        <v>44723</v>
      </c>
      <c r="Y6" s="129" t="s">
        <v>267</v>
      </c>
      <c r="Z6" s="129">
        <f t="shared" si="1"/>
        <v>63.8</v>
      </c>
      <c r="AE6" s="129">
        <v>132</v>
      </c>
      <c r="AF6" s="129" t="s">
        <v>76</v>
      </c>
      <c r="AG6" s="130" t="s">
        <v>279</v>
      </c>
      <c r="AH6" s="129">
        <v>8000</v>
      </c>
      <c r="AI6" s="132">
        <v>44637</v>
      </c>
      <c r="AJ6" s="129" t="s">
        <v>264</v>
      </c>
      <c r="AK6" s="129">
        <f t="shared" si="3"/>
        <v>60.6</v>
      </c>
    </row>
    <row r="7" spans="1:37" hidden="1">
      <c r="B7" s="129">
        <v>92</v>
      </c>
      <c r="C7" s="129" t="s">
        <v>141</v>
      </c>
      <c r="D7" s="129" t="s">
        <v>263</v>
      </c>
      <c r="E7" s="129">
        <v>5400</v>
      </c>
      <c r="F7" s="132">
        <v>44766</v>
      </c>
      <c r="G7" s="129" t="s">
        <v>271</v>
      </c>
      <c r="H7" s="129">
        <f t="shared" si="0"/>
        <v>58.7</v>
      </c>
      <c r="K7" s="129">
        <v>62</v>
      </c>
      <c r="L7" s="129" t="s">
        <v>141</v>
      </c>
      <c r="M7" s="129" t="s">
        <v>269</v>
      </c>
      <c r="N7" s="129">
        <v>3000</v>
      </c>
      <c r="O7" s="132">
        <v>44694</v>
      </c>
      <c r="P7" s="129" t="s">
        <v>267</v>
      </c>
      <c r="Q7" s="129">
        <f t="shared" si="2"/>
        <v>48.4</v>
      </c>
      <c r="T7" s="129">
        <v>59.16</v>
      </c>
      <c r="U7" s="129" t="s">
        <v>76</v>
      </c>
      <c r="V7" s="129" t="s">
        <v>280</v>
      </c>
      <c r="W7" s="129">
        <v>3200</v>
      </c>
      <c r="X7" s="132">
        <v>44717</v>
      </c>
      <c r="Y7" s="129" t="s">
        <v>267</v>
      </c>
      <c r="Z7" s="129">
        <f t="shared" si="1"/>
        <v>54.1</v>
      </c>
      <c r="AE7" s="129">
        <v>135</v>
      </c>
      <c r="AF7" s="129" t="s">
        <v>76</v>
      </c>
      <c r="AG7" s="130" t="s">
        <v>281</v>
      </c>
      <c r="AH7" s="129">
        <v>8600</v>
      </c>
      <c r="AI7" s="132">
        <v>44618</v>
      </c>
      <c r="AJ7" s="129" t="s">
        <v>264</v>
      </c>
      <c r="AK7" s="129">
        <f t="shared" si="3"/>
        <v>63.7</v>
      </c>
    </row>
    <row r="8" spans="1:37" hidden="1">
      <c r="B8" s="129">
        <v>93</v>
      </c>
      <c r="C8" s="129" t="s">
        <v>76</v>
      </c>
      <c r="D8" s="129" t="s">
        <v>270</v>
      </c>
      <c r="E8" s="129">
        <v>5500</v>
      </c>
      <c r="F8" s="132">
        <v>44765</v>
      </c>
      <c r="G8" s="129" t="s">
        <v>271</v>
      </c>
      <c r="H8" s="129">
        <f t="shared" si="0"/>
        <v>59.1</v>
      </c>
      <c r="K8" s="129">
        <v>70</v>
      </c>
      <c r="L8" s="129" t="s">
        <v>141</v>
      </c>
      <c r="M8" s="129" t="s">
        <v>276</v>
      </c>
      <c r="N8" s="129">
        <v>3600</v>
      </c>
      <c r="O8" s="132">
        <v>44683</v>
      </c>
      <c r="P8" s="129" t="s">
        <v>267</v>
      </c>
      <c r="Q8" s="129">
        <f t="shared" si="2"/>
        <v>51.4</v>
      </c>
      <c r="T8" s="129">
        <v>58</v>
      </c>
      <c r="U8" s="129" t="s">
        <v>76</v>
      </c>
      <c r="V8" s="129" t="s">
        <v>273</v>
      </c>
      <c r="W8" s="129">
        <v>3500</v>
      </c>
      <c r="X8" s="132">
        <v>44667</v>
      </c>
      <c r="Y8" s="129" t="s">
        <v>267</v>
      </c>
      <c r="Z8" s="129">
        <f t="shared" si="1"/>
        <v>60.3</v>
      </c>
      <c r="AE8" s="135">
        <v>56.71</v>
      </c>
      <c r="AF8" s="135" t="s">
        <v>141</v>
      </c>
      <c r="AG8" s="137" t="s">
        <v>282</v>
      </c>
      <c r="AH8" s="135">
        <v>5600</v>
      </c>
      <c r="AI8" s="138">
        <v>44615</v>
      </c>
      <c r="AJ8" s="135" t="s">
        <v>283</v>
      </c>
      <c r="AK8" s="129">
        <f t="shared" si="3"/>
        <v>98.7</v>
      </c>
    </row>
    <row r="9" spans="1:37" hidden="1">
      <c r="B9" s="129">
        <v>93</v>
      </c>
      <c r="C9" s="129" t="s">
        <v>76</v>
      </c>
      <c r="D9" s="129" t="s">
        <v>263</v>
      </c>
      <c r="E9" s="129">
        <v>5400</v>
      </c>
      <c r="F9" s="132">
        <v>44763</v>
      </c>
      <c r="G9" s="129" t="s">
        <v>271</v>
      </c>
      <c r="H9" s="129">
        <f t="shared" si="0"/>
        <v>58.1</v>
      </c>
      <c r="K9" s="129">
        <v>60</v>
      </c>
      <c r="L9" s="129" t="s">
        <v>141</v>
      </c>
      <c r="M9" s="129" t="s">
        <v>266</v>
      </c>
      <c r="N9" s="129">
        <v>3550</v>
      </c>
      <c r="O9" s="132">
        <v>44665</v>
      </c>
      <c r="P9" s="129" t="s">
        <v>267</v>
      </c>
      <c r="Q9" s="129">
        <f t="shared" si="2"/>
        <v>59.2</v>
      </c>
      <c r="T9" s="129">
        <v>58</v>
      </c>
      <c r="U9" s="129" t="s">
        <v>141</v>
      </c>
      <c r="V9" s="129" t="s">
        <v>268</v>
      </c>
      <c r="W9" s="129">
        <v>3500</v>
      </c>
      <c r="X9" s="132">
        <v>44655</v>
      </c>
      <c r="Y9" s="129" t="s">
        <v>267</v>
      </c>
      <c r="Z9" s="129">
        <f t="shared" si="1"/>
        <v>60.3</v>
      </c>
      <c r="AE9" s="129">
        <v>90</v>
      </c>
      <c r="AF9" s="129" t="s">
        <v>76</v>
      </c>
      <c r="AG9" s="130" t="s">
        <v>274</v>
      </c>
      <c r="AH9" s="129">
        <v>4600</v>
      </c>
      <c r="AI9" s="132">
        <v>44612</v>
      </c>
      <c r="AJ9" s="129" t="s">
        <v>271</v>
      </c>
      <c r="AK9" s="129">
        <f t="shared" si="3"/>
        <v>51.1</v>
      </c>
    </row>
    <row r="10" spans="1:37" hidden="1">
      <c r="B10" s="129">
        <v>93</v>
      </c>
      <c r="C10" s="129" t="s">
        <v>275</v>
      </c>
      <c r="D10" s="129" t="s">
        <v>270</v>
      </c>
      <c r="E10" s="129">
        <v>5300</v>
      </c>
      <c r="F10" s="132">
        <v>44762</v>
      </c>
      <c r="G10" s="129" t="s">
        <v>271</v>
      </c>
      <c r="H10" s="129">
        <f t="shared" si="0"/>
        <v>57</v>
      </c>
      <c r="K10" s="129">
        <v>78</v>
      </c>
      <c r="L10" s="129" t="s">
        <v>76</v>
      </c>
      <c r="M10" s="129" t="s">
        <v>284</v>
      </c>
      <c r="N10" s="129">
        <v>4600</v>
      </c>
      <c r="O10" s="132">
        <v>44660</v>
      </c>
      <c r="P10" s="129" t="s">
        <v>271</v>
      </c>
      <c r="Q10" s="129">
        <f t="shared" si="2"/>
        <v>59</v>
      </c>
      <c r="T10" s="129">
        <v>90</v>
      </c>
      <c r="U10" s="129" t="s">
        <v>76</v>
      </c>
      <c r="V10" s="129" t="s">
        <v>280</v>
      </c>
      <c r="W10" s="129">
        <v>4800</v>
      </c>
      <c r="X10" s="132">
        <v>44647</v>
      </c>
      <c r="Y10" s="129" t="s">
        <v>271</v>
      </c>
      <c r="Z10" s="129">
        <f t="shared" si="1"/>
        <v>53.3</v>
      </c>
      <c r="AE10" s="135">
        <v>59</v>
      </c>
      <c r="AF10" s="135" t="s">
        <v>141</v>
      </c>
      <c r="AG10" s="137" t="s">
        <v>282</v>
      </c>
      <c r="AH10" s="135">
        <v>6322</v>
      </c>
      <c r="AI10" s="138">
        <v>44544</v>
      </c>
      <c r="AJ10" s="135" t="s">
        <v>283</v>
      </c>
      <c r="AK10" s="129">
        <f t="shared" si="3"/>
        <v>107.2</v>
      </c>
    </row>
    <row r="11" spans="1:37" hidden="1">
      <c r="B11" s="129">
        <v>90</v>
      </c>
      <c r="C11" s="129" t="s">
        <v>76</v>
      </c>
      <c r="D11" s="129" t="s">
        <v>285</v>
      </c>
      <c r="E11" s="129">
        <v>6000</v>
      </c>
      <c r="F11" s="132">
        <v>44762</v>
      </c>
      <c r="G11" s="129" t="s">
        <v>271</v>
      </c>
      <c r="H11" s="129">
        <f t="shared" si="0"/>
        <v>66.7</v>
      </c>
      <c r="K11" s="129">
        <v>70</v>
      </c>
      <c r="L11" s="129" t="s">
        <v>141</v>
      </c>
      <c r="M11" s="129" t="s">
        <v>269</v>
      </c>
      <c r="N11" s="129">
        <v>3600</v>
      </c>
      <c r="O11" s="132">
        <v>44660</v>
      </c>
      <c r="P11" s="129" t="s">
        <v>267</v>
      </c>
      <c r="Q11" s="129">
        <f t="shared" si="2"/>
        <v>51.4</v>
      </c>
      <c r="T11" s="129">
        <v>56</v>
      </c>
      <c r="U11" s="129" t="s">
        <v>76</v>
      </c>
      <c r="V11" s="129" t="s">
        <v>268</v>
      </c>
      <c r="W11" s="129">
        <v>3500</v>
      </c>
      <c r="X11" s="132">
        <v>44646</v>
      </c>
      <c r="Y11" s="129" t="s">
        <v>267</v>
      </c>
      <c r="Z11" s="129">
        <f t="shared" si="1"/>
        <v>62.5</v>
      </c>
      <c r="AE11" s="135">
        <v>55</v>
      </c>
      <c r="AF11" s="135" t="s">
        <v>141</v>
      </c>
      <c r="AG11" s="137" t="s">
        <v>282</v>
      </c>
      <c r="AH11" s="135">
        <v>6858</v>
      </c>
      <c r="AI11" s="138">
        <v>44544</v>
      </c>
      <c r="AJ11" s="135" t="s">
        <v>283</v>
      </c>
      <c r="AK11" s="129">
        <f t="shared" si="3"/>
        <v>124.7</v>
      </c>
    </row>
    <row r="12" spans="1:37" hidden="1">
      <c r="B12" s="129">
        <v>119</v>
      </c>
      <c r="C12" s="129" t="s">
        <v>76</v>
      </c>
      <c r="D12" s="129" t="s">
        <v>270</v>
      </c>
      <c r="E12" s="129">
        <v>7940</v>
      </c>
      <c r="F12" s="132">
        <v>44758</v>
      </c>
      <c r="G12" s="129" t="s">
        <v>264</v>
      </c>
      <c r="H12" s="129">
        <f t="shared" si="0"/>
        <v>66.7</v>
      </c>
      <c r="K12" s="129">
        <v>60</v>
      </c>
      <c r="L12" s="129" t="s">
        <v>76</v>
      </c>
      <c r="M12" s="129" t="s">
        <v>269</v>
      </c>
      <c r="N12" s="129">
        <v>3900</v>
      </c>
      <c r="O12" s="132">
        <v>44656</v>
      </c>
      <c r="P12" s="129" t="s">
        <v>267</v>
      </c>
      <c r="Q12" s="129">
        <f t="shared" si="2"/>
        <v>65</v>
      </c>
      <c r="T12" s="129">
        <v>90.25</v>
      </c>
      <c r="U12" s="129" t="s">
        <v>76</v>
      </c>
      <c r="V12" s="129" t="s">
        <v>268</v>
      </c>
      <c r="W12" s="129">
        <v>4500</v>
      </c>
      <c r="X12" s="132">
        <v>44643</v>
      </c>
      <c r="Y12" s="129" t="s">
        <v>271</v>
      </c>
      <c r="Z12" s="129">
        <f t="shared" si="1"/>
        <v>49.9</v>
      </c>
      <c r="AE12" s="135">
        <v>56.71</v>
      </c>
      <c r="AF12" s="135" t="s">
        <v>141</v>
      </c>
      <c r="AG12" s="137" t="s">
        <v>282</v>
      </c>
      <c r="AH12" s="135">
        <v>4000</v>
      </c>
      <c r="AI12" s="138">
        <v>44543</v>
      </c>
      <c r="AJ12" s="135" t="s">
        <v>286</v>
      </c>
      <c r="AK12" s="129">
        <f t="shared" si="3"/>
        <v>70.5</v>
      </c>
    </row>
    <row r="13" spans="1:37" hidden="1">
      <c r="B13" s="129">
        <v>93</v>
      </c>
      <c r="C13" s="129" t="s">
        <v>141</v>
      </c>
      <c r="D13" s="129" t="s">
        <v>270</v>
      </c>
      <c r="E13" s="129">
        <v>5300</v>
      </c>
      <c r="F13" s="132">
        <v>44751</v>
      </c>
      <c r="G13" s="129" t="s">
        <v>271</v>
      </c>
      <c r="H13" s="129">
        <f t="shared" si="0"/>
        <v>57</v>
      </c>
      <c r="K13" s="129">
        <v>80</v>
      </c>
      <c r="L13" s="129" t="s">
        <v>76</v>
      </c>
      <c r="M13" s="129" t="s">
        <v>272</v>
      </c>
      <c r="N13" s="129">
        <v>4500</v>
      </c>
      <c r="O13" s="132">
        <v>44652</v>
      </c>
      <c r="P13" s="129" t="s">
        <v>271</v>
      </c>
      <c r="Q13" s="129">
        <f t="shared" si="2"/>
        <v>56.3</v>
      </c>
      <c r="T13" s="129">
        <v>59.16</v>
      </c>
      <c r="U13" s="129" t="s">
        <v>76</v>
      </c>
      <c r="V13" s="129" t="s">
        <v>273</v>
      </c>
      <c r="W13" s="129">
        <v>4000</v>
      </c>
      <c r="X13" s="132">
        <v>44626</v>
      </c>
      <c r="Y13" s="129" t="s">
        <v>267</v>
      </c>
      <c r="Z13" s="129">
        <f t="shared" si="1"/>
        <v>67.599999999999994</v>
      </c>
      <c r="AE13" s="129">
        <v>90</v>
      </c>
      <c r="AF13" s="129" t="s">
        <v>76</v>
      </c>
      <c r="AG13" s="130" t="s">
        <v>274</v>
      </c>
      <c r="AH13" s="129">
        <v>5500</v>
      </c>
      <c r="AI13" s="132">
        <v>44522</v>
      </c>
      <c r="AJ13" s="129" t="s">
        <v>271</v>
      </c>
      <c r="AK13" s="129">
        <f t="shared" si="3"/>
        <v>61.1</v>
      </c>
    </row>
    <row r="14" spans="1:37" hidden="1">
      <c r="B14" s="129">
        <v>93</v>
      </c>
      <c r="C14" s="129" t="s">
        <v>76</v>
      </c>
      <c r="D14" s="129" t="s">
        <v>285</v>
      </c>
      <c r="E14" s="129">
        <v>5600</v>
      </c>
      <c r="F14" s="132">
        <v>44741</v>
      </c>
      <c r="G14" s="129" t="s">
        <v>271</v>
      </c>
      <c r="H14" s="129">
        <f t="shared" si="0"/>
        <v>60.2</v>
      </c>
      <c r="K14" s="129">
        <v>61</v>
      </c>
      <c r="L14" s="129" t="s">
        <v>141</v>
      </c>
      <c r="M14" s="129" t="s">
        <v>281</v>
      </c>
      <c r="N14" s="129">
        <v>3800</v>
      </c>
      <c r="O14" s="132">
        <v>44647</v>
      </c>
      <c r="P14" s="129" t="s">
        <v>267</v>
      </c>
      <c r="Q14" s="129">
        <f t="shared" si="2"/>
        <v>62.3</v>
      </c>
      <c r="T14" s="129">
        <v>90</v>
      </c>
      <c r="U14" s="129" t="s">
        <v>76</v>
      </c>
      <c r="V14" s="129" t="s">
        <v>273</v>
      </c>
      <c r="W14" s="129">
        <v>5000</v>
      </c>
      <c r="X14" s="132">
        <v>44623</v>
      </c>
      <c r="Y14" s="129" t="s">
        <v>271</v>
      </c>
      <c r="Z14" s="129">
        <f t="shared" si="1"/>
        <v>55.6</v>
      </c>
      <c r="AE14" s="129">
        <v>90</v>
      </c>
      <c r="AF14" s="129" t="s">
        <v>76</v>
      </c>
      <c r="AG14" s="130" t="s">
        <v>279</v>
      </c>
      <c r="AH14" s="129">
        <v>4600</v>
      </c>
      <c r="AI14" s="132">
        <v>44520</v>
      </c>
      <c r="AJ14" s="129" t="s">
        <v>271</v>
      </c>
      <c r="AK14" s="129">
        <f t="shared" si="3"/>
        <v>51.1</v>
      </c>
    </row>
    <row r="15" spans="1:37" hidden="1">
      <c r="B15" s="129">
        <v>93</v>
      </c>
      <c r="C15" s="129" t="s">
        <v>76</v>
      </c>
      <c r="D15" s="129" t="s">
        <v>285</v>
      </c>
      <c r="E15" s="129">
        <v>5300</v>
      </c>
      <c r="F15" s="132">
        <v>44723</v>
      </c>
      <c r="G15" s="129" t="s">
        <v>271</v>
      </c>
      <c r="H15" s="129">
        <f t="shared" si="0"/>
        <v>57</v>
      </c>
      <c r="K15" s="129">
        <v>59.9</v>
      </c>
      <c r="L15" s="129" t="s">
        <v>76</v>
      </c>
      <c r="M15" s="129" t="s">
        <v>266</v>
      </c>
      <c r="N15" s="129">
        <v>3600</v>
      </c>
      <c r="O15" s="132">
        <v>44632</v>
      </c>
      <c r="P15" s="129" t="s">
        <v>267</v>
      </c>
      <c r="Q15" s="129">
        <f t="shared" si="2"/>
        <v>60.1</v>
      </c>
      <c r="T15" s="129">
        <v>56.19</v>
      </c>
      <c r="U15" s="129" t="s">
        <v>76</v>
      </c>
      <c r="V15" s="129" t="s">
        <v>268</v>
      </c>
      <c r="W15" s="129">
        <v>3600</v>
      </c>
      <c r="X15" s="132">
        <v>44623</v>
      </c>
      <c r="Y15" s="129" t="s">
        <v>267</v>
      </c>
      <c r="Z15" s="129">
        <f t="shared" si="1"/>
        <v>64.099999999999994</v>
      </c>
      <c r="AE15" s="129">
        <v>92</v>
      </c>
      <c r="AF15" s="129" t="s">
        <v>141</v>
      </c>
      <c r="AG15" s="130" t="s">
        <v>279</v>
      </c>
      <c r="AH15" s="129">
        <v>5600</v>
      </c>
      <c r="AI15" s="132">
        <v>44464</v>
      </c>
      <c r="AJ15" s="129" t="s">
        <v>271</v>
      </c>
      <c r="AK15" s="129">
        <f t="shared" si="3"/>
        <v>60.9</v>
      </c>
    </row>
    <row r="16" spans="1:37" hidden="1">
      <c r="B16" s="129">
        <v>90</v>
      </c>
      <c r="C16" s="129" t="s">
        <v>275</v>
      </c>
      <c r="D16" s="129" t="s">
        <v>263</v>
      </c>
      <c r="E16" s="129">
        <v>5500</v>
      </c>
      <c r="F16" s="132">
        <v>44715</v>
      </c>
      <c r="G16" s="129" t="s">
        <v>287</v>
      </c>
      <c r="H16" s="129">
        <f t="shared" si="0"/>
        <v>61.1</v>
      </c>
      <c r="K16" s="129">
        <v>70</v>
      </c>
      <c r="L16" s="129" t="s">
        <v>141</v>
      </c>
      <c r="M16" s="129" t="s">
        <v>269</v>
      </c>
      <c r="N16" s="129">
        <v>4000</v>
      </c>
      <c r="O16" s="132">
        <v>44613</v>
      </c>
      <c r="P16" s="129" t="s">
        <v>267</v>
      </c>
      <c r="Q16" s="129">
        <f t="shared" si="2"/>
        <v>57.1</v>
      </c>
      <c r="T16" s="129">
        <v>78.599999999999994</v>
      </c>
      <c r="U16" s="129" t="s">
        <v>76</v>
      </c>
      <c r="V16" s="129" t="s">
        <v>268</v>
      </c>
      <c r="W16" s="129">
        <v>4400</v>
      </c>
      <c r="X16" s="132">
        <v>44622</v>
      </c>
      <c r="Y16" s="129" t="s">
        <v>271</v>
      </c>
      <c r="Z16" s="129">
        <f t="shared" si="1"/>
        <v>56</v>
      </c>
      <c r="AE16" s="129">
        <v>138</v>
      </c>
      <c r="AF16" s="129" t="s">
        <v>76</v>
      </c>
      <c r="AG16" s="130" t="s">
        <v>279</v>
      </c>
      <c r="AH16" s="129">
        <v>8500</v>
      </c>
      <c r="AI16" s="132">
        <v>44413</v>
      </c>
      <c r="AJ16" s="129" t="s">
        <v>278</v>
      </c>
      <c r="AK16" s="129">
        <f t="shared" si="3"/>
        <v>61.6</v>
      </c>
    </row>
    <row r="17" spans="2:37" hidden="1">
      <c r="B17" s="129">
        <v>90</v>
      </c>
      <c r="C17" s="129" t="s">
        <v>141</v>
      </c>
      <c r="D17" s="129" t="s">
        <v>270</v>
      </c>
      <c r="E17" s="129">
        <v>5600</v>
      </c>
      <c r="F17" s="132">
        <v>44713</v>
      </c>
      <c r="G17" s="129" t="s">
        <v>271</v>
      </c>
      <c r="H17" s="129">
        <f t="shared" si="0"/>
        <v>62.2</v>
      </c>
      <c r="K17" s="129">
        <v>59.56</v>
      </c>
      <c r="L17" s="129" t="s">
        <v>76</v>
      </c>
      <c r="M17" s="129" t="s">
        <v>269</v>
      </c>
      <c r="N17" s="129">
        <v>4800</v>
      </c>
      <c r="O17" s="132">
        <v>44610</v>
      </c>
      <c r="P17" s="129" t="s">
        <v>267</v>
      </c>
      <c r="Q17" s="129">
        <f t="shared" si="2"/>
        <v>80.599999999999994</v>
      </c>
      <c r="T17" s="129">
        <v>52</v>
      </c>
      <c r="U17" s="129" t="s">
        <v>76</v>
      </c>
      <c r="V17" s="129" t="s">
        <v>268</v>
      </c>
      <c r="W17" s="129">
        <v>3333</v>
      </c>
      <c r="X17" s="132">
        <v>44617</v>
      </c>
      <c r="Y17" s="129" t="s">
        <v>267</v>
      </c>
      <c r="Z17" s="129">
        <f t="shared" si="1"/>
        <v>64.099999999999994</v>
      </c>
      <c r="AE17" s="129">
        <v>93</v>
      </c>
      <c r="AF17" s="129" t="s">
        <v>76</v>
      </c>
      <c r="AG17" s="130" t="s">
        <v>269</v>
      </c>
      <c r="AH17" s="129">
        <v>5500</v>
      </c>
      <c r="AI17" s="132">
        <v>44407</v>
      </c>
      <c r="AJ17" s="129" t="s">
        <v>271</v>
      </c>
      <c r="AK17" s="129">
        <f t="shared" si="3"/>
        <v>59.1</v>
      </c>
    </row>
    <row r="18" spans="2:37" hidden="1">
      <c r="B18" s="129">
        <v>90</v>
      </c>
      <c r="C18" s="129" t="s">
        <v>275</v>
      </c>
      <c r="D18" s="129" t="s">
        <v>263</v>
      </c>
      <c r="E18" s="129">
        <v>5900</v>
      </c>
      <c r="F18" s="132">
        <v>44707</v>
      </c>
      <c r="G18" s="129" t="s">
        <v>271</v>
      </c>
      <c r="H18" s="129">
        <f t="shared" si="0"/>
        <v>65.599999999999994</v>
      </c>
      <c r="K18" s="129">
        <v>90</v>
      </c>
      <c r="L18" s="129" t="s">
        <v>76</v>
      </c>
      <c r="M18" s="129" t="s">
        <v>269</v>
      </c>
      <c r="N18" s="129">
        <v>4800</v>
      </c>
      <c r="O18" s="132">
        <v>44609</v>
      </c>
      <c r="P18" s="129" t="s">
        <v>271</v>
      </c>
      <c r="Q18" s="129">
        <f t="shared" si="2"/>
        <v>53.3</v>
      </c>
      <c r="T18" s="129">
        <v>56</v>
      </c>
      <c r="U18" s="129" t="s">
        <v>76</v>
      </c>
      <c r="V18" s="129" t="s">
        <v>268</v>
      </c>
      <c r="W18" s="129">
        <v>3500</v>
      </c>
      <c r="X18" s="132">
        <v>44610</v>
      </c>
      <c r="Y18" s="129" t="s">
        <v>267</v>
      </c>
      <c r="Z18" s="129">
        <f t="shared" si="1"/>
        <v>62.5</v>
      </c>
      <c r="AE18" s="129">
        <v>90.72</v>
      </c>
      <c r="AF18" s="129" t="s">
        <v>76</v>
      </c>
      <c r="AG18" s="130" t="s">
        <v>274</v>
      </c>
      <c r="AH18" s="129">
        <v>5300</v>
      </c>
      <c r="AI18" s="132">
        <v>44401</v>
      </c>
      <c r="AJ18" s="129" t="s">
        <v>271</v>
      </c>
      <c r="AK18" s="129">
        <f t="shared" si="3"/>
        <v>58.4</v>
      </c>
    </row>
    <row r="19" spans="2:37" hidden="1">
      <c r="B19" s="129">
        <v>90.11</v>
      </c>
      <c r="C19" s="129" t="s">
        <v>76</v>
      </c>
      <c r="D19" s="129" t="s">
        <v>285</v>
      </c>
      <c r="E19" s="129">
        <v>5600</v>
      </c>
      <c r="F19" s="132">
        <v>44703</v>
      </c>
      <c r="G19" s="129" t="s">
        <v>271</v>
      </c>
      <c r="H19" s="129">
        <f t="shared" si="0"/>
        <v>62.1</v>
      </c>
      <c r="K19" s="129">
        <v>80</v>
      </c>
      <c r="L19" s="129" t="s">
        <v>76</v>
      </c>
      <c r="M19" s="129" t="s">
        <v>272</v>
      </c>
      <c r="N19" s="129">
        <v>4300</v>
      </c>
      <c r="O19" s="132">
        <v>44566</v>
      </c>
      <c r="P19" s="129" t="s">
        <v>271</v>
      </c>
      <c r="Q19" s="129">
        <f t="shared" si="2"/>
        <v>53.8</v>
      </c>
      <c r="T19" s="129">
        <v>55</v>
      </c>
      <c r="U19" s="129" t="s">
        <v>141</v>
      </c>
      <c r="V19" s="129" t="s">
        <v>280</v>
      </c>
      <c r="W19" s="129">
        <v>3600</v>
      </c>
      <c r="X19" s="132">
        <v>44602</v>
      </c>
      <c r="Y19" s="129" t="s">
        <v>267</v>
      </c>
      <c r="Z19" s="129">
        <f t="shared" si="1"/>
        <v>65.5</v>
      </c>
      <c r="AE19" s="129">
        <v>93</v>
      </c>
      <c r="AF19" s="129" t="s">
        <v>76</v>
      </c>
      <c r="AG19" s="130" t="s">
        <v>266</v>
      </c>
      <c r="AH19" s="129">
        <v>6400</v>
      </c>
      <c r="AI19" s="132">
        <v>44399</v>
      </c>
      <c r="AJ19" s="129" t="s">
        <v>271</v>
      </c>
      <c r="AK19" s="129">
        <f t="shared" si="3"/>
        <v>68.8</v>
      </c>
    </row>
    <row r="20" spans="2:37" hidden="1">
      <c r="B20" s="129">
        <v>90</v>
      </c>
      <c r="C20" s="129" t="s">
        <v>141</v>
      </c>
      <c r="D20" s="129" t="s">
        <v>263</v>
      </c>
      <c r="E20" s="129">
        <v>5400</v>
      </c>
      <c r="F20" s="132">
        <v>44695</v>
      </c>
      <c r="G20" s="129" t="s">
        <v>271</v>
      </c>
      <c r="H20" s="129">
        <f t="shared" si="0"/>
        <v>60</v>
      </c>
      <c r="K20" s="129">
        <v>59.6</v>
      </c>
      <c r="L20" s="129" t="s">
        <v>141</v>
      </c>
      <c r="M20" s="129" t="s">
        <v>269</v>
      </c>
      <c r="N20" s="129">
        <v>3400</v>
      </c>
      <c r="O20" s="132">
        <v>44563</v>
      </c>
      <c r="P20" s="129" t="s">
        <v>267</v>
      </c>
      <c r="Q20" s="129">
        <f t="shared" si="2"/>
        <v>57</v>
      </c>
      <c r="T20" s="129">
        <v>60</v>
      </c>
      <c r="U20" s="129" t="s">
        <v>76</v>
      </c>
      <c r="V20" s="129" t="s">
        <v>277</v>
      </c>
      <c r="W20" s="129">
        <v>3700</v>
      </c>
      <c r="X20" s="132">
        <v>44566</v>
      </c>
      <c r="Y20" s="129" t="s">
        <v>267</v>
      </c>
      <c r="Z20" s="129">
        <f t="shared" si="1"/>
        <v>61.7</v>
      </c>
      <c r="AE20" s="129">
        <v>135.96</v>
      </c>
      <c r="AF20" s="129" t="s">
        <v>76</v>
      </c>
      <c r="AG20" s="130" t="s">
        <v>288</v>
      </c>
      <c r="AH20" s="129">
        <v>6800</v>
      </c>
      <c r="AI20" s="132">
        <v>44394</v>
      </c>
      <c r="AJ20" s="129" t="s">
        <v>278</v>
      </c>
      <c r="AK20" s="129">
        <f t="shared" si="3"/>
        <v>50</v>
      </c>
    </row>
    <row r="21" spans="2:37" hidden="1">
      <c r="B21" s="129">
        <v>90</v>
      </c>
      <c r="C21" s="129" t="s">
        <v>76</v>
      </c>
      <c r="D21" s="129" t="s">
        <v>263</v>
      </c>
      <c r="E21" s="129">
        <v>5600</v>
      </c>
      <c r="F21" s="132">
        <v>44687</v>
      </c>
      <c r="G21" s="129" t="s">
        <v>271</v>
      </c>
      <c r="H21" s="129">
        <f t="shared" si="0"/>
        <v>62.2</v>
      </c>
      <c r="K21" s="129">
        <v>80.790000000000006</v>
      </c>
      <c r="L21" s="129" t="s">
        <v>76</v>
      </c>
      <c r="M21" s="129" t="s">
        <v>276</v>
      </c>
      <c r="N21" s="129">
        <v>4300</v>
      </c>
      <c r="O21" s="132">
        <v>44562</v>
      </c>
      <c r="P21" s="129" t="s">
        <v>271</v>
      </c>
      <c r="Q21" s="129">
        <f t="shared" si="2"/>
        <v>53.2</v>
      </c>
      <c r="T21" s="129">
        <v>90</v>
      </c>
      <c r="U21" s="129" t="s">
        <v>76</v>
      </c>
      <c r="V21" s="129" t="s">
        <v>289</v>
      </c>
      <c r="W21" s="129">
        <v>4500</v>
      </c>
      <c r="X21" s="132">
        <v>44566</v>
      </c>
      <c r="Y21" s="129" t="s">
        <v>271</v>
      </c>
      <c r="Z21" s="129">
        <f t="shared" si="1"/>
        <v>50</v>
      </c>
      <c r="AE21" s="129">
        <v>92</v>
      </c>
      <c r="AF21" s="129" t="s">
        <v>76</v>
      </c>
      <c r="AG21" s="130" t="s">
        <v>269</v>
      </c>
      <c r="AH21" s="129">
        <v>4800</v>
      </c>
      <c r="AI21" s="132">
        <v>44379</v>
      </c>
      <c r="AJ21" s="129" t="s">
        <v>271</v>
      </c>
      <c r="AK21" s="129">
        <f t="shared" si="3"/>
        <v>52.2</v>
      </c>
    </row>
    <row r="22" spans="2:37" hidden="1">
      <c r="B22" s="129">
        <v>120</v>
      </c>
      <c r="C22" s="129" t="s">
        <v>76</v>
      </c>
      <c r="D22" s="129" t="s">
        <v>263</v>
      </c>
      <c r="E22" s="129">
        <v>6900</v>
      </c>
      <c r="F22" s="132">
        <v>44685</v>
      </c>
      <c r="G22" s="129" t="s">
        <v>290</v>
      </c>
      <c r="H22" s="129">
        <f t="shared" si="0"/>
        <v>57.5</v>
      </c>
      <c r="K22" s="129">
        <v>90</v>
      </c>
      <c r="L22" s="129" t="s">
        <v>76</v>
      </c>
      <c r="M22" s="129" t="s">
        <v>274</v>
      </c>
      <c r="N22" s="129">
        <v>4200</v>
      </c>
      <c r="O22" s="132">
        <v>44562</v>
      </c>
      <c r="P22" s="129" t="s">
        <v>271</v>
      </c>
      <c r="Q22" s="129">
        <f t="shared" si="2"/>
        <v>46.7</v>
      </c>
      <c r="T22" s="129">
        <v>55</v>
      </c>
      <c r="U22" s="129" t="s">
        <v>76</v>
      </c>
      <c r="V22" s="129" t="s">
        <v>280</v>
      </c>
      <c r="W22" s="129">
        <v>2900</v>
      </c>
      <c r="X22" s="132">
        <v>44527</v>
      </c>
      <c r="Y22" s="129" t="s">
        <v>267</v>
      </c>
      <c r="Z22" s="129">
        <f t="shared" si="1"/>
        <v>52.7</v>
      </c>
      <c r="AE22" s="129">
        <v>92.77</v>
      </c>
      <c r="AF22" s="129" t="s">
        <v>76</v>
      </c>
      <c r="AG22" s="130" t="s">
        <v>266</v>
      </c>
      <c r="AH22" s="129">
        <v>5200</v>
      </c>
      <c r="AI22" s="132">
        <v>44379</v>
      </c>
      <c r="AJ22" s="129" t="s">
        <v>271</v>
      </c>
      <c r="AK22" s="129">
        <f t="shared" si="3"/>
        <v>56.1</v>
      </c>
    </row>
    <row r="23" spans="2:37" hidden="1">
      <c r="B23" s="129">
        <v>93.15</v>
      </c>
      <c r="C23" s="129" t="s">
        <v>275</v>
      </c>
      <c r="D23" s="129" t="s">
        <v>270</v>
      </c>
      <c r="E23" s="129">
        <v>5400</v>
      </c>
      <c r="F23" s="132">
        <v>44673</v>
      </c>
      <c r="G23" s="129" t="s">
        <v>271</v>
      </c>
      <c r="H23" s="129">
        <f t="shared" si="0"/>
        <v>58</v>
      </c>
      <c r="K23" s="129">
        <v>61</v>
      </c>
      <c r="L23" s="129" t="s">
        <v>76</v>
      </c>
      <c r="M23" s="129" t="s">
        <v>274</v>
      </c>
      <c r="N23" s="129">
        <v>3600</v>
      </c>
      <c r="O23" s="132">
        <v>44557</v>
      </c>
      <c r="P23" s="129" t="s">
        <v>267</v>
      </c>
      <c r="Q23" s="129">
        <f t="shared" si="2"/>
        <v>59</v>
      </c>
      <c r="T23" s="129">
        <v>60</v>
      </c>
      <c r="U23" s="129" t="s">
        <v>141</v>
      </c>
      <c r="V23" s="129" t="s">
        <v>277</v>
      </c>
      <c r="W23" s="129">
        <v>3600</v>
      </c>
      <c r="X23" s="132">
        <v>44527</v>
      </c>
      <c r="Y23" s="129" t="s">
        <v>267</v>
      </c>
      <c r="Z23" s="129">
        <f t="shared" si="1"/>
        <v>60</v>
      </c>
    </row>
    <row r="24" spans="2:37" hidden="1">
      <c r="B24" s="129">
        <v>90</v>
      </c>
      <c r="C24" s="129" t="s">
        <v>76</v>
      </c>
      <c r="D24" s="129" t="s">
        <v>285</v>
      </c>
      <c r="E24" s="129">
        <v>5200</v>
      </c>
      <c r="F24" s="132">
        <v>44668</v>
      </c>
      <c r="G24" s="129" t="s">
        <v>271</v>
      </c>
      <c r="H24" s="129">
        <f t="shared" si="0"/>
        <v>57.8</v>
      </c>
      <c r="K24" s="129">
        <v>80</v>
      </c>
      <c r="L24" s="129" t="s">
        <v>76</v>
      </c>
      <c r="M24" s="129" t="s">
        <v>274</v>
      </c>
      <c r="N24" s="129">
        <v>4500</v>
      </c>
      <c r="O24" s="132">
        <v>44476</v>
      </c>
      <c r="P24" s="129" t="s">
        <v>271</v>
      </c>
      <c r="Q24" s="129">
        <f t="shared" si="2"/>
        <v>56.3</v>
      </c>
      <c r="T24" s="129">
        <v>58</v>
      </c>
      <c r="U24" s="129" t="s">
        <v>141</v>
      </c>
      <c r="V24" s="129" t="s">
        <v>280</v>
      </c>
      <c r="W24" s="129">
        <v>3300</v>
      </c>
      <c r="X24" s="132">
        <v>44504</v>
      </c>
      <c r="Y24" s="129" t="s">
        <v>267</v>
      </c>
      <c r="Z24" s="129">
        <f t="shared" si="1"/>
        <v>56.9</v>
      </c>
    </row>
    <row r="25" spans="2:37" hidden="1">
      <c r="B25" s="129">
        <v>120</v>
      </c>
      <c r="C25" s="129" t="s">
        <v>76</v>
      </c>
      <c r="D25" s="129" t="s">
        <v>285</v>
      </c>
      <c r="E25" s="129">
        <v>6200</v>
      </c>
      <c r="F25" s="132">
        <v>44663</v>
      </c>
      <c r="G25" s="129" t="s">
        <v>290</v>
      </c>
      <c r="H25" s="129">
        <f t="shared" si="0"/>
        <v>51.7</v>
      </c>
      <c r="K25" s="129">
        <v>59</v>
      </c>
      <c r="L25" s="129" t="s">
        <v>141</v>
      </c>
      <c r="M25" s="129" t="s">
        <v>269</v>
      </c>
      <c r="N25" s="129">
        <v>3500</v>
      </c>
      <c r="O25" s="132">
        <v>44469</v>
      </c>
      <c r="P25" s="129" t="s">
        <v>267</v>
      </c>
      <c r="Q25" s="129">
        <f t="shared" si="2"/>
        <v>59.3</v>
      </c>
      <c r="T25" s="129">
        <v>55.62</v>
      </c>
      <c r="U25" s="129" t="s">
        <v>76</v>
      </c>
      <c r="V25" s="129" t="s">
        <v>280</v>
      </c>
      <c r="W25" s="129">
        <v>3400</v>
      </c>
      <c r="X25" s="132">
        <v>44499</v>
      </c>
      <c r="Y25" s="129" t="s">
        <v>267</v>
      </c>
      <c r="Z25" s="129">
        <f t="shared" si="1"/>
        <v>61.1</v>
      </c>
      <c r="AD25" s="133" t="s">
        <v>179</v>
      </c>
      <c r="AE25" s="133" t="s">
        <v>256</v>
      </c>
      <c r="AF25" s="133" t="s">
        <v>257</v>
      </c>
      <c r="AG25" s="136" t="s">
        <v>258</v>
      </c>
      <c r="AH25" s="133" t="s">
        <v>259</v>
      </c>
      <c r="AI25" s="133" t="s">
        <v>260</v>
      </c>
      <c r="AJ25" s="133" t="s">
        <v>45</v>
      </c>
      <c r="AK25" s="133" t="s">
        <v>261</v>
      </c>
    </row>
    <row r="26" spans="2:37" hidden="1">
      <c r="B26" s="129">
        <v>93.15</v>
      </c>
      <c r="C26" s="129" t="s">
        <v>275</v>
      </c>
      <c r="D26" s="129" t="s">
        <v>263</v>
      </c>
      <c r="E26" s="129">
        <v>5500</v>
      </c>
      <c r="F26" s="132">
        <v>44660</v>
      </c>
      <c r="G26" s="129" t="s">
        <v>287</v>
      </c>
      <c r="H26" s="129">
        <f t="shared" si="0"/>
        <v>59</v>
      </c>
      <c r="K26" s="129">
        <v>130</v>
      </c>
      <c r="L26" s="129" t="s">
        <v>76</v>
      </c>
      <c r="M26" s="129" t="s">
        <v>284</v>
      </c>
      <c r="N26" s="129">
        <v>5800</v>
      </c>
      <c r="O26" s="132">
        <v>44465</v>
      </c>
      <c r="P26" s="129" t="s">
        <v>291</v>
      </c>
      <c r="Q26" s="129">
        <f t="shared" si="2"/>
        <v>44.6</v>
      </c>
      <c r="T26" s="129">
        <v>59.16</v>
      </c>
      <c r="U26" s="129" t="s">
        <v>76</v>
      </c>
      <c r="V26" s="129" t="s">
        <v>277</v>
      </c>
      <c r="W26" s="129">
        <v>3300</v>
      </c>
      <c r="X26" s="132">
        <v>44493</v>
      </c>
      <c r="Y26" s="129" t="s">
        <v>267</v>
      </c>
      <c r="Z26" s="129">
        <f t="shared" si="1"/>
        <v>55.8</v>
      </c>
      <c r="AD26" s="133" t="s">
        <v>214</v>
      </c>
      <c r="AE26" s="133">
        <v>124.73</v>
      </c>
      <c r="AF26" s="133" t="s">
        <v>76</v>
      </c>
      <c r="AG26" s="136" t="s">
        <v>292</v>
      </c>
      <c r="AH26" s="133">
        <v>6500</v>
      </c>
      <c r="AI26" s="134">
        <v>44786</v>
      </c>
      <c r="AJ26" s="133" t="s">
        <v>293</v>
      </c>
      <c r="AK26" s="133">
        <f>ROUND(AH26/AE26,1)</f>
        <v>52.1</v>
      </c>
    </row>
    <row r="27" spans="2:37" hidden="1">
      <c r="B27" s="129">
        <v>92</v>
      </c>
      <c r="C27" s="129" t="s">
        <v>141</v>
      </c>
      <c r="D27" s="129" t="s">
        <v>270</v>
      </c>
      <c r="E27" s="129">
        <v>5500</v>
      </c>
      <c r="F27" s="132">
        <v>44654</v>
      </c>
      <c r="G27" s="129" t="s">
        <v>271</v>
      </c>
      <c r="H27" s="129">
        <f t="shared" si="0"/>
        <v>59.8</v>
      </c>
      <c r="K27" s="129">
        <v>80</v>
      </c>
      <c r="L27" s="129" t="s">
        <v>76</v>
      </c>
      <c r="M27" s="129" t="s">
        <v>294</v>
      </c>
      <c r="N27" s="129">
        <v>4500</v>
      </c>
      <c r="O27" s="132">
        <v>44464</v>
      </c>
      <c r="P27" s="129" t="s">
        <v>271</v>
      </c>
      <c r="Q27" s="129">
        <f t="shared" si="2"/>
        <v>56.3</v>
      </c>
      <c r="T27" s="129">
        <v>55</v>
      </c>
      <c r="U27" s="129" t="s">
        <v>76</v>
      </c>
      <c r="V27" s="129" t="s">
        <v>268</v>
      </c>
      <c r="W27" s="129">
        <v>3600</v>
      </c>
      <c r="X27" s="132">
        <v>44486</v>
      </c>
      <c r="Y27" s="129" t="s">
        <v>267</v>
      </c>
      <c r="Z27" s="129">
        <f t="shared" si="1"/>
        <v>65.5</v>
      </c>
      <c r="AE27" s="129">
        <v>124</v>
      </c>
      <c r="AF27" s="129" t="s">
        <v>76</v>
      </c>
      <c r="AG27" s="130" t="s">
        <v>295</v>
      </c>
      <c r="AH27" s="129">
        <v>6500</v>
      </c>
      <c r="AI27" s="132">
        <v>44751</v>
      </c>
      <c r="AJ27" s="129" t="s">
        <v>296</v>
      </c>
      <c r="AK27" s="129">
        <f>ROUND(AH27/AE27,1)</f>
        <v>52.4</v>
      </c>
    </row>
    <row r="28" spans="2:37" hidden="1">
      <c r="B28" s="129">
        <v>90</v>
      </c>
      <c r="C28" s="129" t="s">
        <v>141</v>
      </c>
      <c r="D28" s="129" t="s">
        <v>263</v>
      </c>
      <c r="E28" s="129">
        <v>5550</v>
      </c>
      <c r="F28" s="132">
        <v>44652</v>
      </c>
      <c r="G28" s="129" t="s">
        <v>271</v>
      </c>
      <c r="H28" s="129">
        <f t="shared" si="0"/>
        <v>61.7</v>
      </c>
      <c r="K28" s="129">
        <v>59.89</v>
      </c>
      <c r="L28" s="129" t="s">
        <v>141</v>
      </c>
      <c r="M28" s="129" t="s">
        <v>281</v>
      </c>
      <c r="N28" s="129">
        <v>3380</v>
      </c>
      <c r="O28" s="132">
        <v>44434</v>
      </c>
      <c r="P28" s="129" t="s">
        <v>267</v>
      </c>
      <c r="Q28" s="129">
        <f t="shared" si="2"/>
        <v>56.4</v>
      </c>
      <c r="T28" s="129">
        <v>59.16</v>
      </c>
      <c r="U28" s="129" t="s">
        <v>141</v>
      </c>
      <c r="V28" s="129" t="s">
        <v>268</v>
      </c>
      <c r="W28" s="129">
        <v>3400</v>
      </c>
      <c r="X28" s="132">
        <v>44467</v>
      </c>
      <c r="Y28" s="129" t="s">
        <v>267</v>
      </c>
      <c r="Z28" s="129">
        <f t="shared" si="1"/>
        <v>57.5</v>
      </c>
      <c r="AE28" s="129">
        <v>147.44</v>
      </c>
      <c r="AF28" s="129" t="s">
        <v>76</v>
      </c>
      <c r="AG28" s="130" t="s">
        <v>277</v>
      </c>
      <c r="AH28" s="129">
        <v>7200</v>
      </c>
      <c r="AI28" s="132">
        <v>44654</v>
      </c>
      <c r="AJ28" s="129" t="s">
        <v>290</v>
      </c>
      <c r="AK28" s="129">
        <f t="shared" ref="AK28:AK38" si="4">ROUND(AH28/AE28,1)</f>
        <v>48.8</v>
      </c>
    </row>
    <row r="29" spans="2:37" hidden="1">
      <c r="B29" s="129">
        <v>90</v>
      </c>
      <c r="C29" s="129" t="s">
        <v>141</v>
      </c>
      <c r="D29" s="129" t="s">
        <v>270</v>
      </c>
      <c r="E29" s="129">
        <v>5500</v>
      </c>
      <c r="F29" s="132">
        <v>44643</v>
      </c>
      <c r="G29" s="129" t="s">
        <v>271</v>
      </c>
      <c r="H29" s="129">
        <f t="shared" si="0"/>
        <v>61.1</v>
      </c>
      <c r="K29" s="129">
        <v>59.56</v>
      </c>
      <c r="L29" s="129" t="s">
        <v>141</v>
      </c>
      <c r="M29" s="129" t="s">
        <v>269</v>
      </c>
      <c r="N29" s="129">
        <v>4500</v>
      </c>
      <c r="O29" s="132">
        <v>44423</v>
      </c>
      <c r="P29" s="129" t="s">
        <v>267</v>
      </c>
      <c r="Q29" s="129">
        <f t="shared" si="2"/>
        <v>75.599999999999994</v>
      </c>
      <c r="T29" s="129">
        <v>55</v>
      </c>
      <c r="U29" s="129" t="s">
        <v>76</v>
      </c>
      <c r="V29" s="129" t="s">
        <v>280</v>
      </c>
      <c r="W29" s="129">
        <v>3300</v>
      </c>
      <c r="X29" s="132">
        <v>44450</v>
      </c>
      <c r="Y29" s="129" t="s">
        <v>267</v>
      </c>
      <c r="Z29" s="129">
        <f t="shared" si="1"/>
        <v>60</v>
      </c>
      <c r="AE29" s="129">
        <v>148</v>
      </c>
      <c r="AF29" s="129" t="s">
        <v>76</v>
      </c>
      <c r="AG29" s="130" t="s">
        <v>268</v>
      </c>
      <c r="AH29" s="129">
        <v>7000</v>
      </c>
      <c r="AI29" s="132">
        <v>44650</v>
      </c>
      <c r="AJ29" s="129" t="s">
        <v>264</v>
      </c>
      <c r="AK29" s="129">
        <f t="shared" si="4"/>
        <v>47.3</v>
      </c>
    </row>
    <row r="30" spans="2:37" hidden="1">
      <c r="B30" s="129">
        <v>115</v>
      </c>
      <c r="C30" s="129" t="s">
        <v>76</v>
      </c>
      <c r="D30" s="129" t="s">
        <v>263</v>
      </c>
      <c r="E30" s="129">
        <v>5800</v>
      </c>
      <c r="F30" s="132">
        <v>44640</v>
      </c>
      <c r="G30" s="129" t="s">
        <v>264</v>
      </c>
      <c r="H30" s="129">
        <f t="shared" si="0"/>
        <v>50.4</v>
      </c>
      <c r="K30" s="129">
        <v>69</v>
      </c>
      <c r="L30" s="129" t="s">
        <v>76</v>
      </c>
      <c r="M30" s="129" t="s">
        <v>284</v>
      </c>
      <c r="N30" s="129">
        <v>3500</v>
      </c>
      <c r="O30" s="132">
        <v>44401</v>
      </c>
      <c r="P30" s="129" t="s">
        <v>267</v>
      </c>
      <c r="Q30" s="129">
        <f t="shared" si="2"/>
        <v>50.7</v>
      </c>
      <c r="T30" s="129">
        <v>58</v>
      </c>
      <c r="U30" s="129" t="s">
        <v>141</v>
      </c>
      <c r="V30" s="129" t="s">
        <v>273</v>
      </c>
      <c r="W30" s="129">
        <v>3500</v>
      </c>
      <c r="X30" s="132">
        <v>44444</v>
      </c>
      <c r="Y30" s="129" t="s">
        <v>267</v>
      </c>
      <c r="Z30" s="129">
        <f t="shared" si="1"/>
        <v>60.3</v>
      </c>
      <c r="AE30" s="129">
        <v>80.72</v>
      </c>
      <c r="AF30" s="129" t="s">
        <v>76</v>
      </c>
      <c r="AG30" s="130" t="s">
        <v>277</v>
      </c>
      <c r="AH30" s="129">
        <v>4000</v>
      </c>
      <c r="AI30" s="132">
        <v>44588</v>
      </c>
      <c r="AJ30" s="129" t="s">
        <v>267</v>
      </c>
      <c r="AK30" s="129">
        <f t="shared" si="4"/>
        <v>49.6</v>
      </c>
    </row>
    <row r="31" spans="2:37" hidden="1">
      <c r="B31" s="129">
        <v>93</v>
      </c>
      <c r="C31" s="129" t="s">
        <v>141</v>
      </c>
      <c r="D31" s="129" t="s">
        <v>270</v>
      </c>
      <c r="E31" s="129">
        <v>5300</v>
      </c>
      <c r="F31" s="132">
        <v>44637</v>
      </c>
      <c r="G31" s="129" t="s">
        <v>271</v>
      </c>
      <c r="H31" s="129">
        <f t="shared" si="0"/>
        <v>57</v>
      </c>
      <c r="K31" s="129">
        <v>60</v>
      </c>
      <c r="L31" s="129" t="s">
        <v>141</v>
      </c>
      <c r="M31" s="129" t="s">
        <v>281</v>
      </c>
      <c r="N31" s="129">
        <v>3300</v>
      </c>
      <c r="O31" s="132">
        <v>44395</v>
      </c>
      <c r="P31" s="129" t="s">
        <v>267</v>
      </c>
      <c r="Q31" s="129">
        <f t="shared" si="2"/>
        <v>55</v>
      </c>
      <c r="T31" s="129">
        <v>58</v>
      </c>
      <c r="U31" s="129" t="s">
        <v>141</v>
      </c>
      <c r="V31" s="129" t="s">
        <v>268</v>
      </c>
      <c r="W31" s="129">
        <v>3200</v>
      </c>
      <c r="X31" s="132">
        <v>44440</v>
      </c>
      <c r="Y31" s="129" t="s">
        <v>267</v>
      </c>
      <c r="Z31" s="129">
        <f t="shared" si="1"/>
        <v>55.2</v>
      </c>
      <c r="AE31" s="129">
        <v>125</v>
      </c>
      <c r="AF31" s="129" t="s">
        <v>76</v>
      </c>
      <c r="AG31" s="130" t="s">
        <v>297</v>
      </c>
      <c r="AH31" s="129">
        <v>6000</v>
      </c>
      <c r="AI31" s="132">
        <v>44517</v>
      </c>
      <c r="AJ31" s="129" t="s">
        <v>293</v>
      </c>
      <c r="AK31" s="129">
        <f t="shared" si="4"/>
        <v>48</v>
      </c>
    </row>
    <row r="32" spans="2:37" hidden="1">
      <c r="B32" s="129">
        <v>89</v>
      </c>
      <c r="C32" s="129" t="s">
        <v>141</v>
      </c>
      <c r="D32" s="129" t="s">
        <v>263</v>
      </c>
      <c r="E32" s="129">
        <v>5000</v>
      </c>
      <c r="F32" s="132">
        <v>44637</v>
      </c>
      <c r="G32" s="129" t="s">
        <v>271</v>
      </c>
      <c r="H32" s="129">
        <f t="shared" si="0"/>
        <v>56.2</v>
      </c>
      <c r="K32" s="129">
        <v>80</v>
      </c>
      <c r="L32" s="129" t="s">
        <v>76</v>
      </c>
      <c r="M32" s="129" t="s">
        <v>284</v>
      </c>
      <c r="N32" s="129">
        <v>4500</v>
      </c>
      <c r="O32" s="132">
        <v>44387</v>
      </c>
      <c r="P32" s="129" t="s">
        <v>271</v>
      </c>
      <c r="Q32" s="129">
        <f t="shared" si="2"/>
        <v>56.3</v>
      </c>
      <c r="T32" s="129">
        <v>56</v>
      </c>
      <c r="U32" s="129" t="s">
        <v>141</v>
      </c>
      <c r="V32" s="129" t="s">
        <v>280</v>
      </c>
      <c r="W32" s="129">
        <v>3400</v>
      </c>
      <c r="X32" s="132">
        <v>44420</v>
      </c>
      <c r="Y32" s="129" t="s">
        <v>267</v>
      </c>
      <c r="Z32" s="129">
        <f t="shared" si="1"/>
        <v>60.7</v>
      </c>
      <c r="AE32" s="129">
        <v>246.46</v>
      </c>
      <c r="AF32" s="129" t="s">
        <v>76</v>
      </c>
      <c r="AG32" s="130" t="s">
        <v>298</v>
      </c>
      <c r="AH32" s="129">
        <v>9750</v>
      </c>
      <c r="AI32" s="132">
        <v>44493</v>
      </c>
      <c r="AJ32" s="129" t="s">
        <v>299</v>
      </c>
      <c r="AK32" s="129">
        <f t="shared" si="4"/>
        <v>39.6</v>
      </c>
    </row>
    <row r="33" spans="2:37" hidden="1">
      <c r="B33" s="129">
        <v>93</v>
      </c>
      <c r="C33" s="129" t="s">
        <v>141</v>
      </c>
      <c r="D33" s="129" t="s">
        <v>263</v>
      </c>
      <c r="E33" s="129">
        <v>5200</v>
      </c>
      <c r="F33" s="132">
        <v>44633</v>
      </c>
      <c r="G33" s="129" t="s">
        <v>271</v>
      </c>
      <c r="H33" s="129">
        <f t="shared" si="0"/>
        <v>55.9</v>
      </c>
      <c r="K33" s="129">
        <v>63</v>
      </c>
      <c r="L33" s="129" t="s">
        <v>76</v>
      </c>
      <c r="M33" s="129" t="s">
        <v>266</v>
      </c>
      <c r="N33" s="129">
        <v>3400</v>
      </c>
      <c r="O33" s="132">
        <v>44385</v>
      </c>
      <c r="P33" s="129" t="s">
        <v>267</v>
      </c>
      <c r="Q33" s="129">
        <f t="shared" si="2"/>
        <v>54</v>
      </c>
      <c r="T33" s="129">
        <v>59.16</v>
      </c>
      <c r="U33" s="129" t="s">
        <v>76</v>
      </c>
      <c r="V33" s="129" t="s">
        <v>280</v>
      </c>
      <c r="W33" s="129">
        <v>3300</v>
      </c>
      <c r="X33" s="132">
        <v>44418</v>
      </c>
      <c r="Y33" s="129" t="s">
        <v>267</v>
      </c>
      <c r="Z33" s="129">
        <f t="shared" si="1"/>
        <v>55.8</v>
      </c>
      <c r="AE33" s="129">
        <v>124</v>
      </c>
      <c r="AF33" s="129" t="s">
        <v>76</v>
      </c>
      <c r="AG33" s="130" t="s">
        <v>298</v>
      </c>
      <c r="AH33" s="129">
        <v>6500</v>
      </c>
      <c r="AI33" s="132">
        <v>44489</v>
      </c>
      <c r="AJ33" s="129" t="s">
        <v>287</v>
      </c>
      <c r="AK33" s="129">
        <f t="shared" si="4"/>
        <v>52.4</v>
      </c>
    </row>
    <row r="34" spans="2:37" hidden="1">
      <c r="B34" s="129">
        <v>90</v>
      </c>
      <c r="C34" s="129" t="s">
        <v>76</v>
      </c>
      <c r="D34" s="129" t="s">
        <v>285</v>
      </c>
      <c r="E34" s="129">
        <v>5300</v>
      </c>
      <c r="F34" s="132">
        <v>44632</v>
      </c>
      <c r="G34" s="129" t="s">
        <v>271</v>
      </c>
      <c r="H34" s="129">
        <f t="shared" si="0"/>
        <v>58.9</v>
      </c>
      <c r="K34" s="129">
        <v>80</v>
      </c>
      <c r="L34" s="129" t="s">
        <v>76</v>
      </c>
      <c r="M34" s="129" t="s">
        <v>269</v>
      </c>
      <c r="N34" s="129">
        <v>4300</v>
      </c>
      <c r="O34" s="132">
        <v>44380</v>
      </c>
      <c r="P34" s="129" t="s">
        <v>271</v>
      </c>
      <c r="Q34" s="129">
        <f t="shared" si="2"/>
        <v>53.8</v>
      </c>
      <c r="T34" s="129">
        <v>52</v>
      </c>
      <c r="U34" s="129" t="s">
        <v>76</v>
      </c>
      <c r="V34" s="129" t="s">
        <v>273</v>
      </c>
      <c r="W34" s="129">
        <v>3300</v>
      </c>
      <c r="X34" s="132">
        <v>44415</v>
      </c>
      <c r="Y34" s="129" t="s">
        <v>267</v>
      </c>
      <c r="Z34" s="129">
        <f t="shared" si="1"/>
        <v>63.5</v>
      </c>
      <c r="AE34" s="129">
        <v>90</v>
      </c>
      <c r="AF34" s="129" t="s">
        <v>76</v>
      </c>
      <c r="AG34" s="130" t="s">
        <v>273</v>
      </c>
      <c r="AH34" s="129">
        <v>5700</v>
      </c>
      <c r="AI34" s="132">
        <v>44487</v>
      </c>
      <c r="AJ34" s="129" t="s">
        <v>271</v>
      </c>
      <c r="AK34" s="129">
        <f t="shared" si="4"/>
        <v>63.3</v>
      </c>
    </row>
    <row r="35" spans="2:37" hidden="1">
      <c r="B35" s="129">
        <v>90</v>
      </c>
      <c r="C35" s="129" t="s">
        <v>141</v>
      </c>
      <c r="D35" s="129" t="s">
        <v>263</v>
      </c>
      <c r="E35" s="129">
        <v>5400</v>
      </c>
      <c r="F35" s="132">
        <v>44629</v>
      </c>
      <c r="G35" s="129" t="s">
        <v>271</v>
      </c>
      <c r="H35" s="129">
        <f t="shared" si="0"/>
        <v>60</v>
      </c>
      <c r="K35" s="129">
        <v>60.78</v>
      </c>
      <c r="L35" s="129" t="s">
        <v>141</v>
      </c>
      <c r="M35" s="129" t="s">
        <v>266</v>
      </c>
      <c r="N35" s="129">
        <v>3300</v>
      </c>
      <c r="O35" s="132">
        <v>44363</v>
      </c>
      <c r="P35" s="129" t="s">
        <v>267</v>
      </c>
      <c r="Q35" s="129">
        <f t="shared" si="2"/>
        <v>54.3</v>
      </c>
      <c r="T35" s="129">
        <v>58</v>
      </c>
      <c r="U35" s="129" t="s">
        <v>141</v>
      </c>
      <c r="V35" s="129" t="s">
        <v>277</v>
      </c>
      <c r="W35" s="129">
        <v>3550</v>
      </c>
      <c r="X35" s="132">
        <v>44408</v>
      </c>
      <c r="Y35" s="129" t="s">
        <v>267</v>
      </c>
      <c r="Z35" s="129">
        <f t="shared" si="1"/>
        <v>61.2</v>
      </c>
      <c r="AE35" s="129">
        <v>210.57</v>
      </c>
      <c r="AF35" s="129" t="s">
        <v>76</v>
      </c>
      <c r="AG35" s="130" t="s">
        <v>298</v>
      </c>
      <c r="AH35" s="129">
        <v>8200</v>
      </c>
      <c r="AI35" s="132">
        <v>44477</v>
      </c>
      <c r="AJ35" s="129" t="s">
        <v>300</v>
      </c>
      <c r="AK35" s="129">
        <f t="shared" si="4"/>
        <v>38.9</v>
      </c>
    </row>
    <row r="36" spans="2:37" hidden="1">
      <c r="B36" s="129">
        <v>90</v>
      </c>
      <c r="C36" s="129" t="s">
        <v>275</v>
      </c>
      <c r="D36" s="129" t="s">
        <v>263</v>
      </c>
      <c r="E36" s="129">
        <v>5100</v>
      </c>
      <c r="F36" s="132">
        <v>44619</v>
      </c>
      <c r="G36" s="129" t="s">
        <v>271</v>
      </c>
      <c r="H36" s="129">
        <f t="shared" si="0"/>
        <v>56.7</v>
      </c>
      <c r="K36" s="129">
        <v>68</v>
      </c>
      <c r="L36" s="129" t="s">
        <v>141</v>
      </c>
      <c r="M36" s="129" t="s">
        <v>284</v>
      </c>
      <c r="N36" s="129">
        <v>3800</v>
      </c>
      <c r="O36" s="132">
        <v>44363</v>
      </c>
      <c r="P36" s="129" t="s">
        <v>267</v>
      </c>
      <c r="Q36" s="129">
        <f t="shared" si="2"/>
        <v>55.9</v>
      </c>
      <c r="T36" s="129">
        <v>58</v>
      </c>
      <c r="U36" s="129" t="s">
        <v>76</v>
      </c>
      <c r="V36" s="129" t="s">
        <v>280</v>
      </c>
      <c r="W36" s="129">
        <v>2800</v>
      </c>
      <c r="X36" s="132">
        <v>44401</v>
      </c>
      <c r="Y36" s="129" t="s">
        <v>267</v>
      </c>
      <c r="Z36" s="129">
        <f t="shared" si="1"/>
        <v>48.3</v>
      </c>
      <c r="AE36" s="129">
        <v>124</v>
      </c>
      <c r="AF36" s="129" t="s">
        <v>76</v>
      </c>
      <c r="AG36" s="130" t="s">
        <v>297</v>
      </c>
      <c r="AH36" s="129">
        <v>5900</v>
      </c>
      <c r="AI36" s="132">
        <v>44449</v>
      </c>
      <c r="AJ36" s="129" t="s">
        <v>271</v>
      </c>
      <c r="AK36" s="129">
        <f t="shared" si="4"/>
        <v>47.6</v>
      </c>
    </row>
    <row r="37" spans="2:37" hidden="1">
      <c r="B37" s="129">
        <v>89</v>
      </c>
      <c r="C37" s="129" t="s">
        <v>141</v>
      </c>
      <c r="D37" s="129" t="s">
        <v>263</v>
      </c>
      <c r="E37" s="129">
        <v>4700</v>
      </c>
      <c r="F37" s="132">
        <v>44617</v>
      </c>
      <c r="G37" s="129" t="s">
        <v>271</v>
      </c>
      <c r="H37" s="129">
        <f t="shared" si="0"/>
        <v>52.8</v>
      </c>
      <c r="K37" s="129">
        <v>81</v>
      </c>
      <c r="L37" s="129" t="s">
        <v>76</v>
      </c>
      <c r="M37" s="129" t="s">
        <v>301</v>
      </c>
      <c r="N37" s="129">
        <v>4600</v>
      </c>
      <c r="O37" s="132">
        <v>44357</v>
      </c>
      <c r="P37" s="129" t="s">
        <v>271</v>
      </c>
      <c r="Q37" s="129">
        <f t="shared" si="2"/>
        <v>56.8</v>
      </c>
      <c r="T37" s="129">
        <v>58</v>
      </c>
      <c r="U37" s="129" t="s">
        <v>76</v>
      </c>
      <c r="V37" s="129" t="s">
        <v>277</v>
      </c>
      <c r="W37" s="129">
        <v>3400</v>
      </c>
      <c r="X37" s="132">
        <v>44401</v>
      </c>
      <c r="Y37" s="129" t="s">
        <v>267</v>
      </c>
      <c r="Z37" s="129">
        <f t="shared" si="1"/>
        <v>58.6</v>
      </c>
      <c r="AE37" s="129">
        <v>148.69999999999999</v>
      </c>
      <c r="AF37" s="129" t="s">
        <v>76</v>
      </c>
      <c r="AG37" s="130" t="s">
        <v>298</v>
      </c>
      <c r="AH37" s="129">
        <v>7400</v>
      </c>
      <c r="AI37" s="132">
        <v>44435</v>
      </c>
      <c r="AJ37" s="129" t="s">
        <v>264</v>
      </c>
      <c r="AK37" s="129">
        <f t="shared" si="4"/>
        <v>49.8</v>
      </c>
    </row>
    <row r="38" spans="2:37" hidden="1">
      <c r="B38" s="129">
        <v>121</v>
      </c>
      <c r="C38" s="129" t="s">
        <v>76</v>
      </c>
      <c r="D38" s="129" t="s">
        <v>270</v>
      </c>
      <c r="E38" s="129">
        <v>6500</v>
      </c>
      <c r="F38" s="132">
        <v>44612</v>
      </c>
      <c r="G38" s="129" t="s">
        <v>278</v>
      </c>
      <c r="H38" s="129">
        <f t="shared" si="0"/>
        <v>53.7</v>
      </c>
      <c r="K38" s="129">
        <v>60</v>
      </c>
      <c r="L38" s="129" t="s">
        <v>141</v>
      </c>
      <c r="M38" s="129" t="s">
        <v>269</v>
      </c>
      <c r="N38" s="129">
        <v>3000</v>
      </c>
      <c r="O38" s="132">
        <v>44338</v>
      </c>
      <c r="P38" s="129" t="s">
        <v>267</v>
      </c>
      <c r="Q38" s="129">
        <f t="shared" si="2"/>
        <v>50</v>
      </c>
      <c r="T38" s="129">
        <v>99</v>
      </c>
      <c r="U38" s="129" t="s">
        <v>76</v>
      </c>
      <c r="V38" s="129" t="s">
        <v>268</v>
      </c>
      <c r="W38" s="129">
        <v>5400</v>
      </c>
      <c r="X38" s="132">
        <v>44396</v>
      </c>
      <c r="Y38" s="129" t="s">
        <v>267</v>
      </c>
      <c r="Z38" s="129">
        <f t="shared" si="1"/>
        <v>54.5</v>
      </c>
      <c r="AE38" s="129">
        <v>148.04</v>
      </c>
      <c r="AF38" s="129" t="s">
        <v>76</v>
      </c>
      <c r="AG38" s="130" t="s">
        <v>295</v>
      </c>
      <c r="AH38" s="129">
        <v>6800</v>
      </c>
      <c r="AI38" s="132">
        <v>44377</v>
      </c>
      <c r="AJ38" s="129" t="s">
        <v>290</v>
      </c>
      <c r="AK38" s="129">
        <f t="shared" si="4"/>
        <v>45.9</v>
      </c>
    </row>
    <row r="39" spans="2:37" hidden="1">
      <c r="B39" s="129">
        <v>120</v>
      </c>
      <c r="C39" s="129" t="s">
        <v>76</v>
      </c>
      <c r="D39" s="129" t="s">
        <v>285</v>
      </c>
      <c r="E39" s="129">
        <v>7600</v>
      </c>
      <c r="F39" s="132">
        <v>44612</v>
      </c>
      <c r="G39" s="129" t="s">
        <v>264</v>
      </c>
      <c r="H39" s="129">
        <f t="shared" si="0"/>
        <v>63.3</v>
      </c>
      <c r="T39" s="129">
        <v>57</v>
      </c>
      <c r="U39" s="129" t="s">
        <v>76</v>
      </c>
      <c r="V39" s="129" t="s">
        <v>280</v>
      </c>
      <c r="W39" s="129">
        <v>3500</v>
      </c>
      <c r="X39" s="132">
        <v>44358</v>
      </c>
      <c r="Y39" s="129" t="s">
        <v>267</v>
      </c>
      <c r="Z39" s="129">
        <f t="shared" si="1"/>
        <v>61.4</v>
      </c>
    </row>
    <row r="40" spans="2:37" hidden="1">
      <c r="B40" s="129">
        <v>90</v>
      </c>
      <c r="C40" s="129" t="s">
        <v>141</v>
      </c>
      <c r="D40" s="129" t="s">
        <v>270</v>
      </c>
      <c r="E40" s="129">
        <v>4800</v>
      </c>
      <c r="F40" s="132">
        <v>44612</v>
      </c>
      <c r="G40" s="129" t="s">
        <v>271</v>
      </c>
      <c r="H40" s="129">
        <f t="shared" si="0"/>
        <v>53.3</v>
      </c>
    </row>
    <row r="41" spans="2:37" hidden="1">
      <c r="B41" s="129">
        <v>86.6</v>
      </c>
      <c r="C41" s="129" t="s">
        <v>77</v>
      </c>
      <c r="D41" s="129" t="s">
        <v>263</v>
      </c>
      <c r="E41" s="129">
        <v>4000</v>
      </c>
      <c r="F41" s="132">
        <v>44604</v>
      </c>
      <c r="G41" s="129" t="s">
        <v>267</v>
      </c>
      <c r="H41" s="129">
        <f t="shared" si="0"/>
        <v>46.2</v>
      </c>
    </row>
    <row r="42" spans="2:37" hidden="1">
      <c r="B42" s="129">
        <v>90</v>
      </c>
      <c r="C42" s="129" t="s">
        <v>76</v>
      </c>
      <c r="D42" s="129" t="s">
        <v>263</v>
      </c>
      <c r="E42" s="129">
        <v>5600</v>
      </c>
      <c r="F42" s="132">
        <v>44601</v>
      </c>
      <c r="G42" s="129" t="s">
        <v>278</v>
      </c>
      <c r="H42" s="129">
        <f t="shared" si="0"/>
        <v>62.2</v>
      </c>
      <c r="J42" s="131" t="s">
        <v>179</v>
      </c>
      <c r="K42" s="131" t="s">
        <v>256</v>
      </c>
      <c r="L42" s="131" t="s">
        <v>257</v>
      </c>
      <c r="M42" s="131" t="s">
        <v>258</v>
      </c>
      <c r="N42" s="131" t="s">
        <v>259</v>
      </c>
      <c r="O42" s="131" t="s">
        <v>260</v>
      </c>
      <c r="P42" s="131" t="s">
        <v>45</v>
      </c>
      <c r="Q42" s="131" t="s">
        <v>261</v>
      </c>
      <c r="S42" s="131" t="s">
        <v>179</v>
      </c>
      <c r="T42" s="131" t="s">
        <v>256</v>
      </c>
      <c r="U42" s="131" t="s">
        <v>257</v>
      </c>
      <c r="V42" s="131" t="s">
        <v>258</v>
      </c>
      <c r="W42" s="131" t="s">
        <v>259</v>
      </c>
      <c r="X42" s="131" t="s">
        <v>260</v>
      </c>
      <c r="Y42" s="131" t="s">
        <v>45</v>
      </c>
      <c r="Z42" s="131" t="s">
        <v>261</v>
      </c>
      <c r="AA42" s="131"/>
      <c r="AB42" s="131"/>
    </row>
    <row r="43" spans="2:37" hidden="1">
      <c r="B43" s="129">
        <v>119</v>
      </c>
      <c r="C43" s="129" t="s">
        <v>76</v>
      </c>
      <c r="D43" s="129" t="s">
        <v>263</v>
      </c>
      <c r="E43" s="129">
        <v>6300</v>
      </c>
      <c r="F43" s="132">
        <v>44582</v>
      </c>
      <c r="G43" s="129" t="s">
        <v>290</v>
      </c>
      <c r="H43" s="129">
        <f t="shared" si="0"/>
        <v>52.9</v>
      </c>
      <c r="J43" s="129" t="s">
        <v>243</v>
      </c>
      <c r="K43" s="129">
        <v>98</v>
      </c>
      <c r="L43" s="129" t="s">
        <v>76</v>
      </c>
      <c r="M43" s="129" t="s">
        <v>302</v>
      </c>
      <c r="N43" s="129">
        <v>6500</v>
      </c>
      <c r="O43" s="132">
        <v>44779</v>
      </c>
      <c r="P43" s="129" t="s">
        <v>278</v>
      </c>
      <c r="Q43" s="129">
        <f>ROUND(N43/K43,1)</f>
        <v>66.3</v>
      </c>
      <c r="S43" s="129" t="s">
        <v>303</v>
      </c>
      <c r="T43" s="129">
        <v>62</v>
      </c>
      <c r="U43" s="129" t="s">
        <v>76</v>
      </c>
      <c r="V43" s="129" t="s">
        <v>277</v>
      </c>
      <c r="W43" s="129">
        <v>3580</v>
      </c>
      <c r="X43" s="132">
        <v>44722</v>
      </c>
      <c r="Y43" s="129" t="s">
        <v>267</v>
      </c>
      <c r="Z43" s="129">
        <f t="shared" ref="Z43:Z53" si="5">ROUND(W43/T43,1)</f>
        <v>57.7</v>
      </c>
    </row>
    <row r="44" spans="2:37" hidden="1">
      <c r="B44" s="129">
        <v>97</v>
      </c>
      <c r="C44" s="129" t="s">
        <v>275</v>
      </c>
      <c r="D44" s="129" t="s">
        <v>263</v>
      </c>
      <c r="E44" s="129">
        <v>5300</v>
      </c>
      <c r="F44" s="132">
        <v>44576</v>
      </c>
      <c r="G44" s="129" t="s">
        <v>271</v>
      </c>
      <c r="H44" s="129">
        <f t="shared" si="0"/>
        <v>54.6</v>
      </c>
      <c r="K44" s="129">
        <v>89</v>
      </c>
      <c r="L44" s="129" t="s">
        <v>76</v>
      </c>
      <c r="M44" s="129" t="s">
        <v>304</v>
      </c>
      <c r="N44" s="129">
        <v>4800</v>
      </c>
      <c r="O44" s="132">
        <v>44779</v>
      </c>
      <c r="P44" s="129" t="s">
        <v>271</v>
      </c>
      <c r="Q44" s="129">
        <f t="shared" ref="Q44:Q112" si="6">ROUND(N44/K44,1)</f>
        <v>53.9</v>
      </c>
      <c r="T44" s="129">
        <v>56</v>
      </c>
      <c r="U44" s="129" t="s">
        <v>76</v>
      </c>
      <c r="V44" s="129" t="s">
        <v>280</v>
      </c>
      <c r="W44" s="129">
        <v>3500</v>
      </c>
      <c r="X44" s="132">
        <v>44713</v>
      </c>
      <c r="Y44" s="129" t="s">
        <v>267</v>
      </c>
      <c r="Z44" s="129">
        <f t="shared" si="5"/>
        <v>62.5</v>
      </c>
    </row>
    <row r="45" spans="2:37" hidden="1">
      <c r="B45" s="129">
        <v>93.15</v>
      </c>
      <c r="C45" s="129" t="s">
        <v>275</v>
      </c>
      <c r="D45" s="129" t="s">
        <v>270</v>
      </c>
      <c r="E45" s="129">
        <v>5100</v>
      </c>
      <c r="F45" s="132">
        <v>44567</v>
      </c>
      <c r="G45" s="129" t="s">
        <v>271</v>
      </c>
      <c r="H45" s="129">
        <f t="shared" si="0"/>
        <v>54.8</v>
      </c>
      <c r="K45" s="129">
        <v>91</v>
      </c>
      <c r="L45" s="129" t="s">
        <v>76</v>
      </c>
      <c r="M45" s="129" t="s">
        <v>305</v>
      </c>
      <c r="N45" s="129">
        <v>4700</v>
      </c>
      <c r="O45" s="132">
        <v>44775</v>
      </c>
      <c r="P45" s="129" t="s">
        <v>271</v>
      </c>
      <c r="Q45" s="129">
        <f t="shared" si="6"/>
        <v>51.6</v>
      </c>
      <c r="T45" s="129">
        <v>59</v>
      </c>
      <c r="U45" s="129" t="s">
        <v>76</v>
      </c>
      <c r="V45" s="129" t="s">
        <v>277</v>
      </c>
      <c r="W45" s="129">
        <v>3600</v>
      </c>
      <c r="X45" s="132">
        <v>44680</v>
      </c>
      <c r="Y45" s="129" t="s">
        <v>267</v>
      </c>
      <c r="Z45" s="129">
        <f t="shared" si="5"/>
        <v>61</v>
      </c>
    </row>
    <row r="46" spans="2:37" hidden="1">
      <c r="B46" s="129">
        <v>95</v>
      </c>
      <c r="C46" s="129" t="s">
        <v>76</v>
      </c>
      <c r="D46" s="129" t="s">
        <v>270</v>
      </c>
      <c r="E46" s="129">
        <v>5100</v>
      </c>
      <c r="F46" s="132">
        <v>44563</v>
      </c>
      <c r="G46" s="129" t="s">
        <v>271</v>
      </c>
      <c r="H46" s="129">
        <f t="shared" si="0"/>
        <v>53.7</v>
      </c>
      <c r="K46" s="129">
        <v>108</v>
      </c>
      <c r="L46" s="129" t="s">
        <v>76</v>
      </c>
      <c r="M46" s="129" t="s">
        <v>306</v>
      </c>
      <c r="N46" s="129">
        <v>6700</v>
      </c>
      <c r="O46" s="132">
        <v>44773</v>
      </c>
      <c r="P46" s="129" t="s">
        <v>264</v>
      </c>
      <c r="Q46" s="129">
        <f t="shared" si="6"/>
        <v>62</v>
      </c>
      <c r="T46" s="129">
        <v>56</v>
      </c>
      <c r="U46" s="129" t="s">
        <v>76</v>
      </c>
      <c r="V46" s="129" t="s">
        <v>277</v>
      </c>
      <c r="W46" s="129">
        <v>3500</v>
      </c>
      <c r="X46" s="132">
        <v>44635</v>
      </c>
      <c r="Y46" s="129" t="s">
        <v>267</v>
      </c>
      <c r="Z46" s="129">
        <f t="shared" si="5"/>
        <v>62.5</v>
      </c>
    </row>
    <row r="47" spans="2:37" hidden="1">
      <c r="B47" s="129">
        <v>91</v>
      </c>
      <c r="C47" s="129" t="s">
        <v>76</v>
      </c>
      <c r="D47" s="129" t="s">
        <v>285</v>
      </c>
      <c r="E47" s="129">
        <v>5600</v>
      </c>
      <c r="F47" s="132">
        <v>44550</v>
      </c>
      <c r="G47" s="129" t="s">
        <v>271</v>
      </c>
      <c r="H47" s="129">
        <f t="shared" si="0"/>
        <v>61.5</v>
      </c>
      <c r="K47" s="129">
        <v>90</v>
      </c>
      <c r="L47" s="129" t="s">
        <v>76</v>
      </c>
      <c r="M47" s="129" t="s">
        <v>307</v>
      </c>
      <c r="N47" s="129">
        <v>4500</v>
      </c>
      <c r="O47" s="132">
        <v>44760</v>
      </c>
      <c r="P47" s="129" t="s">
        <v>271</v>
      </c>
      <c r="Q47" s="129">
        <f t="shared" si="6"/>
        <v>50</v>
      </c>
      <c r="T47" s="129">
        <v>90</v>
      </c>
      <c r="U47" s="129" t="s">
        <v>76</v>
      </c>
      <c r="V47" s="129" t="s">
        <v>268</v>
      </c>
      <c r="W47" s="129">
        <v>4200</v>
      </c>
      <c r="X47" s="132">
        <v>44615</v>
      </c>
      <c r="Y47" s="129" t="s">
        <v>271</v>
      </c>
      <c r="Z47" s="129">
        <f t="shared" si="5"/>
        <v>46.7</v>
      </c>
    </row>
    <row r="48" spans="2:37" hidden="1">
      <c r="B48" s="129">
        <v>90</v>
      </c>
      <c r="C48" s="129" t="s">
        <v>141</v>
      </c>
      <c r="D48" s="129" t="s">
        <v>263</v>
      </c>
      <c r="E48" s="129">
        <v>5400</v>
      </c>
      <c r="F48" s="132">
        <v>44539</v>
      </c>
      <c r="G48" s="129" t="s">
        <v>271</v>
      </c>
      <c r="H48" s="129">
        <f t="shared" si="0"/>
        <v>60</v>
      </c>
      <c r="K48" s="129">
        <v>90</v>
      </c>
      <c r="L48" s="129" t="s">
        <v>76</v>
      </c>
      <c r="M48" s="129" t="s">
        <v>306</v>
      </c>
      <c r="N48" s="129">
        <v>4700</v>
      </c>
      <c r="O48" s="132">
        <v>44747</v>
      </c>
      <c r="P48" s="129" t="s">
        <v>271</v>
      </c>
      <c r="Q48" s="129">
        <f t="shared" si="6"/>
        <v>52.2</v>
      </c>
      <c r="T48" s="129">
        <v>61.82</v>
      </c>
      <c r="U48" s="129" t="s">
        <v>76</v>
      </c>
      <c r="V48" s="129" t="s">
        <v>280</v>
      </c>
      <c r="W48" s="129">
        <v>3100</v>
      </c>
      <c r="X48" s="132">
        <v>44510</v>
      </c>
      <c r="Y48" s="129" t="s">
        <v>267</v>
      </c>
      <c r="Z48" s="129">
        <f t="shared" si="5"/>
        <v>50.1</v>
      </c>
    </row>
    <row r="49" spans="2:28" hidden="1">
      <c r="B49" s="129">
        <v>119</v>
      </c>
      <c r="C49" s="129" t="s">
        <v>76</v>
      </c>
      <c r="D49" s="129" t="s">
        <v>270</v>
      </c>
      <c r="E49" s="129">
        <v>7200</v>
      </c>
      <c r="F49" s="132">
        <v>44532</v>
      </c>
      <c r="G49" s="129" t="s">
        <v>290</v>
      </c>
      <c r="H49" s="129">
        <f t="shared" si="0"/>
        <v>60.5</v>
      </c>
      <c r="K49" s="129">
        <v>67</v>
      </c>
      <c r="L49" s="129" t="s">
        <v>76</v>
      </c>
      <c r="M49" s="129" t="s">
        <v>306</v>
      </c>
      <c r="N49" s="129">
        <v>3700</v>
      </c>
      <c r="O49" s="132">
        <v>44740</v>
      </c>
      <c r="P49" s="129" t="s">
        <v>267</v>
      </c>
      <c r="Q49" s="129">
        <f t="shared" si="6"/>
        <v>55.2</v>
      </c>
      <c r="T49" s="129">
        <v>58</v>
      </c>
      <c r="U49" s="129" t="s">
        <v>76</v>
      </c>
      <c r="V49" s="129" t="s">
        <v>277</v>
      </c>
      <c r="W49" s="129">
        <v>3500</v>
      </c>
      <c r="X49" s="132">
        <v>44450</v>
      </c>
      <c r="Y49" s="129" t="s">
        <v>267</v>
      </c>
      <c r="Z49" s="129">
        <f t="shared" si="5"/>
        <v>60.3</v>
      </c>
    </row>
    <row r="50" spans="2:28" hidden="1">
      <c r="B50" s="129">
        <v>119</v>
      </c>
      <c r="C50" s="129" t="s">
        <v>76</v>
      </c>
      <c r="D50" s="129" t="s">
        <v>263</v>
      </c>
      <c r="E50" s="129">
        <v>7500</v>
      </c>
      <c r="F50" s="132">
        <v>44519</v>
      </c>
      <c r="G50" s="129" t="s">
        <v>264</v>
      </c>
      <c r="H50" s="129">
        <f t="shared" si="0"/>
        <v>63</v>
      </c>
      <c r="K50" s="129">
        <v>90</v>
      </c>
      <c r="L50" s="129" t="s">
        <v>76</v>
      </c>
      <c r="M50" s="129" t="s">
        <v>306</v>
      </c>
      <c r="N50" s="129">
        <v>4200</v>
      </c>
      <c r="O50" s="132">
        <v>44737</v>
      </c>
      <c r="P50" s="129" t="s">
        <v>271</v>
      </c>
      <c r="Q50" s="129">
        <f t="shared" si="6"/>
        <v>46.7</v>
      </c>
      <c r="T50" s="129">
        <v>61</v>
      </c>
      <c r="U50" s="129" t="s">
        <v>76</v>
      </c>
      <c r="V50" s="129" t="s">
        <v>280</v>
      </c>
      <c r="W50" s="129">
        <v>3500</v>
      </c>
      <c r="X50" s="132">
        <v>44431</v>
      </c>
      <c r="Y50" s="129" t="s">
        <v>267</v>
      </c>
      <c r="Z50" s="129">
        <f t="shared" si="5"/>
        <v>57.4</v>
      </c>
    </row>
    <row r="51" spans="2:28" hidden="1">
      <c r="B51" s="129">
        <v>89</v>
      </c>
      <c r="C51" s="129" t="s">
        <v>141</v>
      </c>
      <c r="D51" s="129" t="s">
        <v>270</v>
      </c>
      <c r="E51" s="129">
        <v>5500</v>
      </c>
      <c r="F51" s="132">
        <v>44513</v>
      </c>
      <c r="G51" s="129" t="s">
        <v>271</v>
      </c>
      <c r="H51" s="129">
        <f t="shared" si="0"/>
        <v>61.8</v>
      </c>
      <c r="K51" s="129">
        <v>108.45</v>
      </c>
      <c r="L51" s="129" t="s">
        <v>76</v>
      </c>
      <c r="M51" s="129" t="s">
        <v>302</v>
      </c>
      <c r="N51" s="129">
        <v>6700</v>
      </c>
      <c r="O51" s="132">
        <v>44732</v>
      </c>
      <c r="P51" s="129" t="s">
        <v>278</v>
      </c>
      <c r="Q51" s="129">
        <f t="shared" si="6"/>
        <v>61.8</v>
      </c>
      <c r="T51" s="129">
        <v>90</v>
      </c>
      <c r="U51" s="129" t="s">
        <v>76</v>
      </c>
      <c r="V51" s="129" t="s">
        <v>289</v>
      </c>
      <c r="W51" s="129">
        <v>4600</v>
      </c>
      <c r="X51" s="132">
        <v>44406</v>
      </c>
      <c r="Y51" s="129" t="s">
        <v>271</v>
      </c>
      <c r="Z51" s="129">
        <f t="shared" si="5"/>
        <v>51.1</v>
      </c>
    </row>
    <row r="52" spans="2:28" hidden="1">
      <c r="B52" s="129">
        <v>118.46</v>
      </c>
      <c r="C52" s="129" t="s">
        <v>76</v>
      </c>
      <c r="D52" s="129" t="s">
        <v>285</v>
      </c>
      <c r="E52" s="129">
        <v>7000</v>
      </c>
      <c r="F52" s="132">
        <v>44505</v>
      </c>
      <c r="G52" s="129" t="s">
        <v>290</v>
      </c>
      <c r="H52" s="129">
        <f t="shared" si="0"/>
        <v>59.1</v>
      </c>
      <c r="K52" s="129">
        <v>67</v>
      </c>
      <c r="L52" s="129" t="s">
        <v>76</v>
      </c>
      <c r="M52" s="129" t="s">
        <v>304</v>
      </c>
      <c r="N52" s="129">
        <v>3600</v>
      </c>
      <c r="O52" s="132">
        <v>44731</v>
      </c>
      <c r="P52" s="129" t="s">
        <v>267</v>
      </c>
      <c r="Q52" s="129">
        <f t="shared" si="6"/>
        <v>53.7</v>
      </c>
      <c r="T52" s="129">
        <v>93.74</v>
      </c>
      <c r="U52" s="129" t="s">
        <v>76</v>
      </c>
      <c r="V52" s="129" t="s">
        <v>308</v>
      </c>
      <c r="W52" s="129">
        <v>4000</v>
      </c>
      <c r="X52" s="132">
        <v>44379</v>
      </c>
      <c r="Y52" s="129" t="s">
        <v>267</v>
      </c>
      <c r="Z52" s="129">
        <f t="shared" si="5"/>
        <v>42.7</v>
      </c>
    </row>
    <row r="53" spans="2:28" hidden="1">
      <c r="B53" s="129">
        <v>93.15</v>
      </c>
      <c r="C53" s="129" t="s">
        <v>275</v>
      </c>
      <c r="D53" s="129" t="s">
        <v>263</v>
      </c>
      <c r="E53" s="129">
        <v>5800</v>
      </c>
      <c r="F53" s="132">
        <v>44499</v>
      </c>
      <c r="G53" s="129" t="s">
        <v>271</v>
      </c>
      <c r="H53" s="129">
        <f t="shared" si="0"/>
        <v>62.3</v>
      </c>
      <c r="K53" s="129">
        <v>50</v>
      </c>
      <c r="L53" s="129" t="s">
        <v>309</v>
      </c>
      <c r="M53" s="129" t="s">
        <v>310</v>
      </c>
      <c r="N53" s="129">
        <v>3600</v>
      </c>
      <c r="O53" s="132">
        <v>44728</v>
      </c>
      <c r="P53" s="129" t="s">
        <v>271</v>
      </c>
      <c r="Q53" s="129">
        <f t="shared" si="6"/>
        <v>72</v>
      </c>
      <c r="T53" s="129">
        <v>55.77</v>
      </c>
      <c r="U53" s="129" t="s">
        <v>76</v>
      </c>
      <c r="V53" s="129" t="s">
        <v>268</v>
      </c>
      <c r="W53" s="129">
        <v>3400</v>
      </c>
      <c r="X53" s="132">
        <v>44367</v>
      </c>
      <c r="Y53" s="129" t="s">
        <v>267</v>
      </c>
      <c r="Z53" s="129">
        <f t="shared" si="5"/>
        <v>61</v>
      </c>
    </row>
    <row r="54" spans="2:28" hidden="1">
      <c r="B54" s="129">
        <v>93</v>
      </c>
      <c r="C54" s="129" t="s">
        <v>275</v>
      </c>
      <c r="D54" s="129" t="s">
        <v>263</v>
      </c>
      <c r="E54" s="129">
        <v>5000</v>
      </c>
      <c r="F54" s="132">
        <v>44499</v>
      </c>
      <c r="G54" s="129" t="s">
        <v>271</v>
      </c>
      <c r="H54" s="129">
        <f t="shared" si="0"/>
        <v>53.8</v>
      </c>
      <c r="K54" s="129">
        <v>66</v>
      </c>
      <c r="L54" s="129" t="s">
        <v>76</v>
      </c>
      <c r="M54" s="129" t="s">
        <v>305</v>
      </c>
      <c r="N54" s="129">
        <v>4100</v>
      </c>
      <c r="O54" s="132">
        <v>44725</v>
      </c>
      <c r="P54" s="129" t="s">
        <v>271</v>
      </c>
      <c r="Q54" s="129">
        <f t="shared" si="6"/>
        <v>62.1</v>
      </c>
    </row>
    <row r="55" spans="2:28" hidden="1">
      <c r="B55" s="129">
        <v>92</v>
      </c>
      <c r="C55" s="129" t="s">
        <v>76</v>
      </c>
      <c r="D55" s="129" t="s">
        <v>270</v>
      </c>
      <c r="E55" s="129">
        <v>5100</v>
      </c>
      <c r="F55" s="132">
        <v>44498</v>
      </c>
      <c r="G55" s="129" t="s">
        <v>271</v>
      </c>
      <c r="H55" s="129">
        <f t="shared" si="0"/>
        <v>55.4</v>
      </c>
      <c r="K55" s="129">
        <v>50</v>
      </c>
      <c r="L55" s="129" t="s">
        <v>77</v>
      </c>
      <c r="M55" s="129" t="s">
        <v>306</v>
      </c>
      <c r="N55" s="129">
        <v>3500</v>
      </c>
      <c r="O55" s="132">
        <v>44718</v>
      </c>
      <c r="P55" s="129" t="s">
        <v>267</v>
      </c>
      <c r="Q55" s="129">
        <f t="shared" si="6"/>
        <v>70</v>
      </c>
    </row>
    <row r="56" spans="2:28" hidden="1">
      <c r="B56" s="129">
        <v>90</v>
      </c>
      <c r="C56" s="129" t="s">
        <v>76</v>
      </c>
      <c r="D56" s="129" t="s">
        <v>263</v>
      </c>
      <c r="E56" s="129">
        <v>5400</v>
      </c>
      <c r="F56" s="132">
        <v>44491</v>
      </c>
      <c r="G56" s="129" t="s">
        <v>271</v>
      </c>
      <c r="H56" s="129">
        <f t="shared" si="0"/>
        <v>60</v>
      </c>
      <c r="K56" s="129">
        <v>66</v>
      </c>
      <c r="L56" s="129" t="s">
        <v>76</v>
      </c>
      <c r="M56" s="129" t="s">
        <v>306</v>
      </c>
      <c r="N56" s="129">
        <v>3417</v>
      </c>
      <c r="O56" s="132">
        <v>44716</v>
      </c>
      <c r="P56" s="129" t="s">
        <v>267</v>
      </c>
      <c r="Q56" s="129">
        <f t="shared" si="6"/>
        <v>51.8</v>
      </c>
    </row>
    <row r="57" spans="2:28" hidden="1">
      <c r="B57" s="129">
        <v>123</v>
      </c>
      <c r="C57" s="129" t="s">
        <v>76</v>
      </c>
      <c r="D57" s="129" t="s">
        <v>285</v>
      </c>
      <c r="E57" s="129">
        <v>7000</v>
      </c>
      <c r="F57" s="132">
        <v>44485</v>
      </c>
      <c r="G57" s="129" t="s">
        <v>264</v>
      </c>
      <c r="H57" s="129">
        <f t="shared" si="0"/>
        <v>56.9</v>
      </c>
      <c r="K57" s="129">
        <v>90</v>
      </c>
      <c r="L57" s="129" t="s">
        <v>76</v>
      </c>
      <c r="M57" s="129" t="s">
        <v>306</v>
      </c>
      <c r="N57" s="129">
        <v>4500</v>
      </c>
      <c r="O57" s="132">
        <v>44710</v>
      </c>
      <c r="P57" s="129" t="s">
        <v>271</v>
      </c>
      <c r="Q57" s="129">
        <f t="shared" si="6"/>
        <v>50</v>
      </c>
      <c r="S57" s="131" t="s">
        <v>179</v>
      </c>
      <c r="T57" s="131" t="s">
        <v>256</v>
      </c>
      <c r="U57" s="131" t="s">
        <v>257</v>
      </c>
      <c r="V57" s="131" t="s">
        <v>258</v>
      </c>
      <c r="W57" s="131" t="s">
        <v>259</v>
      </c>
      <c r="X57" s="131" t="s">
        <v>260</v>
      </c>
      <c r="Y57" s="131" t="s">
        <v>45</v>
      </c>
      <c r="Z57" s="131" t="s">
        <v>261</v>
      </c>
      <c r="AA57" s="131"/>
      <c r="AB57" s="131"/>
    </row>
    <row r="58" spans="2:28" hidden="1">
      <c r="B58" s="129">
        <v>97</v>
      </c>
      <c r="C58" s="129" t="s">
        <v>275</v>
      </c>
      <c r="D58" s="129" t="s">
        <v>270</v>
      </c>
      <c r="E58" s="129">
        <v>5500</v>
      </c>
      <c r="F58" s="132">
        <v>44469</v>
      </c>
      <c r="G58" s="129" t="s">
        <v>271</v>
      </c>
      <c r="H58" s="129">
        <f t="shared" si="0"/>
        <v>56.7</v>
      </c>
      <c r="K58" s="129">
        <v>89</v>
      </c>
      <c r="L58" s="129" t="s">
        <v>76</v>
      </c>
      <c r="M58" s="129" t="s">
        <v>306</v>
      </c>
      <c r="N58" s="129">
        <v>4000</v>
      </c>
      <c r="O58" s="132">
        <v>44709</v>
      </c>
      <c r="P58" s="129" t="s">
        <v>271</v>
      </c>
      <c r="Q58" s="129">
        <f t="shared" si="6"/>
        <v>44.9</v>
      </c>
      <c r="S58" s="129" t="s">
        <v>216</v>
      </c>
      <c r="T58" s="129">
        <v>97</v>
      </c>
      <c r="U58" s="129" t="s">
        <v>76</v>
      </c>
      <c r="V58" s="129" t="s">
        <v>311</v>
      </c>
      <c r="W58" s="129">
        <v>5200</v>
      </c>
      <c r="X58" s="132">
        <v>44764</v>
      </c>
      <c r="Y58" s="129" t="s">
        <v>271</v>
      </c>
      <c r="Z58" s="129">
        <f>ROUND(W58/T58,1)</f>
        <v>53.6</v>
      </c>
    </row>
    <row r="59" spans="2:28" hidden="1">
      <c r="B59" s="129">
        <v>97</v>
      </c>
      <c r="C59" s="129" t="s">
        <v>275</v>
      </c>
      <c r="D59" s="129" t="s">
        <v>270</v>
      </c>
      <c r="E59" s="129">
        <v>5000</v>
      </c>
      <c r="F59" s="132">
        <v>44468</v>
      </c>
      <c r="G59" s="129" t="s">
        <v>271</v>
      </c>
      <c r="H59" s="129">
        <f t="shared" si="0"/>
        <v>51.5</v>
      </c>
      <c r="K59" s="129">
        <v>62.5</v>
      </c>
      <c r="L59" s="129" t="s">
        <v>141</v>
      </c>
      <c r="M59" s="129" t="s">
        <v>305</v>
      </c>
      <c r="N59" s="129">
        <v>3500</v>
      </c>
      <c r="O59" s="132">
        <v>44707</v>
      </c>
      <c r="P59" s="129" t="s">
        <v>267</v>
      </c>
      <c r="Q59" s="129">
        <f t="shared" si="6"/>
        <v>56</v>
      </c>
      <c r="T59" s="129">
        <v>65</v>
      </c>
      <c r="U59" s="129" t="s">
        <v>141</v>
      </c>
      <c r="V59" s="129" t="s">
        <v>312</v>
      </c>
      <c r="W59" s="129">
        <v>3600</v>
      </c>
      <c r="X59" s="132">
        <v>44730</v>
      </c>
      <c r="Y59" s="129" t="s">
        <v>267</v>
      </c>
      <c r="Z59" s="129">
        <f t="shared" ref="Z59:Z77" si="7">ROUND(W59/T59,1)</f>
        <v>55.4</v>
      </c>
    </row>
    <row r="60" spans="2:28" hidden="1">
      <c r="B60" s="129">
        <v>93</v>
      </c>
      <c r="C60" s="129" t="s">
        <v>275</v>
      </c>
      <c r="D60" s="129" t="s">
        <v>263</v>
      </c>
      <c r="E60" s="129">
        <v>5900</v>
      </c>
      <c r="F60" s="132">
        <v>44467</v>
      </c>
      <c r="G60" s="129" t="s">
        <v>271</v>
      </c>
      <c r="H60" s="129">
        <f t="shared" si="0"/>
        <v>63.4</v>
      </c>
      <c r="K60" s="129">
        <v>90</v>
      </c>
      <c r="L60" s="129" t="s">
        <v>76</v>
      </c>
      <c r="M60" s="129" t="s">
        <v>305</v>
      </c>
      <c r="N60" s="129">
        <v>4300</v>
      </c>
      <c r="O60" s="132">
        <v>44692</v>
      </c>
      <c r="P60" s="129" t="s">
        <v>271</v>
      </c>
      <c r="Q60" s="129">
        <f t="shared" si="6"/>
        <v>47.8</v>
      </c>
      <c r="T60" s="129">
        <v>112</v>
      </c>
      <c r="U60" s="129" t="s">
        <v>76</v>
      </c>
      <c r="V60" s="129" t="s">
        <v>313</v>
      </c>
      <c r="W60" s="129">
        <v>5800</v>
      </c>
      <c r="X60" s="132">
        <v>44678</v>
      </c>
      <c r="Y60" s="129" t="s">
        <v>278</v>
      </c>
      <c r="Z60" s="129">
        <f t="shared" si="7"/>
        <v>51.8</v>
      </c>
    </row>
    <row r="61" spans="2:28" hidden="1">
      <c r="B61" s="129">
        <v>97</v>
      </c>
      <c r="C61" s="129" t="s">
        <v>76</v>
      </c>
      <c r="D61" s="129" t="s">
        <v>270</v>
      </c>
      <c r="E61" s="129">
        <v>6000</v>
      </c>
      <c r="F61" s="132">
        <v>44466</v>
      </c>
      <c r="G61" s="129" t="s">
        <v>271</v>
      </c>
      <c r="H61" s="129">
        <f t="shared" si="0"/>
        <v>61.9</v>
      </c>
      <c r="K61" s="129">
        <v>66</v>
      </c>
      <c r="L61" s="129" t="s">
        <v>76</v>
      </c>
      <c r="M61" s="129" t="s">
        <v>306</v>
      </c>
      <c r="N61" s="129">
        <v>3700</v>
      </c>
      <c r="O61" s="132">
        <v>44684</v>
      </c>
      <c r="P61" s="129" t="s">
        <v>267</v>
      </c>
      <c r="Q61" s="129">
        <f t="shared" si="6"/>
        <v>56.1</v>
      </c>
      <c r="T61" s="129">
        <v>90</v>
      </c>
      <c r="U61" s="129" t="s">
        <v>141</v>
      </c>
      <c r="V61" s="129" t="s">
        <v>314</v>
      </c>
      <c r="W61" s="129">
        <v>4800</v>
      </c>
      <c r="X61" s="132">
        <v>44676</v>
      </c>
      <c r="Y61" s="129" t="s">
        <v>271</v>
      </c>
      <c r="Z61" s="129">
        <f t="shared" si="7"/>
        <v>53.3</v>
      </c>
    </row>
    <row r="62" spans="2:28" hidden="1">
      <c r="B62" s="129">
        <v>118</v>
      </c>
      <c r="C62" s="129" t="s">
        <v>76</v>
      </c>
      <c r="D62" s="129" t="s">
        <v>270</v>
      </c>
      <c r="E62" s="129">
        <v>6700</v>
      </c>
      <c r="F62" s="132">
        <v>44464</v>
      </c>
      <c r="G62" s="129" t="s">
        <v>290</v>
      </c>
      <c r="H62" s="129">
        <f t="shared" si="0"/>
        <v>56.8</v>
      </c>
      <c r="K62" s="129">
        <v>66</v>
      </c>
      <c r="L62" s="129" t="s">
        <v>76</v>
      </c>
      <c r="M62" s="129" t="s">
        <v>310</v>
      </c>
      <c r="N62" s="129">
        <v>3800</v>
      </c>
      <c r="O62" s="132">
        <v>44675</v>
      </c>
      <c r="P62" s="129" t="s">
        <v>267</v>
      </c>
      <c r="Q62" s="129">
        <f t="shared" si="6"/>
        <v>57.6</v>
      </c>
      <c r="T62" s="129">
        <v>60</v>
      </c>
      <c r="U62" s="129" t="s">
        <v>141</v>
      </c>
      <c r="V62" s="129" t="s">
        <v>315</v>
      </c>
      <c r="W62" s="129">
        <v>3600</v>
      </c>
      <c r="X62" s="132">
        <v>44604</v>
      </c>
      <c r="Y62" s="129" t="s">
        <v>267</v>
      </c>
      <c r="Z62" s="129">
        <f t="shared" si="7"/>
        <v>60</v>
      </c>
    </row>
    <row r="63" spans="2:28" hidden="1">
      <c r="B63" s="129">
        <v>94</v>
      </c>
      <c r="C63" s="129" t="s">
        <v>275</v>
      </c>
      <c r="D63" s="129" t="s">
        <v>270</v>
      </c>
      <c r="E63" s="129">
        <v>5500</v>
      </c>
      <c r="F63" s="132">
        <v>44462</v>
      </c>
      <c r="G63" s="129" t="s">
        <v>271</v>
      </c>
      <c r="H63" s="129">
        <f t="shared" si="0"/>
        <v>58.5</v>
      </c>
      <c r="K63" s="129">
        <v>90</v>
      </c>
      <c r="L63" s="129" t="s">
        <v>76</v>
      </c>
      <c r="M63" s="129" t="s">
        <v>306</v>
      </c>
      <c r="N63" s="129">
        <v>4300</v>
      </c>
      <c r="O63" s="132">
        <v>44674</v>
      </c>
      <c r="P63" s="129" t="s">
        <v>271</v>
      </c>
      <c r="Q63" s="129">
        <f t="shared" si="6"/>
        <v>47.8</v>
      </c>
      <c r="T63" s="129">
        <v>92</v>
      </c>
      <c r="U63" s="129" t="s">
        <v>76</v>
      </c>
      <c r="V63" s="129" t="s">
        <v>304</v>
      </c>
      <c r="W63" s="129">
        <v>4800</v>
      </c>
      <c r="X63" s="132">
        <v>44585</v>
      </c>
      <c r="Y63" s="129" t="s">
        <v>271</v>
      </c>
      <c r="Z63" s="129">
        <f t="shared" si="7"/>
        <v>52.2</v>
      </c>
    </row>
    <row r="64" spans="2:28" hidden="1">
      <c r="B64" s="129">
        <v>120</v>
      </c>
      <c r="C64" s="129" t="s">
        <v>76</v>
      </c>
      <c r="D64" s="129" t="s">
        <v>263</v>
      </c>
      <c r="E64" s="129">
        <v>7000</v>
      </c>
      <c r="F64" s="132">
        <v>44458</v>
      </c>
      <c r="G64" s="129" t="s">
        <v>290</v>
      </c>
      <c r="H64" s="129">
        <f t="shared" si="0"/>
        <v>58.3</v>
      </c>
      <c r="K64" s="129">
        <v>90</v>
      </c>
      <c r="L64" s="129" t="s">
        <v>76</v>
      </c>
      <c r="M64" s="129" t="s">
        <v>305</v>
      </c>
      <c r="N64" s="129">
        <v>4700</v>
      </c>
      <c r="O64" s="132">
        <v>44670</v>
      </c>
      <c r="P64" s="129" t="s">
        <v>271</v>
      </c>
      <c r="Q64" s="129">
        <f t="shared" si="6"/>
        <v>52.2</v>
      </c>
      <c r="T64" s="129">
        <v>60</v>
      </c>
      <c r="U64" s="129" t="s">
        <v>141</v>
      </c>
      <c r="V64" s="129" t="s">
        <v>315</v>
      </c>
      <c r="W64" s="129">
        <v>3600</v>
      </c>
      <c r="X64" s="132">
        <v>44604</v>
      </c>
      <c r="Y64" s="129" t="s">
        <v>267</v>
      </c>
      <c r="Z64" s="129">
        <f t="shared" si="7"/>
        <v>60</v>
      </c>
    </row>
    <row r="65" spans="2:28" hidden="1">
      <c r="B65" s="129">
        <v>93</v>
      </c>
      <c r="C65" s="129" t="s">
        <v>76</v>
      </c>
      <c r="D65" s="129" t="s">
        <v>263</v>
      </c>
      <c r="E65" s="129">
        <v>5600</v>
      </c>
      <c r="F65" s="132">
        <v>44455</v>
      </c>
      <c r="G65" s="129" t="s">
        <v>271</v>
      </c>
      <c r="H65" s="129">
        <f t="shared" si="0"/>
        <v>60.2</v>
      </c>
      <c r="K65" s="129">
        <v>90</v>
      </c>
      <c r="L65" s="129" t="s">
        <v>76</v>
      </c>
      <c r="M65" s="129" t="s">
        <v>307</v>
      </c>
      <c r="N65" s="129">
        <v>4300</v>
      </c>
      <c r="O65" s="132">
        <v>44664</v>
      </c>
      <c r="P65" s="129" t="s">
        <v>271</v>
      </c>
      <c r="Q65" s="129">
        <f t="shared" si="6"/>
        <v>47.8</v>
      </c>
      <c r="T65" s="129">
        <v>92</v>
      </c>
      <c r="U65" s="129" t="s">
        <v>76</v>
      </c>
      <c r="V65" s="129" t="s">
        <v>304</v>
      </c>
      <c r="W65" s="129">
        <v>4800</v>
      </c>
      <c r="X65" s="132">
        <v>44585</v>
      </c>
      <c r="Y65" s="129" t="s">
        <v>271</v>
      </c>
      <c r="Z65" s="129">
        <f t="shared" si="7"/>
        <v>52.2</v>
      </c>
    </row>
    <row r="66" spans="2:28" hidden="1">
      <c r="B66" s="129">
        <v>93</v>
      </c>
      <c r="C66" s="129" t="s">
        <v>275</v>
      </c>
      <c r="D66" s="129" t="s">
        <v>263</v>
      </c>
      <c r="E66" s="129">
        <v>6000</v>
      </c>
      <c r="F66" s="132">
        <v>44448</v>
      </c>
      <c r="G66" s="129" t="s">
        <v>271</v>
      </c>
      <c r="H66" s="129">
        <f t="shared" si="0"/>
        <v>64.5</v>
      </c>
      <c r="K66" s="129">
        <v>90</v>
      </c>
      <c r="L66" s="129" t="s">
        <v>76</v>
      </c>
      <c r="M66" s="129" t="s">
        <v>305</v>
      </c>
      <c r="N66" s="129">
        <v>4800</v>
      </c>
      <c r="O66" s="132">
        <v>44662</v>
      </c>
      <c r="P66" s="129" t="s">
        <v>271</v>
      </c>
      <c r="Q66" s="129">
        <f t="shared" si="6"/>
        <v>53.3</v>
      </c>
      <c r="T66" s="129">
        <v>62</v>
      </c>
      <c r="U66" s="129" t="s">
        <v>141</v>
      </c>
      <c r="V66" s="129" t="s">
        <v>312</v>
      </c>
      <c r="W66" s="129">
        <v>3400</v>
      </c>
      <c r="X66" s="132">
        <v>44583</v>
      </c>
      <c r="Y66" s="129" t="s">
        <v>267</v>
      </c>
      <c r="Z66" s="129">
        <f t="shared" si="7"/>
        <v>54.8</v>
      </c>
    </row>
    <row r="67" spans="2:28" hidden="1">
      <c r="B67" s="129">
        <v>93</v>
      </c>
      <c r="C67" s="129" t="s">
        <v>275</v>
      </c>
      <c r="D67" s="129" t="s">
        <v>270</v>
      </c>
      <c r="E67" s="129">
        <v>5600</v>
      </c>
      <c r="F67" s="132">
        <v>44443</v>
      </c>
      <c r="G67" s="129" t="s">
        <v>271</v>
      </c>
      <c r="H67" s="129">
        <f t="shared" si="0"/>
        <v>60.2</v>
      </c>
      <c r="K67" s="129">
        <v>90</v>
      </c>
      <c r="L67" s="129" t="s">
        <v>76</v>
      </c>
      <c r="M67" s="129" t="s">
        <v>306</v>
      </c>
      <c r="N67" s="129">
        <v>4200</v>
      </c>
      <c r="O67" s="132">
        <v>44657</v>
      </c>
      <c r="P67" s="129" t="s">
        <v>271</v>
      </c>
      <c r="Q67" s="129">
        <f t="shared" si="6"/>
        <v>46.7</v>
      </c>
      <c r="T67" s="129">
        <v>72</v>
      </c>
      <c r="U67" s="129" t="s">
        <v>316</v>
      </c>
      <c r="V67" s="129" t="s">
        <v>315</v>
      </c>
      <c r="W67" s="129">
        <v>3600</v>
      </c>
      <c r="X67" s="132">
        <v>44512</v>
      </c>
      <c r="Y67" s="129" t="s">
        <v>267</v>
      </c>
      <c r="Z67" s="129">
        <f t="shared" si="7"/>
        <v>50</v>
      </c>
    </row>
    <row r="68" spans="2:28" hidden="1">
      <c r="B68" s="129">
        <v>94</v>
      </c>
      <c r="C68" s="129" t="s">
        <v>275</v>
      </c>
      <c r="D68" s="129" t="s">
        <v>270</v>
      </c>
      <c r="E68" s="129">
        <v>5300</v>
      </c>
      <c r="F68" s="132">
        <v>44442</v>
      </c>
      <c r="G68" s="129" t="s">
        <v>271</v>
      </c>
      <c r="H68" s="129">
        <f t="shared" si="0"/>
        <v>56.4</v>
      </c>
      <c r="K68" s="129">
        <v>98</v>
      </c>
      <c r="L68" s="129" t="s">
        <v>76</v>
      </c>
      <c r="M68" s="129" t="s">
        <v>307</v>
      </c>
      <c r="N68" s="129">
        <v>5700</v>
      </c>
      <c r="O68" s="132">
        <v>44656</v>
      </c>
      <c r="P68" s="129" t="s">
        <v>271</v>
      </c>
      <c r="Q68" s="129">
        <f t="shared" si="6"/>
        <v>58.2</v>
      </c>
      <c r="T68" s="129">
        <v>92.52</v>
      </c>
      <c r="U68" s="129" t="s">
        <v>141</v>
      </c>
      <c r="V68" s="129" t="s">
        <v>304</v>
      </c>
      <c r="W68" s="129">
        <v>4300</v>
      </c>
      <c r="X68" s="132">
        <v>44509</v>
      </c>
      <c r="Y68" s="129" t="s">
        <v>271</v>
      </c>
      <c r="Z68" s="129">
        <f t="shared" si="7"/>
        <v>46.5</v>
      </c>
    </row>
    <row r="69" spans="2:28" hidden="1">
      <c r="B69" s="129">
        <v>97</v>
      </c>
      <c r="C69" s="129" t="s">
        <v>76</v>
      </c>
      <c r="D69" s="129" t="s">
        <v>285</v>
      </c>
      <c r="E69" s="129">
        <v>5800</v>
      </c>
      <c r="F69" s="132">
        <v>44436</v>
      </c>
      <c r="G69" s="129" t="s">
        <v>271</v>
      </c>
      <c r="H69" s="129">
        <f t="shared" si="0"/>
        <v>59.8</v>
      </c>
      <c r="K69" s="129">
        <v>103</v>
      </c>
      <c r="L69" s="129" t="s">
        <v>76</v>
      </c>
      <c r="M69" s="129" t="s">
        <v>307</v>
      </c>
      <c r="N69" s="129">
        <v>5600</v>
      </c>
      <c r="O69" s="132">
        <v>44654</v>
      </c>
      <c r="P69" s="129" t="s">
        <v>290</v>
      </c>
      <c r="Q69" s="129">
        <f t="shared" si="6"/>
        <v>54.4</v>
      </c>
      <c r="T69" s="129">
        <v>60.07</v>
      </c>
      <c r="U69" s="129" t="s">
        <v>141</v>
      </c>
      <c r="V69" s="129" t="s">
        <v>312</v>
      </c>
      <c r="W69" s="129">
        <v>3500</v>
      </c>
      <c r="X69" s="132">
        <v>44507</v>
      </c>
      <c r="Y69" s="129" t="s">
        <v>267</v>
      </c>
      <c r="Z69" s="129">
        <f t="shared" si="7"/>
        <v>58.3</v>
      </c>
    </row>
    <row r="70" spans="2:28" hidden="1">
      <c r="B70" s="129">
        <v>93</v>
      </c>
      <c r="C70" s="129" t="s">
        <v>141</v>
      </c>
      <c r="D70" s="129" t="s">
        <v>270</v>
      </c>
      <c r="E70" s="129">
        <v>5000</v>
      </c>
      <c r="F70" s="132">
        <v>44436</v>
      </c>
      <c r="G70" s="129" t="s">
        <v>271</v>
      </c>
      <c r="H70" s="129">
        <f t="shared" si="0"/>
        <v>53.8</v>
      </c>
      <c r="K70" s="129">
        <v>87.32</v>
      </c>
      <c r="L70" s="129" t="s">
        <v>76</v>
      </c>
      <c r="M70" s="129" t="s">
        <v>304</v>
      </c>
      <c r="N70" s="129">
        <v>4200</v>
      </c>
      <c r="O70" s="132">
        <v>44649</v>
      </c>
      <c r="P70" s="129" t="s">
        <v>271</v>
      </c>
      <c r="Q70" s="129">
        <f t="shared" si="6"/>
        <v>48.1</v>
      </c>
      <c r="T70" s="129">
        <v>94</v>
      </c>
      <c r="U70" s="129" t="s">
        <v>76</v>
      </c>
      <c r="V70" s="129" t="s">
        <v>313</v>
      </c>
      <c r="W70" s="129">
        <v>4300</v>
      </c>
      <c r="X70" s="132">
        <v>44493</v>
      </c>
      <c r="Y70" s="129" t="s">
        <v>287</v>
      </c>
      <c r="Z70" s="129">
        <f t="shared" si="7"/>
        <v>45.7</v>
      </c>
    </row>
    <row r="71" spans="2:28" hidden="1">
      <c r="B71" s="129">
        <v>120</v>
      </c>
      <c r="C71" s="129" t="s">
        <v>76</v>
      </c>
      <c r="D71" s="129" t="s">
        <v>263</v>
      </c>
      <c r="E71" s="129">
        <v>6900</v>
      </c>
      <c r="F71" s="132">
        <v>44431</v>
      </c>
      <c r="G71" s="129" t="s">
        <v>271</v>
      </c>
      <c r="H71" s="129">
        <f t="shared" si="0"/>
        <v>57.5</v>
      </c>
      <c r="K71" s="129">
        <v>90</v>
      </c>
      <c r="L71" s="129" t="s">
        <v>76</v>
      </c>
      <c r="M71" s="129" t="s">
        <v>310</v>
      </c>
      <c r="N71" s="129">
        <v>3900</v>
      </c>
      <c r="O71" s="132">
        <v>44631</v>
      </c>
      <c r="P71" s="129" t="s">
        <v>271</v>
      </c>
      <c r="Q71" s="129">
        <f t="shared" si="6"/>
        <v>43.3</v>
      </c>
      <c r="T71" s="129">
        <v>98</v>
      </c>
      <c r="U71" s="129" t="s">
        <v>76</v>
      </c>
      <c r="V71" s="129" t="s">
        <v>314</v>
      </c>
      <c r="W71" s="129">
        <v>4500</v>
      </c>
      <c r="X71" s="132">
        <v>44479</v>
      </c>
      <c r="Y71" s="129" t="s">
        <v>271</v>
      </c>
      <c r="Z71" s="129">
        <f t="shared" si="7"/>
        <v>45.9</v>
      </c>
    </row>
    <row r="72" spans="2:28" hidden="1">
      <c r="B72" s="129">
        <v>93</v>
      </c>
      <c r="C72" s="129" t="s">
        <v>275</v>
      </c>
      <c r="D72" s="129" t="s">
        <v>263</v>
      </c>
      <c r="E72" s="129">
        <v>5500</v>
      </c>
      <c r="F72" s="132">
        <v>44431</v>
      </c>
      <c r="G72" s="129" t="s">
        <v>271</v>
      </c>
      <c r="H72" s="129">
        <f t="shared" si="0"/>
        <v>59.1</v>
      </c>
      <c r="K72" s="129">
        <v>90</v>
      </c>
      <c r="L72" s="129" t="s">
        <v>76</v>
      </c>
      <c r="M72" s="129" t="s">
        <v>304</v>
      </c>
      <c r="N72" s="129">
        <v>4500</v>
      </c>
      <c r="O72" s="132">
        <v>44631</v>
      </c>
      <c r="P72" s="129" t="s">
        <v>271</v>
      </c>
      <c r="Q72" s="129">
        <f t="shared" si="6"/>
        <v>50</v>
      </c>
      <c r="T72" s="129">
        <v>128</v>
      </c>
      <c r="U72" s="129" t="s">
        <v>76</v>
      </c>
      <c r="V72" s="129" t="s">
        <v>312</v>
      </c>
      <c r="W72" s="129">
        <v>6200</v>
      </c>
      <c r="X72" s="132">
        <v>44438</v>
      </c>
      <c r="Y72" s="129" t="s">
        <v>278</v>
      </c>
      <c r="Z72" s="129">
        <f t="shared" si="7"/>
        <v>48.4</v>
      </c>
    </row>
    <row r="73" spans="2:28" hidden="1">
      <c r="B73" s="129">
        <v>89.33</v>
      </c>
      <c r="C73" s="129" t="s">
        <v>141</v>
      </c>
      <c r="D73" s="129" t="s">
        <v>270</v>
      </c>
      <c r="E73" s="129">
        <v>5300</v>
      </c>
      <c r="F73" s="132">
        <v>44430</v>
      </c>
      <c r="G73" s="129" t="s">
        <v>271</v>
      </c>
      <c r="H73" s="129">
        <f t="shared" si="0"/>
        <v>59.3</v>
      </c>
      <c r="K73" s="129">
        <v>90</v>
      </c>
      <c r="L73" s="129" t="s">
        <v>76</v>
      </c>
      <c r="M73" s="129" t="s">
        <v>310</v>
      </c>
      <c r="N73" s="129">
        <v>4700</v>
      </c>
      <c r="O73" s="132">
        <v>44627</v>
      </c>
      <c r="P73" s="129" t="s">
        <v>271</v>
      </c>
      <c r="Q73" s="129">
        <f t="shared" si="6"/>
        <v>52.2</v>
      </c>
      <c r="T73" s="129">
        <v>93</v>
      </c>
      <c r="U73" s="129" t="s">
        <v>76</v>
      </c>
      <c r="V73" s="129" t="s">
        <v>313</v>
      </c>
      <c r="W73" s="129">
        <v>5000</v>
      </c>
      <c r="X73" s="132">
        <v>44429</v>
      </c>
      <c r="Y73" s="129" t="s">
        <v>271</v>
      </c>
      <c r="Z73" s="129">
        <f t="shared" si="7"/>
        <v>53.8</v>
      </c>
    </row>
    <row r="74" spans="2:28" hidden="1">
      <c r="B74" s="129">
        <v>89</v>
      </c>
      <c r="C74" s="129" t="s">
        <v>141</v>
      </c>
      <c r="D74" s="129" t="s">
        <v>285</v>
      </c>
      <c r="E74" s="129">
        <v>5400</v>
      </c>
      <c r="F74" s="132">
        <v>44430</v>
      </c>
      <c r="G74" s="129" t="s">
        <v>271</v>
      </c>
      <c r="H74" s="129">
        <f t="shared" si="0"/>
        <v>60.7</v>
      </c>
      <c r="K74" s="129">
        <v>63</v>
      </c>
      <c r="L74" s="129" t="s">
        <v>141</v>
      </c>
      <c r="M74" s="129" t="s">
        <v>306</v>
      </c>
      <c r="N74" s="129">
        <v>3800</v>
      </c>
      <c r="O74" s="132">
        <v>44619</v>
      </c>
      <c r="P74" s="129" t="s">
        <v>267</v>
      </c>
      <c r="Q74" s="129">
        <f t="shared" si="6"/>
        <v>60.3</v>
      </c>
      <c r="T74" s="129">
        <v>92</v>
      </c>
      <c r="U74" s="129" t="s">
        <v>76</v>
      </c>
      <c r="V74" s="129" t="s">
        <v>313</v>
      </c>
      <c r="W74" s="129">
        <v>4500</v>
      </c>
      <c r="X74" s="132">
        <v>44411</v>
      </c>
      <c r="Y74" s="129" t="s">
        <v>271</v>
      </c>
      <c r="Z74" s="129">
        <f t="shared" si="7"/>
        <v>48.9</v>
      </c>
    </row>
    <row r="75" spans="2:28" hidden="1">
      <c r="B75" s="129">
        <v>94</v>
      </c>
      <c r="C75" s="129" t="s">
        <v>76</v>
      </c>
      <c r="D75" s="129" t="s">
        <v>270</v>
      </c>
      <c r="E75" s="129">
        <v>5100</v>
      </c>
      <c r="F75" s="132">
        <v>44426</v>
      </c>
      <c r="G75" s="129" t="s">
        <v>271</v>
      </c>
      <c r="H75" s="129">
        <f t="shared" si="0"/>
        <v>54.3</v>
      </c>
      <c r="K75" s="129">
        <v>90</v>
      </c>
      <c r="L75" s="129" t="s">
        <v>76</v>
      </c>
      <c r="M75" s="129" t="s">
        <v>307</v>
      </c>
      <c r="N75" s="129">
        <v>4200</v>
      </c>
      <c r="O75" s="132">
        <v>44609</v>
      </c>
      <c r="P75" s="129" t="s">
        <v>271</v>
      </c>
      <c r="Q75" s="129">
        <f t="shared" si="6"/>
        <v>46.7</v>
      </c>
      <c r="T75" s="129">
        <v>94</v>
      </c>
      <c r="U75" s="129" t="s">
        <v>141</v>
      </c>
      <c r="V75" s="129" t="s">
        <v>306</v>
      </c>
      <c r="W75" s="129">
        <v>4500</v>
      </c>
      <c r="X75" s="132">
        <v>44383</v>
      </c>
      <c r="Y75" s="129" t="s">
        <v>271</v>
      </c>
      <c r="Z75" s="129">
        <f t="shared" si="7"/>
        <v>47.9</v>
      </c>
    </row>
    <row r="76" spans="2:28" hidden="1">
      <c r="B76" s="129">
        <v>94</v>
      </c>
      <c r="C76" s="129" t="s">
        <v>275</v>
      </c>
      <c r="D76" s="129" t="s">
        <v>270</v>
      </c>
      <c r="E76" s="129">
        <v>5100</v>
      </c>
      <c r="F76" s="132">
        <v>44426</v>
      </c>
      <c r="G76" s="129" t="s">
        <v>271</v>
      </c>
      <c r="H76" s="129">
        <f t="shared" si="0"/>
        <v>54.3</v>
      </c>
      <c r="K76" s="129">
        <v>67</v>
      </c>
      <c r="L76" s="129" t="s">
        <v>76</v>
      </c>
      <c r="M76" s="129" t="s">
        <v>305</v>
      </c>
      <c r="N76" s="129">
        <v>3300</v>
      </c>
      <c r="O76" s="132">
        <v>44608</v>
      </c>
      <c r="P76" s="129" t="s">
        <v>267</v>
      </c>
      <c r="Q76" s="129">
        <f t="shared" si="6"/>
        <v>49.3</v>
      </c>
      <c r="T76" s="129">
        <v>93</v>
      </c>
      <c r="U76" s="129" t="s">
        <v>141</v>
      </c>
      <c r="V76" s="129" t="s">
        <v>305</v>
      </c>
      <c r="W76" s="129">
        <v>3500</v>
      </c>
      <c r="X76" s="132">
        <v>44368</v>
      </c>
      <c r="Y76" s="129" t="s">
        <v>271</v>
      </c>
      <c r="Z76" s="129">
        <f t="shared" si="7"/>
        <v>37.6</v>
      </c>
    </row>
    <row r="77" spans="2:28" hidden="1">
      <c r="B77" s="129">
        <v>90</v>
      </c>
      <c r="C77" s="129" t="s">
        <v>141</v>
      </c>
      <c r="D77" s="129" t="s">
        <v>263</v>
      </c>
      <c r="E77" s="129">
        <v>5000</v>
      </c>
      <c r="F77" s="132">
        <v>44423</v>
      </c>
      <c r="G77" s="129" t="s">
        <v>271</v>
      </c>
      <c r="H77" s="129">
        <f t="shared" si="0"/>
        <v>55.6</v>
      </c>
      <c r="K77" s="129">
        <v>63</v>
      </c>
      <c r="L77" s="129" t="s">
        <v>316</v>
      </c>
      <c r="M77" s="129" t="s">
        <v>306</v>
      </c>
      <c r="N77" s="129">
        <v>3400</v>
      </c>
      <c r="O77" s="132">
        <v>44607</v>
      </c>
      <c r="P77" s="129" t="s">
        <v>267</v>
      </c>
      <c r="Q77" s="129">
        <f t="shared" si="6"/>
        <v>54</v>
      </c>
      <c r="T77" s="129">
        <v>70</v>
      </c>
      <c r="U77" s="129" t="s">
        <v>141</v>
      </c>
      <c r="V77" s="129" t="s">
        <v>317</v>
      </c>
      <c r="W77" s="129">
        <v>3400</v>
      </c>
      <c r="X77" s="132">
        <v>44357</v>
      </c>
      <c r="Y77" s="129" t="s">
        <v>267</v>
      </c>
      <c r="Z77" s="129">
        <f t="shared" si="7"/>
        <v>48.6</v>
      </c>
    </row>
    <row r="78" spans="2:28" hidden="1">
      <c r="B78" s="129">
        <v>97</v>
      </c>
      <c r="C78" s="129" t="s">
        <v>275</v>
      </c>
      <c r="D78" s="129" t="s">
        <v>263</v>
      </c>
      <c r="E78" s="129">
        <v>5200</v>
      </c>
      <c r="F78" s="132">
        <v>44415</v>
      </c>
      <c r="G78" s="129" t="s">
        <v>271</v>
      </c>
      <c r="H78" s="129">
        <f t="shared" si="0"/>
        <v>53.6</v>
      </c>
      <c r="K78" s="129">
        <v>66</v>
      </c>
      <c r="L78" s="129" t="s">
        <v>76</v>
      </c>
      <c r="M78" s="129" t="s">
        <v>307</v>
      </c>
      <c r="N78" s="129">
        <v>3500</v>
      </c>
      <c r="O78" s="132">
        <v>44602</v>
      </c>
      <c r="P78" s="129" t="s">
        <v>267</v>
      </c>
      <c r="Q78" s="129">
        <f t="shared" si="6"/>
        <v>53</v>
      </c>
    </row>
    <row r="79" spans="2:28" hidden="1">
      <c r="B79" s="129">
        <v>120</v>
      </c>
      <c r="C79" s="129" t="s">
        <v>76</v>
      </c>
      <c r="D79" s="129" t="s">
        <v>285</v>
      </c>
      <c r="E79" s="129">
        <v>6500</v>
      </c>
      <c r="F79" s="132">
        <v>44412</v>
      </c>
      <c r="G79" s="129" t="s">
        <v>290</v>
      </c>
      <c r="H79" s="129">
        <f t="shared" si="0"/>
        <v>54.2</v>
      </c>
      <c r="K79" s="129">
        <v>50</v>
      </c>
      <c r="L79" s="129" t="s">
        <v>316</v>
      </c>
      <c r="M79" s="129" t="s">
        <v>306</v>
      </c>
      <c r="N79" s="129">
        <v>3200</v>
      </c>
      <c r="O79" s="132">
        <v>44598</v>
      </c>
      <c r="P79" s="129" t="s">
        <v>267</v>
      </c>
      <c r="Q79" s="129">
        <f t="shared" si="6"/>
        <v>64</v>
      </c>
    </row>
    <row r="80" spans="2:28" hidden="1">
      <c r="B80" s="129">
        <v>94</v>
      </c>
      <c r="C80" s="129" t="s">
        <v>76</v>
      </c>
      <c r="D80" s="129" t="s">
        <v>270</v>
      </c>
      <c r="E80" s="129">
        <v>5000</v>
      </c>
      <c r="F80" s="132">
        <v>44411</v>
      </c>
      <c r="G80" s="129" t="s">
        <v>271</v>
      </c>
      <c r="H80" s="129">
        <f t="shared" si="0"/>
        <v>53.2</v>
      </c>
      <c r="K80" s="129">
        <v>90</v>
      </c>
      <c r="L80" s="129" t="s">
        <v>76</v>
      </c>
      <c r="M80" s="129" t="s">
        <v>307</v>
      </c>
      <c r="N80" s="129">
        <v>4300</v>
      </c>
      <c r="O80" s="132">
        <v>44582</v>
      </c>
      <c r="P80" s="129" t="s">
        <v>271</v>
      </c>
      <c r="Q80" s="129">
        <f t="shared" si="6"/>
        <v>47.8</v>
      </c>
      <c r="S80" s="131" t="s">
        <v>179</v>
      </c>
      <c r="T80" s="131" t="s">
        <v>256</v>
      </c>
      <c r="U80" s="131" t="s">
        <v>257</v>
      </c>
      <c r="V80" s="131" t="s">
        <v>258</v>
      </c>
      <c r="W80" s="131" t="s">
        <v>259</v>
      </c>
      <c r="X80" s="131" t="s">
        <v>260</v>
      </c>
      <c r="Y80" s="131" t="s">
        <v>45</v>
      </c>
      <c r="Z80" s="131" t="s">
        <v>261</v>
      </c>
      <c r="AA80" s="131"/>
      <c r="AB80" s="131"/>
    </row>
    <row r="81" spans="1:26" hidden="1">
      <c r="B81" s="129">
        <v>91</v>
      </c>
      <c r="C81" s="129" t="s">
        <v>141</v>
      </c>
      <c r="D81" s="129" t="s">
        <v>270</v>
      </c>
      <c r="E81" s="129">
        <v>5600</v>
      </c>
      <c r="F81" s="132">
        <v>44410</v>
      </c>
      <c r="G81" s="129" t="s">
        <v>271</v>
      </c>
      <c r="H81" s="129">
        <f t="shared" si="0"/>
        <v>61.5</v>
      </c>
      <c r="K81" s="129">
        <v>89.6</v>
      </c>
      <c r="L81" s="129" t="s">
        <v>141</v>
      </c>
      <c r="M81" s="129" t="s">
        <v>304</v>
      </c>
      <c r="N81" s="129">
        <v>5100</v>
      </c>
      <c r="O81" s="132">
        <v>44579</v>
      </c>
      <c r="P81" s="129" t="s">
        <v>271</v>
      </c>
      <c r="Q81" s="129">
        <f t="shared" si="6"/>
        <v>56.9</v>
      </c>
      <c r="S81" s="129" t="s">
        <v>190</v>
      </c>
      <c r="T81" s="129">
        <v>108</v>
      </c>
      <c r="U81" s="129" t="s">
        <v>76</v>
      </c>
      <c r="V81" s="129" t="s">
        <v>305</v>
      </c>
      <c r="W81" s="129">
        <v>6300</v>
      </c>
      <c r="X81" s="132">
        <v>44781</v>
      </c>
      <c r="Y81" s="129" t="s">
        <v>290</v>
      </c>
      <c r="Z81" s="129">
        <f t="shared" ref="Z81:Z162" si="8">ROUND(W81/T81,1)</f>
        <v>58.3</v>
      </c>
    </row>
    <row r="82" spans="1:26" hidden="1">
      <c r="B82" s="129">
        <v>94</v>
      </c>
      <c r="C82" s="129" t="s">
        <v>275</v>
      </c>
      <c r="D82" s="129" t="s">
        <v>263</v>
      </c>
      <c r="E82" s="129">
        <v>4900</v>
      </c>
      <c r="F82" s="132">
        <v>44410</v>
      </c>
      <c r="G82" s="129" t="s">
        <v>271</v>
      </c>
      <c r="H82" s="129">
        <f t="shared" si="0"/>
        <v>52.1</v>
      </c>
      <c r="K82" s="129">
        <v>66</v>
      </c>
      <c r="L82" s="129" t="s">
        <v>76</v>
      </c>
      <c r="M82" s="129" t="s">
        <v>307</v>
      </c>
      <c r="N82" s="129">
        <v>3200</v>
      </c>
      <c r="O82" s="132">
        <v>44579</v>
      </c>
      <c r="P82" s="129" t="s">
        <v>267</v>
      </c>
      <c r="Q82" s="129">
        <f t="shared" si="6"/>
        <v>48.5</v>
      </c>
      <c r="T82" s="129">
        <v>80</v>
      </c>
      <c r="U82" s="129" t="s">
        <v>76</v>
      </c>
      <c r="V82" s="129" t="s">
        <v>304</v>
      </c>
      <c r="W82" s="129">
        <v>5500</v>
      </c>
      <c r="X82" s="132">
        <v>44781</v>
      </c>
      <c r="Y82" s="129" t="s">
        <v>271</v>
      </c>
      <c r="Z82" s="129">
        <f t="shared" si="8"/>
        <v>68.8</v>
      </c>
    </row>
    <row r="83" spans="1:26" hidden="1">
      <c r="B83" s="129">
        <v>118</v>
      </c>
      <c r="C83" s="129" t="s">
        <v>76</v>
      </c>
      <c r="D83" s="129" t="s">
        <v>263</v>
      </c>
      <c r="E83" s="129">
        <v>6000</v>
      </c>
      <c r="F83" s="132">
        <v>44409</v>
      </c>
      <c r="G83" s="129" t="s">
        <v>290</v>
      </c>
      <c r="H83" s="129">
        <f t="shared" si="0"/>
        <v>50.8</v>
      </c>
      <c r="K83" s="129">
        <v>90</v>
      </c>
      <c r="L83" s="129" t="s">
        <v>76</v>
      </c>
      <c r="M83" s="129" t="s">
        <v>305</v>
      </c>
      <c r="N83" s="129">
        <v>4200</v>
      </c>
      <c r="O83" s="132">
        <v>44575</v>
      </c>
      <c r="P83" s="129" t="s">
        <v>271</v>
      </c>
      <c r="Q83" s="129">
        <f t="shared" si="6"/>
        <v>46.7</v>
      </c>
      <c r="T83" s="129">
        <v>49.3</v>
      </c>
      <c r="U83" s="129" t="s">
        <v>318</v>
      </c>
      <c r="V83" s="129" t="s">
        <v>304</v>
      </c>
      <c r="W83" s="129">
        <v>3800</v>
      </c>
      <c r="X83" s="132">
        <v>44777</v>
      </c>
      <c r="Y83" s="129" t="s">
        <v>267</v>
      </c>
      <c r="Z83" s="129">
        <f t="shared" si="8"/>
        <v>77.099999999999994</v>
      </c>
    </row>
    <row r="84" spans="1:26" hidden="1">
      <c r="B84" s="129">
        <v>97</v>
      </c>
      <c r="C84" s="129" t="s">
        <v>275</v>
      </c>
      <c r="D84" s="129" t="s">
        <v>263</v>
      </c>
      <c r="E84" s="129">
        <v>5200</v>
      </c>
      <c r="F84" s="132">
        <v>44401</v>
      </c>
      <c r="G84" s="129" t="s">
        <v>271</v>
      </c>
      <c r="H84" s="129">
        <f t="shared" si="0"/>
        <v>53.6</v>
      </c>
      <c r="K84" s="129">
        <v>63</v>
      </c>
      <c r="L84" s="129" t="s">
        <v>141</v>
      </c>
      <c r="M84" s="129" t="s">
        <v>306</v>
      </c>
      <c r="N84" s="129">
        <v>3400</v>
      </c>
      <c r="O84" s="132">
        <v>44573</v>
      </c>
      <c r="P84" s="129" t="s">
        <v>267</v>
      </c>
      <c r="Q84" s="129">
        <f t="shared" si="6"/>
        <v>54</v>
      </c>
      <c r="T84" s="129">
        <v>78</v>
      </c>
      <c r="U84" s="129" t="s">
        <v>76</v>
      </c>
      <c r="V84" s="129" t="s">
        <v>305</v>
      </c>
      <c r="W84" s="129">
        <v>4000</v>
      </c>
      <c r="X84" s="132">
        <v>44773</v>
      </c>
      <c r="Y84" s="129" t="s">
        <v>271</v>
      </c>
      <c r="Z84" s="129">
        <f t="shared" si="8"/>
        <v>51.3</v>
      </c>
    </row>
    <row r="85" spans="1:26" hidden="1">
      <c r="B85" s="129">
        <v>89</v>
      </c>
      <c r="C85" s="129" t="s">
        <v>141</v>
      </c>
      <c r="D85" s="129" t="s">
        <v>270</v>
      </c>
      <c r="E85" s="129">
        <v>5400</v>
      </c>
      <c r="F85" s="132">
        <v>44395</v>
      </c>
      <c r="G85" s="129" t="s">
        <v>271</v>
      </c>
      <c r="H85" s="129">
        <f t="shared" si="0"/>
        <v>60.7</v>
      </c>
      <c r="K85" s="129">
        <v>90</v>
      </c>
      <c r="L85" s="129" t="s">
        <v>141</v>
      </c>
      <c r="M85" s="129" t="s">
        <v>304</v>
      </c>
      <c r="N85" s="129">
        <v>4200</v>
      </c>
      <c r="O85" s="132">
        <v>44570</v>
      </c>
      <c r="P85" s="129" t="s">
        <v>271</v>
      </c>
      <c r="Q85" s="129">
        <f t="shared" si="6"/>
        <v>46.7</v>
      </c>
      <c r="T85" s="129">
        <v>98</v>
      </c>
      <c r="U85" s="129" t="s">
        <v>76</v>
      </c>
      <c r="V85" s="129" t="s">
        <v>305</v>
      </c>
      <c r="W85" s="129">
        <v>6200</v>
      </c>
      <c r="X85" s="132">
        <v>44767</v>
      </c>
      <c r="Y85" s="129" t="s">
        <v>278</v>
      </c>
      <c r="Z85" s="129">
        <f t="shared" si="8"/>
        <v>63.3</v>
      </c>
    </row>
    <row r="86" spans="1:26" hidden="1">
      <c r="B86" s="129">
        <v>97</v>
      </c>
      <c r="C86" s="129" t="s">
        <v>275</v>
      </c>
      <c r="D86" s="129" t="s">
        <v>263</v>
      </c>
      <c r="E86" s="129">
        <v>5100</v>
      </c>
      <c r="F86" s="132">
        <v>44395</v>
      </c>
      <c r="G86" s="129" t="s">
        <v>271</v>
      </c>
      <c r="H86" s="129">
        <f t="shared" si="0"/>
        <v>52.6</v>
      </c>
      <c r="K86" s="129">
        <v>108.45</v>
      </c>
      <c r="L86" s="129" t="s">
        <v>76</v>
      </c>
      <c r="M86" s="129" t="s">
        <v>302</v>
      </c>
      <c r="N86" s="129">
        <v>6500</v>
      </c>
      <c r="O86" s="132">
        <v>44569</v>
      </c>
      <c r="P86" s="129" t="s">
        <v>290</v>
      </c>
      <c r="Q86" s="129">
        <f t="shared" si="6"/>
        <v>59.9</v>
      </c>
      <c r="T86" s="129">
        <v>90</v>
      </c>
      <c r="U86" s="129" t="s">
        <v>76</v>
      </c>
      <c r="V86" s="129" t="s">
        <v>306</v>
      </c>
      <c r="W86" s="129">
        <v>4300</v>
      </c>
      <c r="X86" s="132">
        <v>44766</v>
      </c>
      <c r="Y86" s="129" t="s">
        <v>271</v>
      </c>
      <c r="Z86" s="129">
        <f t="shared" si="8"/>
        <v>47.8</v>
      </c>
    </row>
    <row r="87" spans="1:26" hidden="1">
      <c r="B87" s="129">
        <v>89.3</v>
      </c>
      <c r="C87" s="129" t="s">
        <v>141</v>
      </c>
      <c r="D87" s="129" t="s">
        <v>263</v>
      </c>
      <c r="E87" s="129">
        <v>4700</v>
      </c>
      <c r="F87" s="132">
        <v>44384</v>
      </c>
      <c r="G87" s="129" t="s">
        <v>271</v>
      </c>
      <c r="H87" s="129">
        <f t="shared" si="0"/>
        <v>52.6</v>
      </c>
      <c r="K87" s="129">
        <v>90</v>
      </c>
      <c r="L87" s="129" t="s">
        <v>76</v>
      </c>
      <c r="M87" s="129" t="s">
        <v>305</v>
      </c>
      <c r="N87" s="129">
        <v>5100</v>
      </c>
      <c r="O87" s="132">
        <v>44562</v>
      </c>
      <c r="P87" s="129" t="s">
        <v>271</v>
      </c>
      <c r="Q87" s="129">
        <f t="shared" si="6"/>
        <v>56.7</v>
      </c>
      <c r="T87" s="129">
        <v>50</v>
      </c>
      <c r="U87" s="129" t="s">
        <v>316</v>
      </c>
      <c r="V87" s="129" t="s">
        <v>304</v>
      </c>
      <c r="W87" s="129">
        <v>3700</v>
      </c>
      <c r="X87" s="132">
        <v>44765</v>
      </c>
      <c r="Y87" s="129" t="s">
        <v>267</v>
      </c>
      <c r="Z87" s="129">
        <f t="shared" si="8"/>
        <v>74</v>
      </c>
    </row>
    <row r="88" spans="1:26" hidden="1">
      <c r="B88" s="129">
        <v>92</v>
      </c>
      <c r="C88" s="129" t="s">
        <v>141</v>
      </c>
      <c r="D88" s="129" t="s">
        <v>270</v>
      </c>
      <c r="E88" s="129">
        <v>5300</v>
      </c>
      <c r="F88" s="132">
        <v>44373</v>
      </c>
      <c r="G88" s="129" t="s">
        <v>271</v>
      </c>
      <c r="H88" s="129">
        <f t="shared" si="0"/>
        <v>57.6</v>
      </c>
      <c r="K88" s="129">
        <v>90</v>
      </c>
      <c r="L88" s="129" t="s">
        <v>76</v>
      </c>
      <c r="M88" s="129" t="s">
        <v>306</v>
      </c>
      <c r="N88" s="129">
        <v>4100</v>
      </c>
      <c r="O88" s="132">
        <v>44556</v>
      </c>
      <c r="P88" s="129" t="s">
        <v>271</v>
      </c>
      <c r="Q88" s="129">
        <f t="shared" si="6"/>
        <v>45.6</v>
      </c>
      <c r="T88" s="129">
        <v>90</v>
      </c>
      <c r="U88" s="129" t="s">
        <v>76</v>
      </c>
      <c r="V88" s="129" t="s">
        <v>306</v>
      </c>
      <c r="W88" s="129">
        <v>4300</v>
      </c>
      <c r="X88" s="132">
        <v>44763</v>
      </c>
      <c r="Y88" s="129" t="s">
        <v>271</v>
      </c>
      <c r="Z88" s="129">
        <f t="shared" si="8"/>
        <v>47.8</v>
      </c>
    </row>
    <row r="89" spans="1:26" hidden="1">
      <c r="K89" s="129">
        <v>49</v>
      </c>
      <c r="L89" s="129" t="s">
        <v>318</v>
      </c>
      <c r="M89" s="129" t="s">
        <v>310</v>
      </c>
      <c r="N89" s="129">
        <v>3000</v>
      </c>
      <c r="O89" s="132">
        <v>44549</v>
      </c>
      <c r="P89" s="129" t="s">
        <v>267</v>
      </c>
      <c r="Q89" s="129">
        <f t="shared" si="6"/>
        <v>61.2</v>
      </c>
      <c r="T89" s="129">
        <v>90</v>
      </c>
      <c r="U89" s="129" t="s">
        <v>76</v>
      </c>
      <c r="V89" s="129" t="s">
        <v>304</v>
      </c>
      <c r="W89" s="129">
        <v>4600</v>
      </c>
      <c r="X89" s="132">
        <v>44762</v>
      </c>
      <c r="Y89" s="129" t="s">
        <v>271</v>
      </c>
      <c r="Z89" s="129">
        <f t="shared" si="8"/>
        <v>51.1</v>
      </c>
    </row>
    <row r="90" spans="1:26" hidden="1">
      <c r="K90" s="129">
        <v>70</v>
      </c>
      <c r="L90" s="129" t="s">
        <v>141</v>
      </c>
      <c r="M90" s="129" t="s">
        <v>305</v>
      </c>
      <c r="N90" s="129">
        <v>3600</v>
      </c>
      <c r="O90" s="132">
        <v>44541</v>
      </c>
      <c r="P90" s="129" t="s">
        <v>267</v>
      </c>
      <c r="Q90" s="129">
        <f t="shared" si="6"/>
        <v>51.4</v>
      </c>
      <c r="T90" s="129">
        <v>90</v>
      </c>
      <c r="U90" s="129" t="s">
        <v>76</v>
      </c>
      <c r="V90" s="129" t="s">
        <v>306</v>
      </c>
      <c r="W90" s="129">
        <v>4500</v>
      </c>
      <c r="X90" s="132">
        <v>44756</v>
      </c>
      <c r="Y90" s="129" t="s">
        <v>271</v>
      </c>
      <c r="Z90" s="129">
        <f t="shared" si="8"/>
        <v>50</v>
      </c>
    </row>
    <row r="91" spans="1:26" hidden="1">
      <c r="K91" s="129">
        <v>49</v>
      </c>
      <c r="L91" s="129" t="s">
        <v>318</v>
      </c>
      <c r="M91" s="129" t="s">
        <v>305</v>
      </c>
      <c r="N91" s="129">
        <v>3300</v>
      </c>
      <c r="O91" s="132">
        <v>44534</v>
      </c>
      <c r="P91" s="129" t="s">
        <v>267</v>
      </c>
      <c r="Q91" s="129">
        <f t="shared" si="6"/>
        <v>67.3</v>
      </c>
      <c r="T91" s="129">
        <v>90</v>
      </c>
      <c r="U91" s="129" t="s">
        <v>76</v>
      </c>
      <c r="V91" s="129" t="s">
        <v>304</v>
      </c>
      <c r="W91" s="129">
        <v>4700</v>
      </c>
      <c r="X91" s="132">
        <v>44754</v>
      </c>
      <c r="Y91" s="129" t="s">
        <v>271</v>
      </c>
      <c r="Z91" s="129">
        <f t="shared" si="8"/>
        <v>52.2</v>
      </c>
    </row>
    <row r="92" spans="1:26" hidden="1">
      <c r="A92" s="131" t="s">
        <v>179</v>
      </c>
      <c r="B92" s="131" t="s">
        <v>256</v>
      </c>
      <c r="C92" s="131" t="s">
        <v>257</v>
      </c>
      <c r="D92" s="131" t="s">
        <v>258</v>
      </c>
      <c r="E92" s="131" t="s">
        <v>259</v>
      </c>
      <c r="F92" s="131" t="s">
        <v>260</v>
      </c>
      <c r="G92" s="131" t="s">
        <v>45</v>
      </c>
      <c r="H92" s="131" t="s">
        <v>261</v>
      </c>
      <c r="K92" s="129">
        <v>50</v>
      </c>
      <c r="L92" s="129" t="s">
        <v>318</v>
      </c>
      <c r="M92" s="129" t="s">
        <v>302</v>
      </c>
      <c r="N92" s="129">
        <v>3000</v>
      </c>
      <c r="O92" s="132">
        <v>44533</v>
      </c>
      <c r="P92" s="129" t="s">
        <v>267</v>
      </c>
      <c r="Q92" s="129">
        <f t="shared" si="6"/>
        <v>60</v>
      </c>
      <c r="T92" s="129">
        <v>49</v>
      </c>
      <c r="U92" s="129" t="s">
        <v>318</v>
      </c>
      <c r="V92" s="129" t="s">
        <v>305</v>
      </c>
      <c r="W92" s="129">
        <v>3500</v>
      </c>
      <c r="X92" s="132">
        <v>44734</v>
      </c>
      <c r="Y92" s="129" t="s">
        <v>267</v>
      </c>
      <c r="Z92" s="129">
        <f t="shared" si="8"/>
        <v>71.400000000000006</v>
      </c>
    </row>
    <row r="93" spans="1:26" hidden="1">
      <c r="A93" s="129" t="s">
        <v>319</v>
      </c>
      <c r="B93" s="129">
        <v>90</v>
      </c>
      <c r="C93" s="129" t="s">
        <v>76</v>
      </c>
      <c r="D93" s="129" t="s">
        <v>305</v>
      </c>
      <c r="E93" s="129">
        <v>5100</v>
      </c>
      <c r="F93" s="132">
        <v>44779</v>
      </c>
      <c r="G93" s="129" t="s">
        <v>271</v>
      </c>
      <c r="H93" s="129">
        <f t="shared" ref="H93:H164" si="9">ROUND(E93/B93,1)</f>
        <v>56.7</v>
      </c>
      <c r="K93" s="129">
        <v>49.3</v>
      </c>
      <c r="L93" s="129" t="s">
        <v>318</v>
      </c>
      <c r="M93" s="129" t="s">
        <v>306</v>
      </c>
      <c r="N93" s="129">
        <v>3200</v>
      </c>
      <c r="O93" s="132">
        <v>44532</v>
      </c>
      <c r="P93" s="129" t="s">
        <v>267</v>
      </c>
      <c r="Q93" s="129">
        <f t="shared" si="6"/>
        <v>64.900000000000006</v>
      </c>
      <c r="T93" s="129">
        <v>90</v>
      </c>
      <c r="U93" s="129" t="s">
        <v>76</v>
      </c>
      <c r="V93" s="129" t="s">
        <v>304</v>
      </c>
      <c r="W93" s="129">
        <v>4200</v>
      </c>
      <c r="X93" s="132">
        <v>44732</v>
      </c>
      <c r="Y93" s="129" t="s">
        <v>271</v>
      </c>
      <c r="Z93" s="129">
        <f t="shared" si="8"/>
        <v>46.7</v>
      </c>
    </row>
    <row r="94" spans="1:26" hidden="1">
      <c r="B94" s="129">
        <v>99</v>
      </c>
      <c r="C94" s="129" t="s">
        <v>76</v>
      </c>
      <c r="D94" s="129" t="s">
        <v>304</v>
      </c>
      <c r="E94" s="129">
        <v>6900</v>
      </c>
      <c r="F94" s="132">
        <v>44779</v>
      </c>
      <c r="G94" s="129" t="s">
        <v>278</v>
      </c>
      <c r="H94" s="129">
        <f t="shared" si="9"/>
        <v>69.7</v>
      </c>
      <c r="K94" s="129">
        <v>90</v>
      </c>
      <c r="L94" s="129" t="s">
        <v>76</v>
      </c>
      <c r="M94" s="129" t="s">
        <v>302</v>
      </c>
      <c r="N94" s="129">
        <v>4200</v>
      </c>
      <c r="O94" s="132">
        <v>44521</v>
      </c>
      <c r="P94" s="129" t="s">
        <v>271</v>
      </c>
      <c r="Q94" s="129">
        <f t="shared" si="6"/>
        <v>46.7</v>
      </c>
      <c r="T94" s="129">
        <v>99</v>
      </c>
      <c r="U94" s="129" t="s">
        <v>76</v>
      </c>
      <c r="V94" s="129" t="s">
        <v>304</v>
      </c>
      <c r="W94" s="129">
        <v>5940</v>
      </c>
      <c r="X94" s="132">
        <v>44722</v>
      </c>
      <c r="Y94" s="129" t="s">
        <v>320</v>
      </c>
      <c r="Z94" s="129">
        <f t="shared" si="8"/>
        <v>60</v>
      </c>
    </row>
    <row r="95" spans="1:26" hidden="1">
      <c r="B95" s="129">
        <v>90</v>
      </c>
      <c r="C95" s="129" t="s">
        <v>76</v>
      </c>
      <c r="D95" s="129" t="s">
        <v>321</v>
      </c>
      <c r="E95" s="129">
        <v>4800</v>
      </c>
      <c r="F95" s="132">
        <v>44758</v>
      </c>
      <c r="G95" s="129" t="s">
        <v>271</v>
      </c>
      <c r="H95" s="129">
        <f t="shared" si="9"/>
        <v>53.3</v>
      </c>
      <c r="K95" s="129">
        <v>63.4</v>
      </c>
      <c r="L95" s="129" t="s">
        <v>75</v>
      </c>
      <c r="M95" s="129" t="s">
        <v>310</v>
      </c>
      <c r="N95" s="129">
        <v>3500</v>
      </c>
      <c r="O95" s="132">
        <v>44521</v>
      </c>
      <c r="P95" s="129" t="s">
        <v>267</v>
      </c>
      <c r="Q95" s="129">
        <f t="shared" si="6"/>
        <v>55.2</v>
      </c>
      <c r="T95" s="129">
        <v>80</v>
      </c>
      <c r="U95" s="129" t="s">
        <v>76</v>
      </c>
      <c r="V95" s="129" t="s">
        <v>306</v>
      </c>
      <c r="W95" s="129">
        <v>4400</v>
      </c>
      <c r="X95" s="132">
        <v>44720</v>
      </c>
      <c r="Y95" s="129" t="s">
        <v>293</v>
      </c>
      <c r="Z95" s="129">
        <f t="shared" si="8"/>
        <v>55</v>
      </c>
    </row>
    <row r="96" spans="1:26" hidden="1">
      <c r="B96" s="129">
        <v>67</v>
      </c>
      <c r="C96" s="129" t="s">
        <v>141</v>
      </c>
      <c r="D96" s="129" t="s">
        <v>304</v>
      </c>
      <c r="E96" s="129">
        <v>4400</v>
      </c>
      <c r="F96" s="132">
        <v>44754</v>
      </c>
      <c r="G96" s="129" t="s">
        <v>267</v>
      </c>
      <c r="H96" s="129">
        <f t="shared" si="9"/>
        <v>65.7</v>
      </c>
      <c r="K96" s="129">
        <v>66</v>
      </c>
      <c r="L96" s="129" t="s">
        <v>76</v>
      </c>
      <c r="M96" s="129" t="s">
        <v>306</v>
      </c>
      <c r="N96" s="129">
        <v>3450</v>
      </c>
      <c r="O96" s="132">
        <v>44506</v>
      </c>
      <c r="P96" s="129" t="s">
        <v>267</v>
      </c>
      <c r="Q96" s="129">
        <f t="shared" si="6"/>
        <v>52.3</v>
      </c>
      <c r="T96" s="129">
        <v>90</v>
      </c>
      <c r="U96" s="129" t="s">
        <v>76</v>
      </c>
      <c r="V96" s="129" t="s">
        <v>305</v>
      </c>
      <c r="W96" s="129">
        <v>4300</v>
      </c>
      <c r="X96" s="132">
        <v>44716</v>
      </c>
      <c r="Y96" s="129" t="s">
        <v>271</v>
      </c>
      <c r="Z96" s="129">
        <f t="shared" si="8"/>
        <v>47.8</v>
      </c>
    </row>
    <row r="97" spans="2:26" hidden="1">
      <c r="B97" s="129">
        <v>90</v>
      </c>
      <c r="C97" s="129" t="s">
        <v>76</v>
      </c>
      <c r="D97" s="129" t="s">
        <v>305</v>
      </c>
      <c r="E97" s="129">
        <v>4200</v>
      </c>
      <c r="F97" s="132">
        <v>44751</v>
      </c>
      <c r="G97" s="129" t="s">
        <v>271</v>
      </c>
      <c r="H97" s="129">
        <f t="shared" si="9"/>
        <v>46.7</v>
      </c>
      <c r="K97" s="129">
        <v>63</v>
      </c>
      <c r="L97" s="129" t="s">
        <v>76</v>
      </c>
      <c r="M97" s="129" t="s">
        <v>307</v>
      </c>
      <c r="N97" s="129">
        <v>3500</v>
      </c>
      <c r="O97" s="132">
        <v>44499</v>
      </c>
      <c r="P97" s="129" t="s">
        <v>267</v>
      </c>
      <c r="Q97" s="129">
        <f t="shared" si="6"/>
        <v>55.6</v>
      </c>
      <c r="T97" s="129">
        <v>90</v>
      </c>
      <c r="U97" s="129" t="s">
        <v>76</v>
      </c>
      <c r="V97" s="129" t="s">
        <v>306</v>
      </c>
      <c r="W97" s="129">
        <v>5000</v>
      </c>
      <c r="X97" s="132">
        <v>44707</v>
      </c>
      <c r="Y97" s="129" t="s">
        <v>271</v>
      </c>
      <c r="Z97" s="129">
        <f t="shared" si="8"/>
        <v>55.6</v>
      </c>
    </row>
    <row r="98" spans="2:26" hidden="1">
      <c r="B98" s="129">
        <v>90</v>
      </c>
      <c r="C98" s="129" t="s">
        <v>76</v>
      </c>
      <c r="D98" s="129" t="s">
        <v>305</v>
      </c>
      <c r="E98" s="129">
        <v>4300</v>
      </c>
      <c r="F98" s="132">
        <v>44748</v>
      </c>
      <c r="G98" s="129" t="s">
        <v>271</v>
      </c>
      <c r="H98" s="129">
        <f t="shared" si="9"/>
        <v>47.8</v>
      </c>
      <c r="K98" s="129">
        <v>89</v>
      </c>
      <c r="L98" s="129" t="s">
        <v>76</v>
      </c>
      <c r="M98" s="129" t="s">
        <v>307</v>
      </c>
      <c r="N98" s="129">
        <v>4000</v>
      </c>
      <c r="O98" s="132">
        <v>44498</v>
      </c>
      <c r="P98" s="129" t="s">
        <v>271</v>
      </c>
      <c r="Q98" s="129">
        <f t="shared" si="6"/>
        <v>44.9</v>
      </c>
      <c r="T98" s="129">
        <v>49</v>
      </c>
      <c r="U98" s="129" t="s">
        <v>309</v>
      </c>
      <c r="V98" s="129" t="s">
        <v>305</v>
      </c>
      <c r="W98" s="129">
        <v>3500</v>
      </c>
      <c r="X98" s="132">
        <v>44692</v>
      </c>
      <c r="Y98" s="129" t="s">
        <v>267</v>
      </c>
      <c r="Z98" s="129">
        <f t="shared" si="8"/>
        <v>71.400000000000006</v>
      </c>
    </row>
    <row r="99" spans="2:26" hidden="1">
      <c r="B99" s="129">
        <v>90</v>
      </c>
      <c r="C99" s="129" t="s">
        <v>76</v>
      </c>
      <c r="D99" s="129" t="s">
        <v>322</v>
      </c>
      <c r="E99" s="129">
        <v>4600</v>
      </c>
      <c r="F99" s="132">
        <v>44747</v>
      </c>
      <c r="G99" s="129" t="s">
        <v>271</v>
      </c>
      <c r="H99" s="129">
        <f t="shared" si="9"/>
        <v>51.1</v>
      </c>
      <c r="K99" s="129">
        <v>50</v>
      </c>
      <c r="L99" s="129" t="s">
        <v>323</v>
      </c>
      <c r="M99" s="129" t="s">
        <v>306</v>
      </c>
      <c r="N99" s="129">
        <v>3700</v>
      </c>
      <c r="O99" s="132">
        <v>44496</v>
      </c>
      <c r="P99" s="129" t="s">
        <v>267</v>
      </c>
      <c r="Q99" s="129">
        <f t="shared" si="6"/>
        <v>74</v>
      </c>
      <c r="T99" s="129">
        <v>90</v>
      </c>
      <c r="U99" s="129" t="s">
        <v>309</v>
      </c>
      <c r="V99" s="129" t="s">
        <v>304</v>
      </c>
      <c r="W99" s="129">
        <v>4100</v>
      </c>
      <c r="X99" s="132">
        <v>44686</v>
      </c>
      <c r="Y99" s="129" t="s">
        <v>287</v>
      </c>
      <c r="Z99" s="129">
        <f t="shared" si="8"/>
        <v>45.6</v>
      </c>
    </row>
    <row r="100" spans="2:26" hidden="1">
      <c r="B100" s="129">
        <v>90</v>
      </c>
      <c r="C100" s="129" t="s">
        <v>76</v>
      </c>
      <c r="D100" s="129" t="s">
        <v>304</v>
      </c>
      <c r="E100" s="129">
        <v>4000</v>
      </c>
      <c r="F100" s="132">
        <v>44745</v>
      </c>
      <c r="G100" s="129" t="s">
        <v>271</v>
      </c>
      <c r="H100" s="129">
        <f t="shared" si="9"/>
        <v>44.4</v>
      </c>
      <c r="K100" s="129">
        <v>65.69</v>
      </c>
      <c r="L100" s="129" t="s">
        <v>76</v>
      </c>
      <c r="M100" s="129" t="s">
        <v>306</v>
      </c>
      <c r="N100" s="129">
        <v>3600</v>
      </c>
      <c r="O100" s="132">
        <v>44493</v>
      </c>
      <c r="P100" s="129" t="s">
        <v>267</v>
      </c>
      <c r="Q100" s="129">
        <f t="shared" si="6"/>
        <v>54.8</v>
      </c>
      <c r="T100" s="129">
        <v>79</v>
      </c>
      <c r="U100" s="129" t="s">
        <v>76</v>
      </c>
      <c r="V100" s="129" t="s">
        <v>305</v>
      </c>
      <c r="W100" s="129">
        <v>4200</v>
      </c>
      <c r="X100" s="132">
        <v>44674</v>
      </c>
      <c r="Y100" s="129" t="s">
        <v>271</v>
      </c>
      <c r="Z100" s="129">
        <f t="shared" si="8"/>
        <v>53.2</v>
      </c>
    </row>
    <row r="101" spans="2:26" hidden="1">
      <c r="B101" s="129">
        <v>90</v>
      </c>
      <c r="C101" s="129" t="s">
        <v>76</v>
      </c>
      <c r="D101" s="129" t="s">
        <v>305</v>
      </c>
      <c r="E101" s="129">
        <v>4800</v>
      </c>
      <c r="F101" s="132">
        <v>44735</v>
      </c>
      <c r="G101" s="129" t="s">
        <v>271</v>
      </c>
      <c r="H101" s="129">
        <f t="shared" si="9"/>
        <v>53.3</v>
      </c>
      <c r="K101" s="129">
        <v>108</v>
      </c>
      <c r="L101" s="129" t="s">
        <v>76</v>
      </c>
      <c r="M101" s="129" t="s">
        <v>302</v>
      </c>
      <c r="N101" s="129">
        <v>6200</v>
      </c>
      <c r="O101" s="132">
        <v>44490</v>
      </c>
      <c r="P101" s="129" t="s">
        <v>278</v>
      </c>
      <c r="Q101" s="129">
        <f t="shared" si="6"/>
        <v>57.4</v>
      </c>
      <c r="T101" s="129">
        <v>66</v>
      </c>
      <c r="U101" s="129" t="s">
        <v>76</v>
      </c>
      <c r="V101" s="129" t="s">
        <v>306</v>
      </c>
      <c r="W101" s="129">
        <v>3600</v>
      </c>
      <c r="X101" s="132">
        <v>44674</v>
      </c>
      <c r="Y101" s="129" t="s">
        <v>267</v>
      </c>
      <c r="Z101" s="129">
        <f t="shared" si="8"/>
        <v>54.5</v>
      </c>
    </row>
    <row r="102" spans="2:26" hidden="1">
      <c r="B102" s="129">
        <v>90.36</v>
      </c>
      <c r="C102" s="129" t="s">
        <v>76</v>
      </c>
      <c r="D102" s="129" t="s">
        <v>321</v>
      </c>
      <c r="E102" s="129">
        <v>4100</v>
      </c>
      <c r="F102" s="132">
        <v>44731</v>
      </c>
      <c r="G102" s="129" t="s">
        <v>271</v>
      </c>
      <c r="H102" s="129">
        <f t="shared" si="9"/>
        <v>45.4</v>
      </c>
      <c r="K102" s="129">
        <v>90</v>
      </c>
      <c r="L102" s="129" t="s">
        <v>76</v>
      </c>
      <c r="M102" s="129" t="s">
        <v>302</v>
      </c>
      <c r="N102" s="129">
        <v>4500</v>
      </c>
      <c r="O102" s="132">
        <v>44485</v>
      </c>
      <c r="P102" s="129" t="s">
        <v>271</v>
      </c>
      <c r="Q102" s="129">
        <f t="shared" si="6"/>
        <v>50</v>
      </c>
      <c r="T102" s="129">
        <v>49</v>
      </c>
      <c r="U102" s="129" t="s">
        <v>309</v>
      </c>
      <c r="V102" s="129" t="s">
        <v>305</v>
      </c>
      <c r="W102" s="129">
        <v>3500</v>
      </c>
      <c r="X102" s="132">
        <v>44673</v>
      </c>
      <c r="Y102" s="129" t="s">
        <v>267</v>
      </c>
      <c r="Z102" s="129">
        <f t="shared" si="8"/>
        <v>71.400000000000006</v>
      </c>
    </row>
    <row r="103" spans="2:26" hidden="1">
      <c r="B103" s="129">
        <v>90</v>
      </c>
      <c r="C103" s="129" t="s">
        <v>76</v>
      </c>
      <c r="D103" s="129" t="s">
        <v>305</v>
      </c>
      <c r="E103" s="129">
        <v>4200</v>
      </c>
      <c r="F103" s="132">
        <v>44731</v>
      </c>
      <c r="G103" s="129" t="s">
        <v>271</v>
      </c>
      <c r="H103" s="129">
        <f t="shared" si="9"/>
        <v>46.7</v>
      </c>
      <c r="K103" s="129">
        <v>90</v>
      </c>
      <c r="L103" s="129" t="s">
        <v>76</v>
      </c>
      <c r="M103" s="129" t="s">
        <v>305</v>
      </c>
      <c r="N103" s="129">
        <v>4500</v>
      </c>
      <c r="O103" s="132">
        <v>44476</v>
      </c>
      <c r="P103" s="129" t="s">
        <v>271</v>
      </c>
      <c r="Q103" s="129">
        <f t="shared" si="6"/>
        <v>50</v>
      </c>
      <c r="T103" s="129">
        <v>50</v>
      </c>
      <c r="U103" s="129" t="s">
        <v>309</v>
      </c>
      <c r="V103" s="129" t="s">
        <v>304</v>
      </c>
      <c r="W103" s="129">
        <v>3500</v>
      </c>
      <c r="X103" s="132">
        <v>44668</v>
      </c>
      <c r="Y103" s="129" t="s">
        <v>267</v>
      </c>
      <c r="Z103" s="129">
        <f t="shared" si="8"/>
        <v>70</v>
      </c>
    </row>
    <row r="104" spans="2:26" hidden="1">
      <c r="B104" s="129">
        <v>90</v>
      </c>
      <c r="C104" s="129" t="s">
        <v>76</v>
      </c>
      <c r="D104" s="129" t="s">
        <v>304</v>
      </c>
      <c r="E104" s="129">
        <v>4300</v>
      </c>
      <c r="F104" s="132">
        <v>44725</v>
      </c>
      <c r="G104" s="129" t="s">
        <v>271</v>
      </c>
      <c r="H104" s="129">
        <f t="shared" si="9"/>
        <v>47.8</v>
      </c>
      <c r="K104" s="129">
        <v>90</v>
      </c>
      <c r="L104" s="129" t="s">
        <v>76</v>
      </c>
      <c r="M104" s="129" t="s">
        <v>307</v>
      </c>
      <c r="N104" s="129">
        <v>4600</v>
      </c>
      <c r="O104" s="132">
        <v>44462</v>
      </c>
      <c r="P104" s="129" t="s">
        <v>271</v>
      </c>
      <c r="Q104" s="129">
        <f t="shared" si="6"/>
        <v>51.1</v>
      </c>
      <c r="T104" s="129">
        <v>90</v>
      </c>
      <c r="U104" s="129" t="s">
        <v>76</v>
      </c>
      <c r="V104" s="129" t="s">
        <v>305</v>
      </c>
      <c r="W104" s="129">
        <v>3500</v>
      </c>
      <c r="X104" s="132">
        <v>44667</v>
      </c>
      <c r="Y104" s="129" t="s">
        <v>271</v>
      </c>
      <c r="Z104" s="129">
        <f t="shared" si="8"/>
        <v>38.9</v>
      </c>
    </row>
    <row r="105" spans="2:26" hidden="1">
      <c r="B105" s="129">
        <v>90</v>
      </c>
      <c r="C105" s="129" t="s">
        <v>76</v>
      </c>
      <c r="D105" s="129" t="s">
        <v>304</v>
      </c>
      <c r="E105" s="129">
        <v>4300</v>
      </c>
      <c r="F105" s="132">
        <v>44724</v>
      </c>
      <c r="G105" s="129" t="s">
        <v>271</v>
      </c>
      <c r="H105" s="129">
        <f t="shared" si="9"/>
        <v>47.8</v>
      </c>
      <c r="K105" s="129">
        <v>62</v>
      </c>
      <c r="L105" s="129" t="s">
        <v>76</v>
      </c>
      <c r="M105" s="129" t="s">
        <v>302</v>
      </c>
      <c r="N105" s="129">
        <v>3700</v>
      </c>
      <c r="O105" s="132">
        <v>44448</v>
      </c>
      <c r="P105" s="129" t="s">
        <v>267</v>
      </c>
      <c r="Q105" s="129">
        <f t="shared" si="6"/>
        <v>59.7</v>
      </c>
      <c r="T105" s="129">
        <v>90</v>
      </c>
      <c r="U105" s="129" t="s">
        <v>76</v>
      </c>
      <c r="V105" s="129" t="s">
        <v>304</v>
      </c>
      <c r="W105" s="129">
        <v>5200</v>
      </c>
      <c r="X105" s="132">
        <v>44667</v>
      </c>
      <c r="Y105" s="129" t="s">
        <v>271</v>
      </c>
      <c r="Z105" s="129">
        <f t="shared" si="8"/>
        <v>57.8</v>
      </c>
    </row>
    <row r="106" spans="2:26" hidden="1">
      <c r="B106" s="129">
        <v>90</v>
      </c>
      <c r="C106" s="129" t="s">
        <v>76</v>
      </c>
      <c r="D106" s="129" t="s">
        <v>324</v>
      </c>
      <c r="E106" s="129">
        <v>4700</v>
      </c>
      <c r="F106" s="132">
        <v>44714</v>
      </c>
      <c r="G106" s="129" t="s">
        <v>271</v>
      </c>
      <c r="H106" s="129">
        <f t="shared" si="9"/>
        <v>52.2</v>
      </c>
      <c r="K106" s="129">
        <v>62</v>
      </c>
      <c r="L106" s="129" t="s">
        <v>76</v>
      </c>
      <c r="M106" s="129" t="s">
        <v>306</v>
      </c>
      <c r="N106" s="129">
        <v>3300</v>
      </c>
      <c r="O106" s="132">
        <v>44416</v>
      </c>
      <c r="P106" s="129" t="s">
        <v>267</v>
      </c>
      <c r="Q106" s="129">
        <f t="shared" si="6"/>
        <v>53.2</v>
      </c>
      <c r="T106" s="129">
        <v>66</v>
      </c>
      <c r="U106" s="129" t="s">
        <v>76</v>
      </c>
      <c r="V106" s="129" t="s">
        <v>305</v>
      </c>
      <c r="W106" s="129">
        <v>3700</v>
      </c>
      <c r="X106" s="132">
        <v>44656</v>
      </c>
      <c r="Y106" s="129" t="s">
        <v>267</v>
      </c>
      <c r="Z106" s="129">
        <f t="shared" si="8"/>
        <v>56.1</v>
      </c>
    </row>
    <row r="107" spans="2:26" hidden="1">
      <c r="B107" s="129">
        <v>90</v>
      </c>
      <c r="C107" s="129" t="s">
        <v>76</v>
      </c>
      <c r="D107" s="129" t="s">
        <v>305</v>
      </c>
      <c r="E107" s="129">
        <v>4900</v>
      </c>
      <c r="F107" s="132">
        <v>44710</v>
      </c>
      <c r="G107" s="129" t="s">
        <v>271</v>
      </c>
      <c r="H107" s="129">
        <f t="shared" si="9"/>
        <v>54.4</v>
      </c>
      <c r="K107" s="129">
        <v>90</v>
      </c>
      <c r="L107" s="129" t="s">
        <v>76</v>
      </c>
      <c r="M107" s="129" t="s">
        <v>305</v>
      </c>
      <c r="N107" s="129">
        <v>4100</v>
      </c>
      <c r="O107" s="132">
        <v>44415</v>
      </c>
      <c r="P107" s="129" t="s">
        <v>271</v>
      </c>
      <c r="Q107" s="129">
        <f t="shared" si="6"/>
        <v>45.6</v>
      </c>
      <c r="T107" s="129">
        <v>65.81</v>
      </c>
      <c r="U107" s="129" t="s">
        <v>76</v>
      </c>
      <c r="V107" s="129" t="s">
        <v>306</v>
      </c>
      <c r="W107" s="129">
        <v>3600</v>
      </c>
      <c r="X107" s="132">
        <v>44647</v>
      </c>
      <c r="Y107" s="129" t="s">
        <v>267</v>
      </c>
      <c r="Z107" s="129">
        <f t="shared" si="8"/>
        <v>54.7</v>
      </c>
    </row>
    <row r="108" spans="2:26" hidden="1">
      <c r="B108" s="129">
        <v>90</v>
      </c>
      <c r="C108" s="129" t="s">
        <v>76</v>
      </c>
      <c r="D108" s="129" t="s">
        <v>324</v>
      </c>
      <c r="E108" s="129">
        <v>4300</v>
      </c>
      <c r="F108" s="132">
        <v>44705</v>
      </c>
      <c r="G108" s="129" t="s">
        <v>271</v>
      </c>
      <c r="H108" s="129">
        <f t="shared" si="9"/>
        <v>47.8</v>
      </c>
      <c r="K108" s="129">
        <v>90</v>
      </c>
      <c r="L108" s="129" t="s">
        <v>76</v>
      </c>
      <c r="M108" s="129" t="s">
        <v>304</v>
      </c>
      <c r="N108" s="129">
        <v>4000</v>
      </c>
      <c r="O108" s="132">
        <v>44408</v>
      </c>
      <c r="P108" s="129" t="s">
        <v>271</v>
      </c>
      <c r="Q108" s="129">
        <f t="shared" si="6"/>
        <v>44.4</v>
      </c>
      <c r="T108" s="129">
        <v>62.36</v>
      </c>
      <c r="U108" s="129" t="s">
        <v>316</v>
      </c>
      <c r="V108" s="129" t="s">
        <v>306</v>
      </c>
      <c r="W108" s="129">
        <v>3000</v>
      </c>
      <c r="X108" s="132">
        <v>44647</v>
      </c>
      <c r="Y108" s="129" t="s">
        <v>267</v>
      </c>
      <c r="Z108" s="129">
        <f t="shared" si="8"/>
        <v>48.1</v>
      </c>
    </row>
    <row r="109" spans="2:26" hidden="1">
      <c r="B109" s="129">
        <v>90</v>
      </c>
      <c r="C109" s="129" t="s">
        <v>76</v>
      </c>
      <c r="D109" s="129" t="s">
        <v>306</v>
      </c>
      <c r="E109" s="129">
        <v>5000</v>
      </c>
      <c r="F109" s="132">
        <v>44701</v>
      </c>
      <c r="G109" s="129" t="s">
        <v>271</v>
      </c>
      <c r="H109" s="129">
        <f t="shared" si="9"/>
        <v>55.6</v>
      </c>
      <c r="K109" s="129">
        <v>49</v>
      </c>
      <c r="L109" s="129" t="s">
        <v>318</v>
      </c>
      <c r="M109" s="129" t="s">
        <v>306</v>
      </c>
      <c r="N109" s="129">
        <v>3400</v>
      </c>
      <c r="O109" s="132">
        <v>44395</v>
      </c>
      <c r="P109" s="129" t="s">
        <v>267</v>
      </c>
      <c r="Q109" s="129">
        <f t="shared" si="6"/>
        <v>69.400000000000006</v>
      </c>
      <c r="T109" s="129">
        <v>63</v>
      </c>
      <c r="U109" s="129" t="s">
        <v>141</v>
      </c>
      <c r="V109" s="129" t="s">
        <v>306</v>
      </c>
      <c r="W109" s="129">
        <v>3791</v>
      </c>
      <c r="X109" s="132">
        <v>44643</v>
      </c>
      <c r="Y109" s="129" t="s">
        <v>267</v>
      </c>
      <c r="Z109" s="129">
        <f t="shared" si="8"/>
        <v>60.2</v>
      </c>
    </row>
    <row r="110" spans="2:26" hidden="1">
      <c r="B110" s="129">
        <v>63</v>
      </c>
      <c r="C110" s="129" t="s">
        <v>141</v>
      </c>
      <c r="D110" s="129" t="s">
        <v>306</v>
      </c>
      <c r="E110" s="129">
        <v>4100</v>
      </c>
      <c r="F110" s="132">
        <v>44700</v>
      </c>
      <c r="G110" s="129" t="s">
        <v>267</v>
      </c>
      <c r="H110" s="129">
        <f t="shared" si="9"/>
        <v>65.099999999999994</v>
      </c>
      <c r="K110" s="129">
        <v>67</v>
      </c>
      <c r="L110" s="129" t="s">
        <v>76</v>
      </c>
      <c r="M110" s="129" t="s">
        <v>302</v>
      </c>
      <c r="N110" s="129">
        <v>3400</v>
      </c>
      <c r="O110" s="132">
        <v>44392</v>
      </c>
      <c r="P110" s="129" t="s">
        <v>267</v>
      </c>
      <c r="Q110" s="129">
        <f t="shared" si="6"/>
        <v>50.7</v>
      </c>
      <c r="T110" s="129">
        <v>65</v>
      </c>
      <c r="U110" s="129" t="s">
        <v>76</v>
      </c>
      <c r="V110" s="129" t="s">
        <v>305</v>
      </c>
      <c r="W110" s="129">
        <v>3700</v>
      </c>
      <c r="X110" s="132">
        <v>44640</v>
      </c>
      <c r="Y110" s="129" t="s">
        <v>267</v>
      </c>
      <c r="Z110" s="129">
        <f t="shared" si="8"/>
        <v>56.9</v>
      </c>
    </row>
    <row r="111" spans="2:26" hidden="1">
      <c r="B111" s="129">
        <v>90</v>
      </c>
      <c r="C111" s="129" t="s">
        <v>76</v>
      </c>
      <c r="D111" s="129" t="s">
        <v>304</v>
      </c>
      <c r="E111" s="129">
        <v>4100</v>
      </c>
      <c r="F111" s="132">
        <v>44700</v>
      </c>
      <c r="G111" s="129" t="s">
        <v>271</v>
      </c>
      <c r="H111" s="129">
        <f t="shared" si="9"/>
        <v>45.6</v>
      </c>
      <c r="K111" s="129">
        <v>90</v>
      </c>
      <c r="L111" s="129" t="s">
        <v>76</v>
      </c>
      <c r="M111" s="129" t="s">
        <v>310</v>
      </c>
      <c r="N111" s="129">
        <v>4200</v>
      </c>
      <c r="O111" s="132">
        <v>44390</v>
      </c>
      <c r="P111" s="129" t="s">
        <v>271</v>
      </c>
      <c r="Q111" s="129">
        <f t="shared" si="6"/>
        <v>46.7</v>
      </c>
      <c r="T111" s="129">
        <v>65</v>
      </c>
      <c r="U111" s="129" t="s">
        <v>76</v>
      </c>
      <c r="V111" s="129" t="s">
        <v>305</v>
      </c>
      <c r="W111" s="129">
        <v>3700</v>
      </c>
      <c r="X111" s="132">
        <v>44640</v>
      </c>
      <c r="Y111" s="129" t="s">
        <v>267</v>
      </c>
      <c r="Z111" s="129">
        <f t="shared" si="8"/>
        <v>56.9</v>
      </c>
    </row>
    <row r="112" spans="2:26" hidden="1">
      <c r="B112" s="129">
        <v>90</v>
      </c>
      <c r="C112" s="129" t="s">
        <v>76</v>
      </c>
      <c r="D112" s="129" t="s">
        <v>306</v>
      </c>
      <c r="E112" s="129">
        <v>4100</v>
      </c>
      <c r="F112" s="132">
        <v>44699</v>
      </c>
      <c r="G112" s="129" t="s">
        <v>271</v>
      </c>
      <c r="H112" s="129">
        <f t="shared" si="9"/>
        <v>45.6</v>
      </c>
      <c r="K112" s="129">
        <v>63</v>
      </c>
      <c r="L112" s="129" t="s">
        <v>76</v>
      </c>
      <c r="M112" s="129" t="s">
        <v>306</v>
      </c>
      <c r="N112" s="129">
        <v>3500</v>
      </c>
      <c r="O112" s="132">
        <v>44376</v>
      </c>
      <c r="P112" s="129" t="s">
        <v>267</v>
      </c>
      <c r="Q112" s="129">
        <f t="shared" si="6"/>
        <v>55.6</v>
      </c>
      <c r="T112" s="129">
        <v>90</v>
      </c>
      <c r="U112" s="129" t="s">
        <v>76</v>
      </c>
      <c r="V112" s="129" t="s">
        <v>304</v>
      </c>
      <c r="W112" s="129">
        <v>4700</v>
      </c>
      <c r="X112" s="132">
        <v>44627</v>
      </c>
      <c r="Y112" s="129" t="s">
        <v>271</v>
      </c>
      <c r="Z112" s="129">
        <f t="shared" si="8"/>
        <v>52.2</v>
      </c>
    </row>
    <row r="113" spans="2:26" hidden="1">
      <c r="B113" s="129">
        <v>79</v>
      </c>
      <c r="C113" s="129" t="s">
        <v>76</v>
      </c>
      <c r="D113" s="129" t="s">
        <v>304</v>
      </c>
      <c r="E113" s="129">
        <v>3900</v>
      </c>
      <c r="F113" s="132">
        <v>44682</v>
      </c>
      <c r="G113" s="129" t="s">
        <v>293</v>
      </c>
      <c r="H113" s="129">
        <f t="shared" si="9"/>
        <v>49.4</v>
      </c>
      <c r="T113" s="129">
        <v>50</v>
      </c>
      <c r="U113" s="129" t="s">
        <v>309</v>
      </c>
      <c r="V113" s="129" t="s">
        <v>305</v>
      </c>
      <c r="W113" s="129">
        <v>3200</v>
      </c>
      <c r="X113" s="132">
        <v>44612</v>
      </c>
      <c r="Y113" s="129" t="s">
        <v>267</v>
      </c>
      <c r="Z113" s="129">
        <f t="shared" si="8"/>
        <v>64</v>
      </c>
    </row>
    <row r="114" spans="2:26" hidden="1">
      <c r="B114" s="129">
        <v>89.9</v>
      </c>
      <c r="C114" s="129" t="s">
        <v>76</v>
      </c>
      <c r="D114" s="129" t="s">
        <v>306</v>
      </c>
      <c r="E114" s="129">
        <v>4500</v>
      </c>
      <c r="F114" s="132">
        <v>44678</v>
      </c>
      <c r="G114" s="129" t="s">
        <v>271</v>
      </c>
      <c r="H114" s="129">
        <f t="shared" si="9"/>
        <v>50.1</v>
      </c>
      <c r="T114" s="129">
        <v>49.81</v>
      </c>
      <c r="U114" s="129" t="s">
        <v>76</v>
      </c>
      <c r="V114" s="129" t="s">
        <v>304</v>
      </c>
      <c r="W114" s="129">
        <v>3100</v>
      </c>
      <c r="X114" s="132">
        <v>44611</v>
      </c>
      <c r="Y114" s="129" t="s">
        <v>267</v>
      </c>
      <c r="Z114" s="129">
        <f t="shared" si="8"/>
        <v>62.2</v>
      </c>
    </row>
    <row r="115" spans="2:26" hidden="1">
      <c r="B115" s="129">
        <v>109</v>
      </c>
      <c r="C115" s="129" t="s">
        <v>76</v>
      </c>
      <c r="D115" s="129" t="s">
        <v>321</v>
      </c>
      <c r="E115" s="129">
        <v>6000</v>
      </c>
      <c r="F115" s="132">
        <v>44661</v>
      </c>
      <c r="G115" s="129" t="s">
        <v>290</v>
      </c>
      <c r="H115" s="129">
        <f t="shared" si="9"/>
        <v>55</v>
      </c>
      <c r="J115" s="131" t="s">
        <v>179</v>
      </c>
      <c r="K115" s="131" t="s">
        <v>256</v>
      </c>
      <c r="L115" s="131" t="s">
        <v>257</v>
      </c>
      <c r="M115" s="131" t="s">
        <v>258</v>
      </c>
      <c r="N115" s="131" t="s">
        <v>259</v>
      </c>
      <c r="O115" s="131" t="s">
        <v>260</v>
      </c>
      <c r="P115" s="131" t="s">
        <v>45</v>
      </c>
      <c r="Q115" s="131" t="s">
        <v>261</v>
      </c>
      <c r="T115" s="129">
        <v>49</v>
      </c>
      <c r="U115" s="129" t="s">
        <v>318</v>
      </c>
      <c r="V115" s="129" t="s">
        <v>305</v>
      </c>
      <c r="W115" s="129">
        <v>3400</v>
      </c>
      <c r="X115" s="132">
        <v>44610</v>
      </c>
      <c r="Y115" s="129" t="s">
        <v>267</v>
      </c>
      <c r="Z115" s="129">
        <f t="shared" si="8"/>
        <v>69.400000000000006</v>
      </c>
    </row>
    <row r="116" spans="2:26" hidden="1">
      <c r="B116" s="129">
        <v>66</v>
      </c>
      <c r="C116" s="129" t="s">
        <v>76</v>
      </c>
      <c r="D116" s="129" t="s">
        <v>324</v>
      </c>
      <c r="E116" s="129">
        <v>3500</v>
      </c>
      <c r="F116" s="132">
        <v>44660</v>
      </c>
      <c r="G116" s="129" t="s">
        <v>267</v>
      </c>
      <c r="H116" s="129">
        <f t="shared" si="9"/>
        <v>53</v>
      </c>
      <c r="J116" s="129" t="s">
        <v>244</v>
      </c>
      <c r="K116" s="129">
        <v>89</v>
      </c>
      <c r="L116" s="129" t="s">
        <v>76</v>
      </c>
      <c r="M116" s="129" t="s">
        <v>311</v>
      </c>
      <c r="N116" s="129">
        <v>5100</v>
      </c>
      <c r="O116" s="132">
        <v>44779</v>
      </c>
      <c r="P116" s="129" t="s">
        <v>271</v>
      </c>
      <c r="Q116" s="129">
        <f t="shared" ref="Q116:Q124" si="10">ROUND(N116/K116,1)</f>
        <v>57.3</v>
      </c>
      <c r="T116" s="129">
        <v>90</v>
      </c>
      <c r="U116" s="129" t="s">
        <v>76</v>
      </c>
      <c r="V116" s="129" t="s">
        <v>306</v>
      </c>
      <c r="W116" s="129">
        <v>4000</v>
      </c>
      <c r="X116" s="132">
        <v>44605</v>
      </c>
      <c r="Y116" s="129" t="s">
        <v>271</v>
      </c>
      <c r="Z116" s="129">
        <f t="shared" si="8"/>
        <v>44.4</v>
      </c>
    </row>
    <row r="117" spans="2:26" hidden="1">
      <c r="B117" s="129">
        <v>67</v>
      </c>
      <c r="C117" s="129" t="s">
        <v>141</v>
      </c>
      <c r="D117" s="129" t="s">
        <v>304</v>
      </c>
      <c r="E117" s="129">
        <v>3900</v>
      </c>
      <c r="F117" s="132">
        <v>44643</v>
      </c>
      <c r="G117" s="129" t="s">
        <v>267</v>
      </c>
      <c r="H117" s="129">
        <f t="shared" si="9"/>
        <v>58.2</v>
      </c>
      <c r="K117" s="129">
        <v>100</v>
      </c>
      <c r="L117" s="129" t="s">
        <v>76</v>
      </c>
      <c r="M117" s="129" t="s">
        <v>315</v>
      </c>
      <c r="N117" s="129">
        <v>6100</v>
      </c>
      <c r="O117" s="132">
        <v>44752</v>
      </c>
      <c r="P117" s="129" t="s">
        <v>278</v>
      </c>
      <c r="Q117" s="129">
        <f t="shared" si="10"/>
        <v>61</v>
      </c>
      <c r="T117" s="129">
        <v>78</v>
      </c>
      <c r="U117" s="129" t="s">
        <v>76</v>
      </c>
      <c r="V117" s="129" t="s">
        <v>305</v>
      </c>
      <c r="W117" s="129">
        <v>3950</v>
      </c>
      <c r="X117" s="132">
        <v>44604</v>
      </c>
      <c r="Y117" s="129" t="s">
        <v>271</v>
      </c>
      <c r="Z117" s="129">
        <f t="shared" si="8"/>
        <v>50.6</v>
      </c>
    </row>
    <row r="118" spans="2:26" hidden="1">
      <c r="B118" s="129">
        <v>86</v>
      </c>
      <c r="C118" s="129" t="s">
        <v>76</v>
      </c>
      <c r="D118" s="129" t="s">
        <v>304</v>
      </c>
      <c r="E118" s="129">
        <v>3900</v>
      </c>
      <c r="F118" s="132">
        <v>44638</v>
      </c>
      <c r="G118" s="129" t="s">
        <v>271</v>
      </c>
      <c r="H118" s="129">
        <f t="shared" si="9"/>
        <v>45.3</v>
      </c>
      <c r="K118" s="129">
        <v>65.63</v>
      </c>
      <c r="L118" s="129" t="s">
        <v>325</v>
      </c>
      <c r="M118" s="129" t="s">
        <v>304</v>
      </c>
      <c r="N118" s="129">
        <v>3700</v>
      </c>
      <c r="O118" s="132">
        <v>44751</v>
      </c>
      <c r="P118" s="129" t="s">
        <v>267</v>
      </c>
      <c r="Q118" s="129">
        <f t="shared" si="10"/>
        <v>56.4</v>
      </c>
      <c r="T118" s="129">
        <v>62</v>
      </c>
      <c r="U118" s="129" t="s">
        <v>141</v>
      </c>
      <c r="V118" s="129" t="s">
        <v>304</v>
      </c>
      <c r="W118" s="129">
        <v>3700</v>
      </c>
      <c r="X118" s="132">
        <v>44602</v>
      </c>
      <c r="Y118" s="129" t="s">
        <v>267</v>
      </c>
      <c r="Z118" s="129">
        <f t="shared" si="8"/>
        <v>59.7</v>
      </c>
    </row>
    <row r="119" spans="2:26" hidden="1">
      <c r="B119" s="129">
        <v>67</v>
      </c>
      <c r="C119" s="129" t="s">
        <v>76</v>
      </c>
      <c r="D119" s="129" t="s">
        <v>324</v>
      </c>
      <c r="E119" s="129">
        <v>3800</v>
      </c>
      <c r="F119" s="132">
        <v>44632</v>
      </c>
      <c r="G119" s="129" t="s">
        <v>267</v>
      </c>
      <c r="H119" s="129">
        <f t="shared" si="9"/>
        <v>56.7</v>
      </c>
      <c r="K119" s="129">
        <v>90</v>
      </c>
      <c r="L119" s="129" t="s">
        <v>76</v>
      </c>
      <c r="M119" s="129" t="s">
        <v>321</v>
      </c>
      <c r="N119" s="129">
        <v>4500</v>
      </c>
      <c r="O119" s="132">
        <v>44746</v>
      </c>
      <c r="P119" s="129" t="s">
        <v>271</v>
      </c>
      <c r="Q119" s="129">
        <f t="shared" si="10"/>
        <v>50</v>
      </c>
      <c r="T119" s="129">
        <v>89.3</v>
      </c>
      <c r="U119" s="129" t="s">
        <v>76</v>
      </c>
      <c r="V119" s="129" t="s">
        <v>305</v>
      </c>
      <c r="W119" s="129">
        <v>4100</v>
      </c>
      <c r="X119" s="132">
        <v>44600</v>
      </c>
      <c r="Y119" s="129" t="s">
        <v>271</v>
      </c>
      <c r="Z119" s="129">
        <f t="shared" si="8"/>
        <v>45.9</v>
      </c>
    </row>
    <row r="120" spans="2:26" hidden="1">
      <c r="B120" s="129">
        <v>90</v>
      </c>
      <c r="C120" s="129" t="s">
        <v>76</v>
      </c>
      <c r="D120" s="129" t="s">
        <v>305</v>
      </c>
      <c r="E120" s="129">
        <v>4300</v>
      </c>
      <c r="F120" s="132">
        <v>44625</v>
      </c>
      <c r="G120" s="129" t="s">
        <v>271</v>
      </c>
      <c r="H120" s="129">
        <f t="shared" si="9"/>
        <v>47.8</v>
      </c>
      <c r="K120" s="129">
        <v>70</v>
      </c>
      <c r="L120" s="129" t="s">
        <v>141</v>
      </c>
      <c r="M120" s="129" t="s">
        <v>304</v>
      </c>
      <c r="N120" s="129">
        <v>3700</v>
      </c>
      <c r="O120" s="132">
        <v>44746</v>
      </c>
      <c r="P120" s="129" t="s">
        <v>267</v>
      </c>
      <c r="Q120" s="129">
        <f t="shared" si="10"/>
        <v>52.9</v>
      </c>
      <c r="T120" s="129">
        <v>90</v>
      </c>
      <c r="U120" s="129" t="s">
        <v>76</v>
      </c>
      <c r="V120" s="129" t="s">
        <v>306</v>
      </c>
      <c r="W120" s="129">
        <v>5200</v>
      </c>
      <c r="X120" s="132">
        <v>44579</v>
      </c>
      <c r="Y120" s="129" t="s">
        <v>271</v>
      </c>
      <c r="Z120" s="129">
        <f t="shared" si="8"/>
        <v>57.8</v>
      </c>
    </row>
    <row r="121" spans="2:26" hidden="1">
      <c r="B121" s="129">
        <v>62.76</v>
      </c>
      <c r="C121" s="129" t="s">
        <v>141</v>
      </c>
      <c r="D121" s="129" t="s">
        <v>306</v>
      </c>
      <c r="E121" s="129">
        <v>3500</v>
      </c>
      <c r="F121" s="132">
        <v>44624</v>
      </c>
      <c r="G121" s="129" t="s">
        <v>267</v>
      </c>
      <c r="H121" s="129">
        <f t="shared" si="9"/>
        <v>55.8</v>
      </c>
      <c r="K121" s="129">
        <v>70</v>
      </c>
      <c r="L121" s="129" t="s">
        <v>141</v>
      </c>
      <c r="M121" s="129" t="s">
        <v>305</v>
      </c>
      <c r="N121" s="129">
        <v>3800</v>
      </c>
      <c r="O121" s="132">
        <v>44744</v>
      </c>
      <c r="P121" s="129" t="s">
        <v>267</v>
      </c>
      <c r="Q121" s="129">
        <f t="shared" si="10"/>
        <v>54.3</v>
      </c>
      <c r="T121" s="129">
        <v>50</v>
      </c>
      <c r="U121" s="129" t="s">
        <v>75</v>
      </c>
      <c r="V121" s="129" t="s">
        <v>304</v>
      </c>
      <c r="W121" s="129">
        <v>3200</v>
      </c>
      <c r="X121" s="132">
        <v>44575</v>
      </c>
      <c r="Y121" s="129" t="s">
        <v>267</v>
      </c>
      <c r="Z121" s="129">
        <f t="shared" si="8"/>
        <v>64</v>
      </c>
    </row>
    <row r="122" spans="2:26" hidden="1">
      <c r="B122" s="129">
        <v>67</v>
      </c>
      <c r="C122" s="129" t="s">
        <v>76</v>
      </c>
      <c r="D122" s="129" t="s">
        <v>324</v>
      </c>
      <c r="E122" s="129">
        <v>3600</v>
      </c>
      <c r="F122" s="132">
        <v>44619</v>
      </c>
      <c r="G122" s="129" t="s">
        <v>267</v>
      </c>
      <c r="H122" s="129">
        <f t="shared" si="9"/>
        <v>53.7</v>
      </c>
      <c r="K122" s="129">
        <v>70</v>
      </c>
      <c r="L122" s="129" t="s">
        <v>141</v>
      </c>
      <c r="M122" s="129" t="s">
        <v>304</v>
      </c>
      <c r="N122" s="129">
        <v>4000</v>
      </c>
      <c r="O122" s="132">
        <v>44729</v>
      </c>
      <c r="P122" s="129" t="s">
        <v>267</v>
      </c>
      <c r="Q122" s="129">
        <f t="shared" si="10"/>
        <v>57.1</v>
      </c>
      <c r="T122" s="129">
        <v>66</v>
      </c>
      <c r="U122" s="129" t="s">
        <v>76</v>
      </c>
      <c r="V122" s="129" t="s">
        <v>304</v>
      </c>
      <c r="W122" s="129">
        <v>3500</v>
      </c>
      <c r="X122" s="132">
        <v>44569</v>
      </c>
      <c r="Y122" s="129" t="s">
        <v>267</v>
      </c>
      <c r="Z122" s="129">
        <f t="shared" si="8"/>
        <v>53</v>
      </c>
    </row>
    <row r="123" spans="2:26" hidden="1">
      <c r="B123" s="129">
        <v>80</v>
      </c>
      <c r="C123" s="129" t="s">
        <v>76</v>
      </c>
      <c r="D123" s="129" t="s">
        <v>304</v>
      </c>
      <c r="E123" s="129">
        <v>4300</v>
      </c>
      <c r="F123" s="132">
        <v>44610</v>
      </c>
      <c r="G123" s="129" t="s">
        <v>271</v>
      </c>
      <c r="H123" s="129">
        <f t="shared" si="9"/>
        <v>53.8</v>
      </c>
      <c r="K123" s="129">
        <v>108</v>
      </c>
      <c r="L123" s="129" t="s">
        <v>76</v>
      </c>
      <c r="M123" s="129" t="s">
        <v>306</v>
      </c>
      <c r="N123" s="129">
        <v>5800</v>
      </c>
      <c r="O123" s="132">
        <v>44727</v>
      </c>
      <c r="P123" s="129" t="s">
        <v>264</v>
      </c>
      <c r="Q123" s="129">
        <f t="shared" si="10"/>
        <v>53.7</v>
      </c>
      <c r="T123" s="129">
        <v>49.81</v>
      </c>
      <c r="U123" s="129" t="s">
        <v>309</v>
      </c>
      <c r="V123" s="129" t="s">
        <v>305</v>
      </c>
      <c r="W123" s="129">
        <v>3000</v>
      </c>
      <c r="X123" s="132">
        <v>44566</v>
      </c>
      <c r="Y123" s="129" t="s">
        <v>267</v>
      </c>
      <c r="Z123" s="129">
        <f t="shared" si="8"/>
        <v>60.2</v>
      </c>
    </row>
    <row r="124" spans="2:26" hidden="1">
      <c r="B124" s="129">
        <v>90</v>
      </c>
      <c r="C124" s="129" t="s">
        <v>76</v>
      </c>
      <c r="D124" s="129" t="s">
        <v>305</v>
      </c>
      <c r="E124" s="129">
        <v>4600</v>
      </c>
      <c r="F124" s="132">
        <v>44604</v>
      </c>
      <c r="G124" s="129" t="s">
        <v>271</v>
      </c>
      <c r="H124" s="129">
        <f t="shared" si="9"/>
        <v>51.1</v>
      </c>
      <c r="K124" s="129">
        <v>89</v>
      </c>
      <c r="L124" s="129" t="s">
        <v>76</v>
      </c>
      <c r="M124" s="129" t="s">
        <v>306</v>
      </c>
      <c r="N124" s="129">
        <v>4800</v>
      </c>
      <c r="O124" s="132">
        <v>44716</v>
      </c>
      <c r="P124" s="129" t="s">
        <v>271</v>
      </c>
      <c r="Q124" s="129">
        <f t="shared" si="10"/>
        <v>53.9</v>
      </c>
      <c r="T124" s="129">
        <v>99</v>
      </c>
      <c r="U124" s="129" t="s">
        <v>76</v>
      </c>
      <c r="V124" s="129" t="s">
        <v>306</v>
      </c>
      <c r="W124" s="129">
        <v>5200</v>
      </c>
      <c r="X124" s="132">
        <v>44565</v>
      </c>
      <c r="Y124" s="129" t="s">
        <v>278</v>
      </c>
      <c r="Z124" s="129">
        <f t="shared" si="8"/>
        <v>52.5</v>
      </c>
    </row>
    <row r="125" spans="2:26" hidden="1">
      <c r="B125" s="129">
        <v>89</v>
      </c>
      <c r="C125" s="129" t="s">
        <v>76</v>
      </c>
      <c r="D125" s="129" t="s">
        <v>304</v>
      </c>
      <c r="E125" s="129">
        <v>4200</v>
      </c>
      <c r="F125" s="132">
        <v>44601</v>
      </c>
      <c r="G125" s="129" t="s">
        <v>271</v>
      </c>
      <c r="H125" s="129">
        <f t="shared" si="9"/>
        <v>47.2</v>
      </c>
      <c r="T125" s="129">
        <v>90</v>
      </c>
      <c r="U125" s="129" t="s">
        <v>76</v>
      </c>
      <c r="V125" s="129" t="s">
        <v>306</v>
      </c>
      <c r="W125" s="129">
        <v>4000</v>
      </c>
      <c r="X125" s="132">
        <v>44561</v>
      </c>
      <c r="Y125" s="129" t="s">
        <v>271</v>
      </c>
      <c r="Z125" s="129">
        <f t="shared" si="8"/>
        <v>44.4</v>
      </c>
    </row>
    <row r="126" spans="2:26" hidden="1">
      <c r="B126" s="129">
        <v>66</v>
      </c>
      <c r="C126" s="129" t="s">
        <v>76</v>
      </c>
      <c r="D126" s="129" t="s">
        <v>306</v>
      </c>
      <c r="E126" s="129">
        <v>3500</v>
      </c>
      <c r="F126" s="132">
        <v>44584</v>
      </c>
      <c r="G126" s="129" t="s">
        <v>267</v>
      </c>
      <c r="H126" s="129">
        <f t="shared" si="9"/>
        <v>53</v>
      </c>
      <c r="T126" s="129">
        <v>63</v>
      </c>
      <c r="U126" s="129" t="s">
        <v>316</v>
      </c>
      <c r="V126" s="129" t="s">
        <v>306</v>
      </c>
      <c r="W126" s="129">
        <v>3700</v>
      </c>
      <c r="X126" s="132">
        <v>44555</v>
      </c>
      <c r="Y126" s="129" t="s">
        <v>267</v>
      </c>
      <c r="Z126" s="129">
        <f t="shared" si="8"/>
        <v>58.7</v>
      </c>
    </row>
    <row r="127" spans="2:26" hidden="1">
      <c r="B127" s="129">
        <v>90</v>
      </c>
      <c r="C127" s="129" t="s">
        <v>76</v>
      </c>
      <c r="D127" s="129" t="s">
        <v>322</v>
      </c>
      <c r="E127" s="129">
        <v>4200</v>
      </c>
      <c r="F127" s="132">
        <v>44584</v>
      </c>
      <c r="G127" s="129" t="s">
        <v>271</v>
      </c>
      <c r="H127" s="129">
        <f t="shared" si="9"/>
        <v>46.7</v>
      </c>
      <c r="T127" s="129">
        <v>89</v>
      </c>
      <c r="U127" s="129" t="s">
        <v>76</v>
      </c>
      <c r="V127" s="129" t="s">
        <v>306</v>
      </c>
      <c r="W127" s="129">
        <v>4200</v>
      </c>
      <c r="X127" s="132">
        <v>44551</v>
      </c>
      <c r="Y127" s="129" t="s">
        <v>271</v>
      </c>
      <c r="Z127" s="129">
        <f t="shared" si="8"/>
        <v>47.2</v>
      </c>
    </row>
    <row r="128" spans="2:26" hidden="1">
      <c r="B128" s="129">
        <v>66.959999999999994</v>
      </c>
      <c r="C128" s="129" t="s">
        <v>141</v>
      </c>
      <c r="D128" s="129" t="s">
        <v>324</v>
      </c>
      <c r="E128" s="129">
        <v>3700</v>
      </c>
      <c r="F128" s="132">
        <v>44578</v>
      </c>
      <c r="G128" s="129" t="s">
        <v>267</v>
      </c>
      <c r="H128" s="129">
        <f t="shared" si="9"/>
        <v>55.3</v>
      </c>
      <c r="J128" s="131" t="s">
        <v>179</v>
      </c>
      <c r="K128" s="131" t="s">
        <v>256</v>
      </c>
      <c r="L128" s="131" t="s">
        <v>257</v>
      </c>
      <c r="M128" s="131" t="s">
        <v>258</v>
      </c>
      <c r="N128" s="131" t="s">
        <v>259</v>
      </c>
      <c r="O128" s="131" t="s">
        <v>260</v>
      </c>
      <c r="P128" s="131" t="s">
        <v>45</v>
      </c>
      <c r="Q128" s="131" t="s">
        <v>261</v>
      </c>
      <c r="T128" s="129">
        <v>62.36</v>
      </c>
      <c r="U128" s="129" t="s">
        <v>316</v>
      </c>
      <c r="V128" s="129" t="s">
        <v>306</v>
      </c>
      <c r="W128" s="129">
        <v>3500</v>
      </c>
      <c r="X128" s="132">
        <v>44551</v>
      </c>
      <c r="Y128" s="129" t="s">
        <v>267</v>
      </c>
      <c r="Z128" s="129">
        <f t="shared" si="8"/>
        <v>56.1</v>
      </c>
    </row>
    <row r="129" spans="2:26" hidden="1">
      <c r="B129" s="129">
        <v>65.5</v>
      </c>
      <c r="C129" s="129" t="s">
        <v>76</v>
      </c>
      <c r="D129" s="129" t="s">
        <v>321</v>
      </c>
      <c r="E129" s="129">
        <v>3100</v>
      </c>
      <c r="F129" s="132">
        <v>44577</v>
      </c>
      <c r="G129" s="129" t="s">
        <v>267</v>
      </c>
      <c r="H129" s="129">
        <f t="shared" si="9"/>
        <v>47.3</v>
      </c>
      <c r="J129" s="129" t="s">
        <v>245</v>
      </c>
      <c r="K129" s="129">
        <v>66</v>
      </c>
      <c r="L129" s="129" t="s">
        <v>76</v>
      </c>
      <c r="M129" s="129" t="s">
        <v>306</v>
      </c>
      <c r="N129" s="129">
        <v>3700</v>
      </c>
      <c r="O129" s="132">
        <v>44777</v>
      </c>
      <c r="P129" s="129" t="s">
        <v>267</v>
      </c>
      <c r="Q129" s="129">
        <f t="shared" ref="Q129:Q200" si="11">ROUND(N129/K129,1)</f>
        <v>56.1</v>
      </c>
      <c r="T129" s="129">
        <v>50</v>
      </c>
      <c r="U129" s="129" t="s">
        <v>318</v>
      </c>
      <c r="V129" s="129" t="s">
        <v>304</v>
      </c>
      <c r="W129" s="129">
        <v>3400</v>
      </c>
      <c r="X129" s="132">
        <v>44548</v>
      </c>
      <c r="Y129" s="129" t="s">
        <v>267</v>
      </c>
      <c r="Z129" s="129">
        <f t="shared" si="8"/>
        <v>68</v>
      </c>
    </row>
    <row r="130" spans="2:26" hidden="1">
      <c r="B130" s="129">
        <v>90</v>
      </c>
      <c r="C130" s="129" t="s">
        <v>76</v>
      </c>
      <c r="D130" s="129" t="s">
        <v>304</v>
      </c>
      <c r="E130" s="129">
        <v>4800</v>
      </c>
      <c r="F130" s="132">
        <v>44572</v>
      </c>
      <c r="G130" s="129" t="s">
        <v>271</v>
      </c>
      <c r="H130" s="129">
        <f t="shared" si="9"/>
        <v>53.3</v>
      </c>
      <c r="K130" s="129">
        <v>89</v>
      </c>
      <c r="L130" s="129" t="s">
        <v>76</v>
      </c>
      <c r="M130" s="129" t="s">
        <v>304</v>
      </c>
      <c r="N130" s="129">
        <v>5000</v>
      </c>
      <c r="O130" s="132">
        <v>44776</v>
      </c>
      <c r="P130" s="129" t="s">
        <v>271</v>
      </c>
      <c r="Q130" s="129">
        <f t="shared" si="11"/>
        <v>56.2</v>
      </c>
      <c r="T130" s="129">
        <v>49</v>
      </c>
      <c r="U130" s="129" t="s">
        <v>318</v>
      </c>
      <c r="V130" s="129" t="s">
        <v>305</v>
      </c>
      <c r="W130" s="129">
        <v>3100</v>
      </c>
      <c r="X130" s="132">
        <v>44543</v>
      </c>
      <c r="Y130" s="129" t="s">
        <v>267</v>
      </c>
      <c r="Z130" s="129">
        <f t="shared" si="8"/>
        <v>63.3</v>
      </c>
    </row>
    <row r="131" spans="2:26" hidden="1">
      <c r="B131" s="129">
        <v>90</v>
      </c>
      <c r="C131" s="129" t="s">
        <v>76</v>
      </c>
      <c r="D131" s="129" t="s">
        <v>304</v>
      </c>
      <c r="E131" s="129">
        <v>4000</v>
      </c>
      <c r="F131" s="132">
        <v>44568</v>
      </c>
      <c r="G131" s="129" t="s">
        <v>271</v>
      </c>
      <c r="H131" s="129">
        <f t="shared" si="9"/>
        <v>44.4</v>
      </c>
      <c r="K131" s="129">
        <v>108</v>
      </c>
      <c r="L131" s="129" t="s">
        <v>76</v>
      </c>
      <c r="M131" s="129" t="s">
        <v>306</v>
      </c>
      <c r="N131" s="129">
        <v>6300</v>
      </c>
      <c r="O131" s="132">
        <v>44773</v>
      </c>
      <c r="P131" s="129" t="s">
        <v>290</v>
      </c>
      <c r="Q131" s="129">
        <f t="shared" si="11"/>
        <v>58.3</v>
      </c>
      <c r="T131" s="129">
        <v>66</v>
      </c>
      <c r="U131" s="129" t="s">
        <v>76</v>
      </c>
      <c r="V131" s="129" t="s">
        <v>304</v>
      </c>
      <c r="W131" s="129">
        <v>4000</v>
      </c>
      <c r="X131" s="132">
        <v>44539</v>
      </c>
      <c r="Y131" s="129" t="s">
        <v>267</v>
      </c>
      <c r="Z131" s="129">
        <f t="shared" si="8"/>
        <v>60.6</v>
      </c>
    </row>
    <row r="132" spans="2:26" hidden="1">
      <c r="B132" s="129">
        <v>108</v>
      </c>
      <c r="C132" s="129" t="s">
        <v>76</v>
      </c>
      <c r="D132" s="129" t="s">
        <v>305</v>
      </c>
      <c r="E132" s="129">
        <v>5500</v>
      </c>
      <c r="F132" s="132">
        <v>44562</v>
      </c>
      <c r="G132" s="129" t="s">
        <v>278</v>
      </c>
      <c r="H132" s="129">
        <f t="shared" si="9"/>
        <v>50.9</v>
      </c>
      <c r="K132" s="129">
        <v>90</v>
      </c>
      <c r="L132" s="129" t="s">
        <v>76</v>
      </c>
      <c r="M132" s="129" t="s">
        <v>306</v>
      </c>
      <c r="N132" s="129">
        <v>4500</v>
      </c>
      <c r="O132" s="132">
        <v>44765</v>
      </c>
      <c r="P132" s="129" t="s">
        <v>271</v>
      </c>
      <c r="Q132" s="129">
        <f t="shared" si="11"/>
        <v>50</v>
      </c>
      <c r="T132" s="129">
        <v>62</v>
      </c>
      <c r="U132" s="129" t="s">
        <v>76</v>
      </c>
      <c r="V132" s="129" t="s">
        <v>306</v>
      </c>
      <c r="W132" s="129">
        <v>3500</v>
      </c>
      <c r="X132" s="132">
        <v>44536</v>
      </c>
      <c r="Y132" s="129" t="s">
        <v>267</v>
      </c>
      <c r="Z132" s="129">
        <f t="shared" si="8"/>
        <v>56.5</v>
      </c>
    </row>
    <row r="133" spans="2:26" hidden="1">
      <c r="B133" s="129">
        <v>90</v>
      </c>
      <c r="C133" s="129" t="s">
        <v>76</v>
      </c>
      <c r="D133" s="129" t="s">
        <v>306</v>
      </c>
      <c r="E133" s="129">
        <v>4300</v>
      </c>
      <c r="F133" s="132">
        <v>44559</v>
      </c>
      <c r="G133" s="129" t="s">
        <v>271</v>
      </c>
      <c r="H133" s="129">
        <f t="shared" si="9"/>
        <v>47.8</v>
      </c>
      <c r="K133" s="129">
        <v>67</v>
      </c>
      <c r="L133" s="129" t="s">
        <v>76</v>
      </c>
      <c r="M133" s="129" t="s">
        <v>304</v>
      </c>
      <c r="N133" s="129">
        <v>3700</v>
      </c>
      <c r="O133" s="132">
        <v>44751</v>
      </c>
      <c r="P133" s="129" t="s">
        <v>267</v>
      </c>
      <c r="Q133" s="129">
        <f t="shared" si="11"/>
        <v>55.2</v>
      </c>
      <c r="T133" s="129">
        <v>86</v>
      </c>
      <c r="U133" s="129" t="s">
        <v>76</v>
      </c>
      <c r="V133" s="129" t="s">
        <v>306</v>
      </c>
      <c r="W133" s="129">
        <v>4100</v>
      </c>
      <c r="X133" s="132">
        <v>44527</v>
      </c>
      <c r="Y133" s="129" t="s">
        <v>271</v>
      </c>
      <c r="Z133" s="129">
        <f t="shared" si="8"/>
        <v>47.7</v>
      </c>
    </row>
    <row r="134" spans="2:26" hidden="1">
      <c r="B134" s="129">
        <v>63</v>
      </c>
      <c r="C134" s="129" t="s">
        <v>141</v>
      </c>
      <c r="D134" s="129" t="s">
        <v>304</v>
      </c>
      <c r="E134" s="129">
        <v>3500</v>
      </c>
      <c r="F134" s="132">
        <v>44555</v>
      </c>
      <c r="G134" s="129" t="s">
        <v>267</v>
      </c>
      <c r="H134" s="129">
        <f t="shared" si="9"/>
        <v>55.6</v>
      </c>
      <c r="K134" s="129">
        <v>89.44</v>
      </c>
      <c r="L134" s="129" t="s">
        <v>76</v>
      </c>
      <c r="M134" s="129" t="s">
        <v>306</v>
      </c>
      <c r="N134" s="129">
        <v>4700</v>
      </c>
      <c r="O134" s="132">
        <v>44750</v>
      </c>
      <c r="P134" s="129" t="s">
        <v>271</v>
      </c>
      <c r="Q134" s="129">
        <f t="shared" si="11"/>
        <v>52.5</v>
      </c>
      <c r="T134" s="129">
        <v>90</v>
      </c>
      <c r="U134" s="129" t="s">
        <v>76</v>
      </c>
      <c r="V134" s="129" t="s">
        <v>304</v>
      </c>
      <c r="W134" s="129">
        <v>4200</v>
      </c>
      <c r="X134" s="132">
        <v>44525</v>
      </c>
      <c r="Y134" s="129" t="s">
        <v>271</v>
      </c>
      <c r="Z134" s="129">
        <f t="shared" si="8"/>
        <v>46.7</v>
      </c>
    </row>
    <row r="135" spans="2:26" hidden="1">
      <c r="B135" s="129">
        <v>89.11</v>
      </c>
      <c r="C135" s="129" t="s">
        <v>141</v>
      </c>
      <c r="D135" s="129" t="s">
        <v>305</v>
      </c>
      <c r="E135" s="129">
        <v>4000</v>
      </c>
      <c r="F135" s="132">
        <v>44545</v>
      </c>
      <c r="G135" s="129" t="s">
        <v>271</v>
      </c>
      <c r="H135" s="129">
        <f t="shared" si="9"/>
        <v>44.9</v>
      </c>
      <c r="K135" s="129">
        <v>66</v>
      </c>
      <c r="L135" s="129" t="s">
        <v>76</v>
      </c>
      <c r="M135" s="129" t="s">
        <v>304</v>
      </c>
      <c r="N135" s="129">
        <v>3900</v>
      </c>
      <c r="O135" s="132">
        <v>44750</v>
      </c>
      <c r="P135" s="129" t="s">
        <v>267</v>
      </c>
      <c r="Q135" s="129">
        <f t="shared" si="11"/>
        <v>59.1</v>
      </c>
      <c r="T135" s="129">
        <v>49.81</v>
      </c>
      <c r="U135" s="129" t="s">
        <v>309</v>
      </c>
      <c r="V135" s="129" t="s">
        <v>306</v>
      </c>
      <c r="W135" s="129">
        <v>3000</v>
      </c>
      <c r="X135" s="132">
        <v>44521</v>
      </c>
      <c r="Y135" s="129" t="s">
        <v>267</v>
      </c>
      <c r="Z135" s="129">
        <f t="shared" si="8"/>
        <v>60.2</v>
      </c>
    </row>
    <row r="136" spans="2:26" hidden="1">
      <c r="B136" s="129">
        <v>90</v>
      </c>
      <c r="C136" s="129" t="s">
        <v>76</v>
      </c>
      <c r="D136" s="129" t="s">
        <v>322</v>
      </c>
      <c r="E136" s="129">
        <v>4300</v>
      </c>
      <c r="F136" s="132">
        <v>44540</v>
      </c>
      <c r="G136" s="129" t="s">
        <v>271</v>
      </c>
      <c r="H136" s="129">
        <f t="shared" si="9"/>
        <v>47.8</v>
      </c>
      <c r="K136" s="129">
        <v>90</v>
      </c>
      <c r="L136" s="129" t="s">
        <v>76</v>
      </c>
      <c r="M136" s="129" t="s">
        <v>305</v>
      </c>
      <c r="N136" s="129">
        <v>4200</v>
      </c>
      <c r="O136" s="132">
        <v>44747</v>
      </c>
      <c r="P136" s="129" t="s">
        <v>271</v>
      </c>
      <c r="Q136" s="129">
        <f t="shared" si="11"/>
        <v>46.7</v>
      </c>
      <c r="T136" s="129">
        <v>65.81</v>
      </c>
      <c r="U136" s="129" t="s">
        <v>76</v>
      </c>
      <c r="V136" s="129" t="s">
        <v>305</v>
      </c>
      <c r="W136" s="129">
        <v>3500</v>
      </c>
      <c r="X136" s="132">
        <v>44520</v>
      </c>
      <c r="Y136" s="129" t="s">
        <v>267</v>
      </c>
      <c r="Z136" s="129">
        <f t="shared" si="8"/>
        <v>53.2</v>
      </c>
    </row>
    <row r="137" spans="2:26" hidden="1">
      <c r="B137" s="129">
        <v>90</v>
      </c>
      <c r="C137" s="129" t="s">
        <v>76</v>
      </c>
      <c r="D137" s="129" t="s">
        <v>304</v>
      </c>
      <c r="E137" s="129">
        <v>4600</v>
      </c>
      <c r="F137" s="132">
        <v>44528</v>
      </c>
      <c r="G137" s="129" t="s">
        <v>271</v>
      </c>
      <c r="H137" s="129">
        <f t="shared" si="9"/>
        <v>51.1</v>
      </c>
      <c r="K137" s="129">
        <v>66.66</v>
      </c>
      <c r="L137" s="129" t="s">
        <v>76</v>
      </c>
      <c r="M137" s="129" t="s">
        <v>305</v>
      </c>
      <c r="N137" s="129">
        <v>3500</v>
      </c>
      <c r="O137" s="132">
        <v>44744</v>
      </c>
      <c r="P137" s="129" t="s">
        <v>267</v>
      </c>
      <c r="Q137" s="129">
        <f t="shared" si="11"/>
        <v>52.5</v>
      </c>
      <c r="T137" s="129">
        <v>62</v>
      </c>
      <c r="U137" s="129" t="s">
        <v>76</v>
      </c>
      <c r="V137" s="129" t="s">
        <v>304</v>
      </c>
      <c r="W137" s="129">
        <v>3700</v>
      </c>
      <c r="X137" s="132">
        <v>44518</v>
      </c>
      <c r="Y137" s="129" t="s">
        <v>267</v>
      </c>
      <c r="Z137" s="129">
        <f t="shared" si="8"/>
        <v>59.7</v>
      </c>
    </row>
    <row r="138" spans="2:26" hidden="1">
      <c r="B138" s="129">
        <v>90</v>
      </c>
      <c r="C138" s="129" t="s">
        <v>141</v>
      </c>
      <c r="D138" s="129" t="s">
        <v>304</v>
      </c>
      <c r="E138" s="129">
        <v>4200</v>
      </c>
      <c r="F138" s="132">
        <v>44527</v>
      </c>
      <c r="G138" s="129" t="s">
        <v>271</v>
      </c>
      <c r="H138" s="129">
        <f t="shared" si="9"/>
        <v>46.7</v>
      </c>
      <c r="K138" s="129">
        <v>90</v>
      </c>
      <c r="L138" s="129" t="s">
        <v>76</v>
      </c>
      <c r="M138" s="129" t="s">
        <v>304</v>
      </c>
      <c r="N138" s="129">
        <v>4300</v>
      </c>
      <c r="O138" s="132">
        <v>44720</v>
      </c>
      <c r="P138" s="129" t="s">
        <v>271</v>
      </c>
      <c r="Q138" s="129">
        <f t="shared" si="11"/>
        <v>47.8</v>
      </c>
      <c r="T138" s="129">
        <v>66</v>
      </c>
      <c r="U138" s="129" t="s">
        <v>76</v>
      </c>
      <c r="V138" s="129" t="s">
        <v>304</v>
      </c>
      <c r="W138" s="129">
        <v>3600</v>
      </c>
      <c r="X138" s="132">
        <v>44506</v>
      </c>
      <c r="Y138" s="129" t="s">
        <v>267</v>
      </c>
      <c r="Z138" s="129">
        <f t="shared" si="8"/>
        <v>54.5</v>
      </c>
    </row>
    <row r="139" spans="2:26" hidden="1">
      <c r="B139" s="129">
        <v>62.76</v>
      </c>
      <c r="C139" s="129" t="s">
        <v>141</v>
      </c>
      <c r="D139" s="129" t="s">
        <v>306</v>
      </c>
      <c r="E139" s="129">
        <v>3300</v>
      </c>
      <c r="F139" s="132">
        <v>44521</v>
      </c>
      <c r="G139" s="129" t="s">
        <v>267</v>
      </c>
      <c r="H139" s="129">
        <f t="shared" si="9"/>
        <v>52.6</v>
      </c>
      <c r="K139" s="129">
        <v>90</v>
      </c>
      <c r="L139" s="129" t="s">
        <v>76</v>
      </c>
      <c r="M139" s="129" t="s">
        <v>321</v>
      </c>
      <c r="N139" s="129">
        <v>4200</v>
      </c>
      <c r="O139" s="132">
        <v>44709</v>
      </c>
      <c r="P139" s="129" t="s">
        <v>271</v>
      </c>
      <c r="Q139" s="129">
        <f t="shared" si="11"/>
        <v>46.7</v>
      </c>
      <c r="T139" s="129">
        <v>90</v>
      </c>
      <c r="U139" s="129" t="s">
        <v>76</v>
      </c>
      <c r="V139" s="129" t="s">
        <v>305</v>
      </c>
      <c r="W139" s="129">
        <v>4100</v>
      </c>
      <c r="X139" s="132">
        <v>44499</v>
      </c>
      <c r="Y139" s="129" t="s">
        <v>271</v>
      </c>
      <c r="Z139" s="129">
        <f t="shared" si="8"/>
        <v>45.6</v>
      </c>
    </row>
    <row r="140" spans="2:26" hidden="1">
      <c r="B140" s="129">
        <v>90</v>
      </c>
      <c r="C140" s="129" t="s">
        <v>76</v>
      </c>
      <c r="D140" s="129" t="s">
        <v>324</v>
      </c>
      <c r="E140" s="129">
        <v>4000</v>
      </c>
      <c r="F140" s="132">
        <v>44518</v>
      </c>
      <c r="G140" s="129" t="s">
        <v>287</v>
      </c>
      <c r="H140" s="129">
        <f t="shared" si="9"/>
        <v>44.4</v>
      </c>
      <c r="K140" s="129">
        <v>90</v>
      </c>
      <c r="L140" s="129" t="s">
        <v>76</v>
      </c>
      <c r="M140" s="129" t="s">
        <v>304</v>
      </c>
      <c r="N140" s="129">
        <v>4500</v>
      </c>
      <c r="O140" s="132">
        <v>44702</v>
      </c>
      <c r="P140" s="129" t="s">
        <v>271</v>
      </c>
      <c r="Q140" s="129">
        <f t="shared" si="11"/>
        <v>50</v>
      </c>
      <c r="T140" s="129">
        <v>66</v>
      </c>
      <c r="U140" s="129" t="s">
        <v>76</v>
      </c>
      <c r="V140" s="129" t="s">
        <v>306</v>
      </c>
      <c r="W140" s="129">
        <v>3400</v>
      </c>
      <c r="X140" s="132">
        <v>44482</v>
      </c>
      <c r="Y140" s="129" t="s">
        <v>267</v>
      </c>
      <c r="Z140" s="129">
        <f t="shared" si="8"/>
        <v>51.5</v>
      </c>
    </row>
    <row r="141" spans="2:26" hidden="1">
      <c r="B141" s="129">
        <v>90</v>
      </c>
      <c r="C141" s="129" t="s">
        <v>76</v>
      </c>
      <c r="D141" s="129" t="s">
        <v>322</v>
      </c>
      <c r="E141" s="129">
        <v>4200</v>
      </c>
      <c r="F141" s="132">
        <v>44510</v>
      </c>
      <c r="G141" s="129" t="s">
        <v>271</v>
      </c>
      <c r="H141" s="129">
        <f t="shared" si="9"/>
        <v>46.7</v>
      </c>
      <c r="K141" s="129">
        <v>50</v>
      </c>
      <c r="L141" s="129" t="s">
        <v>309</v>
      </c>
      <c r="M141" s="129" t="s">
        <v>322</v>
      </c>
      <c r="N141" s="129">
        <v>3500</v>
      </c>
      <c r="O141" s="132">
        <v>44690</v>
      </c>
      <c r="P141" s="129" t="s">
        <v>267</v>
      </c>
      <c r="Q141" s="129">
        <f t="shared" si="11"/>
        <v>70</v>
      </c>
      <c r="T141" s="129">
        <v>80</v>
      </c>
      <c r="U141" s="129" t="s">
        <v>76</v>
      </c>
      <c r="V141" s="129" t="s">
        <v>304</v>
      </c>
      <c r="W141" s="129">
        <v>4200</v>
      </c>
      <c r="X141" s="132">
        <v>44479</v>
      </c>
      <c r="Y141" s="129" t="s">
        <v>287</v>
      </c>
      <c r="Z141" s="129">
        <f t="shared" si="8"/>
        <v>52.5</v>
      </c>
    </row>
    <row r="142" spans="2:26" hidden="1">
      <c r="B142" s="129">
        <v>90</v>
      </c>
      <c r="C142" s="129" t="s">
        <v>76</v>
      </c>
      <c r="D142" s="129" t="s">
        <v>324</v>
      </c>
      <c r="E142" s="129">
        <v>4600</v>
      </c>
      <c r="F142" s="132">
        <v>44506</v>
      </c>
      <c r="G142" s="129" t="s">
        <v>271</v>
      </c>
      <c r="H142" s="129">
        <f t="shared" si="9"/>
        <v>51.1</v>
      </c>
      <c r="K142" s="129">
        <v>67</v>
      </c>
      <c r="L142" s="129" t="s">
        <v>141</v>
      </c>
      <c r="M142" s="129" t="s">
        <v>304</v>
      </c>
      <c r="N142" s="129">
        <v>4000</v>
      </c>
      <c r="O142" s="132">
        <v>44689</v>
      </c>
      <c r="P142" s="129" t="s">
        <v>267</v>
      </c>
      <c r="Q142" s="129">
        <f t="shared" si="11"/>
        <v>59.7</v>
      </c>
      <c r="T142" s="129">
        <v>49</v>
      </c>
      <c r="U142" s="129" t="s">
        <v>76</v>
      </c>
      <c r="V142" s="129" t="s">
        <v>305</v>
      </c>
      <c r="W142" s="129">
        <v>3300</v>
      </c>
      <c r="X142" s="132">
        <v>44478</v>
      </c>
      <c r="Y142" s="129" t="s">
        <v>267</v>
      </c>
      <c r="Z142" s="129">
        <f t="shared" si="8"/>
        <v>67.3</v>
      </c>
    </row>
    <row r="143" spans="2:26" hidden="1">
      <c r="B143" s="129">
        <v>49</v>
      </c>
      <c r="C143" s="129" t="s">
        <v>77</v>
      </c>
      <c r="D143" s="129" t="s">
        <v>306</v>
      </c>
      <c r="E143" s="129">
        <v>3300</v>
      </c>
      <c r="F143" s="132">
        <v>44500</v>
      </c>
      <c r="G143" s="129" t="s">
        <v>267</v>
      </c>
      <c r="H143" s="129">
        <f t="shared" si="9"/>
        <v>67.3</v>
      </c>
      <c r="K143" s="129">
        <v>90</v>
      </c>
      <c r="L143" s="129" t="s">
        <v>76</v>
      </c>
      <c r="M143" s="129" t="s">
        <v>306</v>
      </c>
      <c r="N143" s="129">
        <v>4500</v>
      </c>
      <c r="O143" s="132">
        <v>44689</v>
      </c>
      <c r="P143" s="129" t="s">
        <v>271</v>
      </c>
      <c r="Q143" s="129">
        <f t="shared" si="11"/>
        <v>50</v>
      </c>
      <c r="T143" s="129">
        <v>80</v>
      </c>
      <c r="U143" s="129" t="s">
        <v>76</v>
      </c>
      <c r="V143" s="129" t="s">
        <v>304</v>
      </c>
      <c r="W143" s="129">
        <v>4100</v>
      </c>
      <c r="X143" s="132">
        <v>44470</v>
      </c>
      <c r="Y143" s="129" t="s">
        <v>293</v>
      </c>
      <c r="Z143" s="129">
        <f t="shared" si="8"/>
        <v>51.3</v>
      </c>
    </row>
    <row r="144" spans="2:26" hidden="1">
      <c r="B144" s="129">
        <v>90</v>
      </c>
      <c r="C144" s="129" t="s">
        <v>76</v>
      </c>
      <c r="D144" s="129" t="s">
        <v>321</v>
      </c>
      <c r="E144" s="129">
        <v>4300</v>
      </c>
      <c r="F144" s="132">
        <v>44496</v>
      </c>
      <c r="G144" s="129" t="s">
        <v>271</v>
      </c>
      <c r="H144" s="129">
        <f t="shared" si="9"/>
        <v>47.8</v>
      </c>
      <c r="K144" s="129">
        <v>89</v>
      </c>
      <c r="L144" s="129" t="s">
        <v>76</v>
      </c>
      <c r="M144" s="129" t="s">
        <v>306</v>
      </c>
      <c r="N144" s="129">
        <v>4350</v>
      </c>
      <c r="O144" s="132">
        <v>44688</v>
      </c>
      <c r="P144" s="129" t="s">
        <v>271</v>
      </c>
      <c r="Q144" s="129">
        <f t="shared" si="11"/>
        <v>48.9</v>
      </c>
      <c r="T144" s="129">
        <v>50</v>
      </c>
      <c r="U144" s="129" t="s">
        <v>318</v>
      </c>
      <c r="V144" s="129" t="s">
        <v>305</v>
      </c>
      <c r="W144" s="129">
        <v>3400</v>
      </c>
      <c r="X144" s="132">
        <v>44467</v>
      </c>
      <c r="Y144" s="129" t="s">
        <v>267</v>
      </c>
      <c r="Z144" s="129">
        <f t="shared" si="8"/>
        <v>68</v>
      </c>
    </row>
    <row r="145" spans="2:26" hidden="1">
      <c r="B145" s="129">
        <v>89.75</v>
      </c>
      <c r="C145" s="129" t="s">
        <v>76</v>
      </c>
      <c r="D145" s="129" t="s">
        <v>304</v>
      </c>
      <c r="E145" s="129">
        <v>4300</v>
      </c>
      <c r="F145" s="132">
        <v>44496</v>
      </c>
      <c r="G145" s="129" t="s">
        <v>271</v>
      </c>
      <c r="H145" s="129">
        <f t="shared" si="9"/>
        <v>47.9</v>
      </c>
      <c r="K145" s="129">
        <v>50</v>
      </c>
      <c r="L145" s="129" t="s">
        <v>309</v>
      </c>
      <c r="M145" s="129" t="s">
        <v>322</v>
      </c>
      <c r="N145" s="129">
        <v>3300</v>
      </c>
      <c r="O145" s="132">
        <v>44670</v>
      </c>
      <c r="P145" s="129" t="s">
        <v>267</v>
      </c>
      <c r="Q145" s="129">
        <f t="shared" si="11"/>
        <v>66</v>
      </c>
      <c r="T145" s="129">
        <v>89</v>
      </c>
      <c r="U145" s="129" t="s">
        <v>76</v>
      </c>
      <c r="V145" s="129" t="s">
        <v>305</v>
      </c>
      <c r="W145" s="129">
        <v>5000</v>
      </c>
      <c r="X145" s="132">
        <v>44461</v>
      </c>
      <c r="Y145" s="129" t="s">
        <v>271</v>
      </c>
      <c r="Z145" s="129">
        <f t="shared" si="8"/>
        <v>56.2</v>
      </c>
    </row>
    <row r="146" spans="2:26" hidden="1">
      <c r="B146" s="129">
        <v>89</v>
      </c>
      <c r="C146" s="129" t="s">
        <v>76</v>
      </c>
      <c r="D146" s="129" t="s">
        <v>304</v>
      </c>
      <c r="E146" s="129">
        <v>3800</v>
      </c>
      <c r="F146" s="132">
        <v>44496</v>
      </c>
      <c r="G146" s="129" t="s">
        <v>271</v>
      </c>
      <c r="H146" s="129">
        <f t="shared" si="9"/>
        <v>42.7</v>
      </c>
      <c r="K146" s="129">
        <v>90</v>
      </c>
      <c r="L146" s="129" t="s">
        <v>76</v>
      </c>
      <c r="M146" s="129" t="s">
        <v>304</v>
      </c>
      <c r="N146" s="129">
        <v>4500</v>
      </c>
      <c r="O146" s="132">
        <v>44668</v>
      </c>
      <c r="P146" s="129" t="s">
        <v>271</v>
      </c>
      <c r="Q146" s="129">
        <f t="shared" si="11"/>
        <v>50</v>
      </c>
      <c r="T146" s="129">
        <v>50</v>
      </c>
      <c r="U146" s="129" t="s">
        <v>75</v>
      </c>
      <c r="V146" s="129" t="s">
        <v>306</v>
      </c>
      <c r="W146" s="129">
        <v>3500</v>
      </c>
      <c r="X146" s="132">
        <v>44457</v>
      </c>
      <c r="Y146" s="129" t="s">
        <v>267</v>
      </c>
      <c r="Z146" s="129">
        <f t="shared" si="8"/>
        <v>70</v>
      </c>
    </row>
    <row r="147" spans="2:26" hidden="1">
      <c r="B147" s="129">
        <v>90</v>
      </c>
      <c r="C147" s="129" t="s">
        <v>76</v>
      </c>
      <c r="D147" s="129" t="s">
        <v>321</v>
      </c>
      <c r="E147" s="129">
        <v>4000</v>
      </c>
      <c r="F147" s="132">
        <v>44484</v>
      </c>
      <c r="G147" s="129" t="s">
        <v>271</v>
      </c>
      <c r="H147" s="129">
        <f t="shared" si="9"/>
        <v>44.4</v>
      </c>
      <c r="K147" s="129">
        <v>63</v>
      </c>
      <c r="L147" s="129" t="s">
        <v>141</v>
      </c>
      <c r="M147" s="129" t="s">
        <v>306</v>
      </c>
      <c r="N147" s="129">
        <v>4000</v>
      </c>
      <c r="O147" s="132">
        <v>44667</v>
      </c>
      <c r="P147" s="129" t="s">
        <v>267</v>
      </c>
      <c r="Q147" s="129">
        <f t="shared" si="11"/>
        <v>63.5</v>
      </c>
      <c r="T147" s="129">
        <v>50</v>
      </c>
      <c r="U147" s="129" t="s">
        <v>309</v>
      </c>
      <c r="V147" s="129" t="s">
        <v>305</v>
      </c>
      <c r="W147" s="129">
        <v>3300</v>
      </c>
      <c r="X147" s="132">
        <v>44445</v>
      </c>
      <c r="Y147" s="129" t="s">
        <v>267</v>
      </c>
      <c r="Z147" s="129">
        <f t="shared" si="8"/>
        <v>66</v>
      </c>
    </row>
    <row r="148" spans="2:26" hidden="1">
      <c r="B148" s="129">
        <v>90</v>
      </c>
      <c r="C148" s="129" t="s">
        <v>76</v>
      </c>
      <c r="D148" s="129" t="s">
        <v>306</v>
      </c>
      <c r="E148" s="129">
        <v>4000</v>
      </c>
      <c r="F148" s="132">
        <v>44475</v>
      </c>
      <c r="G148" s="129" t="s">
        <v>271</v>
      </c>
      <c r="H148" s="129">
        <f t="shared" si="9"/>
        <v>44.4</v>
      </c>
      <c r="K148" s="129">
        <v>49</v>
      </c>
      <c r="L148" s="129" t="s">
        <v>316</v>
      </c>
      <c r="M148" s="129" t="s">
        <v>321</v>
      </c>
      <c r="N148" s="129">
        <v>3500</v>
      </c>
      <c r="O148" s="132">
        <v>44661</v>
      </c>
      <c r="P148" s="129" t="s">
        <v>267</v>
      </c>
      <c r="Q148" s="129">
        <f t="shared" si="11"/>
        <v>71.400000000000006</v>
      </c>
      <c r="T148" s="129">
        <v>62</v>
      </c>
      <c r="U148" s="129" t="s">
        <v>76</v>
      </c>
      <c r="V148" s="129" t="s">
        <v>304</v>
      </c>
      <c r="W148" s="129">
        <v>3700</v>
      </c>
      <c r="X148" s="132">
        <v>44436</v>
      </c>
      <c r="Y148" s="129" t="s">
        <v>267</v>
      </c>
      <c r="Z148" s="129">
        <f t="shared" si="8"/>
        <v>59.7</v>
      </c>
    </row>
    <row r="149" spans="2:26" hidden="1">
      <c r="B149" s="129">
        <v>89</v>
      </c>
      <c r="C149" s="129" t="s">
        <v>76</v>
      </c>
      <c r="D149" s="129" t="s">
        <v>306</v>
      </c>
      <c r="E149" s="129">
        <v>4100</v>
      </c>
      <c r="F149" s="132">
        <v>44473</v>
      </c>
      <c r="G149" s="129" t="s">
        <v>326</v>
      </c>
      <c r="H149" s="129">
        <f t="shared" si="9"/>
        <v>46.1</v>
      </c>
      <c r="K149" s="129">
        <v>65.62</v>
      </c>
      <c r="L149" s="129" t="s">
        <v>76</v>
      </c>
      <c r="M149" s="129" t="s">
        <v>306</v>
      </c>
      <c r="N149" s="129">
        <v>3600</v>
      </c>
      <c r="O149" s="132">
        <v>44637</v>
      </c>
      <c r="P149" s="129" t="s">
        <v>267</v>
      </c>
      <c r="Q149" s="129">
        <f t="shared" si="11"/>
        <v>54.9</v>
      </c>
      <c r="T149" s="129">
        <v>78</v>
      </c>
      <c r="U149" s="129" t="s">
        <v>76</v>
      </c>
      <c r="V149" s="129" t="s">
        <v>306</v>
      </c>
      <c r="W149" s="129">
        <v>4300</v>
      </c>
      <c r="X149" s="132">
        <v>44436</v>
      </c>
      <c r="Y149" s="129" t="s">
        <v>271</v>
      </c>
      <c r="Z149" s="129">
        <f t="shared" si="8"/>
        <v>55.1</v>
      </c>
    </row>
    <row r="150" spans="2:26" hidden="1">
      <c r="B150" s="129">
        <v>90</v>
      </c>
      <c r="C150" s="129" t="s">
        <v>76</v>
      </c>
      <c r="D150" s="129" t="s">
        <v>324</v>
      </c>
      <c r="E150" s="129">
        <v>4000</v>
      </c>
      <c r="F150" s="132">
        <v>44464</v>
      </c>
      <c r="G150" s="129" t="s">
        <v>271</v>
      </c>
      <c r="H150" s="129">
        <f t="shared" si="9"/>
        <v>44.4</v>
      </c>
      <c r="K150" s="129">
        <v>90</v>
      </c>
      <c r="L150" s="129" t="s">
        <v>76</v>
      </c>
      <c r="M150" s="129" t="s">
        <v>304</v>
      </c>
      <c r="N150" s="129">
        <v>4500</v>
      </c>
      <c r="O150" s="132">
        <v>44632</v>
      </c>
      <c r="P150" s="129" t="s">
        <v>271</v>
      </c>
      <c r="Q150" s="129">
        <f t="shared" si="11"/>
        <v>50</v>
      </c>
      <c r="T150" s="129">
        <v>80</v>
      </c>
      <c r="U150" s="129" t="s">
        <v>76</v>
      </c>
      <c r="V150" s="129" t="s">
        <v>306</v>
      </c>
      <c r="W150" s="129">
        <v>4300</v>
      </c>
      <c r="X150" s="132">
        <v>44433</v>
      </c>
      <c r="Y150" s="129" t="s">
        <v>271</v>
      </c>
      <c r="Z150" s="129">
        <f t="shared" si="8"/>
        <v>53.8</v>
      </c>
    </row>
    <row r="151" spans="2:26" hidden="1">
      <c r="B151" s="129">
        <v>90</v>
      </c>
      <c r="C151" s="129" t="s">
        <v>327</v>
      </c>
      <c r="D151" s="129" t="s">
        <v>305</v>
      </c>
      <c r="E151" s="129">
        <v>4200</v>
      </c>
      <c r="F151" s="132">
        <v>44458</v>
      </c>
      <c r="G151" s="129" t="s">
        <v>271</v>
      </c>
      <c r="H151" s="129">
        <f t="shared" si="9"/>
        <v>46.7</v>
      </c>
      <c r="K151" s="129">
        <v>63</v>
      </c>
      <c r="L151" s="129" t="s">
        <v>141</v>
      </c>
      <c r="M151" s="129" t="s">
        <v>305</v>
      </c>
      <c r="N151" s="129">
        <v>3600</v>
      </c>
      <c r="O151" s="132">
        <v>44632</v>
      </c>
      <c r="P151" s="129" t="s">
        <v>267</v>
      </c>
      <c r="Q151" s="129">
        <f t="shared" si="11"/>
        <v>57.1</v>
      </c>
      <c r="T151" s="129">
        <v>90</v>
      </c>
      <c r="U151" s="129" t="s">
        <v>76</v>
      </c>
      <c r="V151" s="129" t="s">
        <v>306</v>
      </c>
      <c r="W151" s="129">
        <v>4500</v>
      </c>
      <c r="X151" s="132">
        <v>44431</v>
      </c>
      <c r="Y151" s="129" t="s">
        <v>271</v>
      </c>
      <c r="Z151" s="129">
        <f t="shared" si="8"/>
        <v>50</v>
      </c>
    </row>
    <row r="152" spans="2:26" hidden="1">
      <c r="B152" s="129">
        <v>66</v>
      </c>
      <c r="C152" s="129" t="s">
        <v>141</v>
      </c>
      <c r="D152" s="129" t="s">
        <v>306</v>
      </c>
      <c r="E152" s="129">
        <v>3500</v>
      </c>
      <c r="F152" s="132">
        <v>44457</v>
      </c>
      <c r="G152" s="129" t="s">
        <v>267</v>
      </c>
      <c r="H152" s="129">
        <f t="shared" si="9"/>
        <v>53</v>
      </c>
      <c r="K152" s="129">
        <v>90</v>
      </c>
      <c r="L152" s="129" t="s">
        <v>76</v>
      </c>
      <c r="M152" s="129" t="s">
        <v>306</v>
      </c>
      <c r="N152" s="129">
        <v>4200</v>
      </c>
      <c r="O152" s="132">
        <v>44629</v>
      </c>
      <c r="P152" s="129" t="s">
        <v>271</v>
      </c>
      <c r="Q152" s="129">
        <f t="shared" si="11"/>
        <v>46.7</v>
      </c>
      <c r="T152" s="129">
        <v>90</v>
      </c>
      <c r="U152" s="129" t="s">
        <v>76</v>
      </c>
      <c r="V152" s="129" t="s">
        <v>305</v>
      </c>
      <c r="W152" s="129">
        <v>4400</v>
      </c>
      <c r="X152" s="132">
        <v>44430</v>
      </c>
      <c r="Y152" s="129" t="s">
        <v>271</v>
      </c>
      <c r="Z152" s="129">
        <f t="shared" si="8"/>
        <v>48.9</v>
      </c>
    </row>
    <row r="153" spans="2:26" hidden="1">
      <c r="B153" s="129">
        <v>90</v>
      </c>
      <c r="C153" s="129" t="s">
        <v>76</v>
      </c>
      <c r="D153" s="129" t="s">
        <v>306</v>
      </c>
      <c r="E153" s="129">
        <v>4100</v>
      </c>
      <c r="F153" s="132">
        <v>44453</v>
      </c>
      <c r="G153" s="129" t="s">
        <v>271</v>
      </c>
      <c r="H153" s="129">
        <f t="shared" si="9"/>
        <v>45.6</v>
      </c>
      <c r="K153" s="129">
        <v>90.4</v>
      </c>
      <c r="L153" s="129" t="s">
        <v>76</v>
      </c>
      <c r="M153" s="129" t="s">
        <v>321</v>
      </c>
      <c r="N153" s="129">
        <v>4300</v>
      </c>
      <c r="O153" s="132">
        <v>44627</v>
      </c>
      <c r="P153" s="129" t="s">
        <v>271</v>
      </c>
      <c r="Q153" s="129">
        <f t="shared" si="11"/>
        <v>47.6</v>
      </c>
      <c r="T153" s="129">
        <v>49.81</v>
      </c>
      <c r="U153" s="129" t="s">
        <v>309</v>
      </c>
      <c r="V153" s="129" t="s">
        <v>306</v>
      </c>
      <c r="W153" s="129">
        <v>3100</v>
      </c>
      <c r="X153" s="132">
        <v>44428</v>
      </c>
      <c r="Y153" s="129" t="s">
        <v>267</v>
      </c>
      <c r="Z153" s="129">
        <f t="shared" si="8"/>
        <v>62.2</v>
      </c>
    </row>
    <row r="154" spans="2:26" hidden="1">
      <c r="B154" s="129">
        <v>90</v>
      </c>
      <c r="C154" s="129" t="s">
        <v>76</v>
      </c>
      <c r="D154" s="129" t="s">
        <v>304</v>
      </c>
      <c r="E154" s="129">
        <v>4400</v>
      </c>
      <c r="F154" s="132">
        <v>44447</v>
      </c>
      <c r="G154" s="129" t="s">
        <v>271</v>
      </c>
      <c r="H154" s="129">
        <f t="shared" si="9"/>
        <v>48.9</v>
      </c>
      <c r="K154" s="129">
        <v>90</v>
      </c>
      <c r="L154" s="129" t="s">
        <v>76</v>
      </c>
      <c r="M154" s="129" t="s">
        <v>305</v>
      </c>
      <c r="N154" s="129">
        <v>4400</v>
      </c>
      <c r="O154" s="132">
        <v>44622</v>
      </c>
      <c r="P154" s="129" t="s">
        <v>271</v>
      </c>
      <c r="Q154" s="129">
        <f t="shared" si="11"/>
        <v>48.9</v>
      </c>
      <c r="T154" s="129">
        <v>90.25</v>
      </c>
      <c r="U154" s="129" t="s">
        <v>327</v>
      </c>
      <c r="V154" s="129" t="s">
        <v>305</v>
      </c>
      <c r="W154" s="129">
        <v>4800</v>
      </c>
      <c r="X154" s="132">
        <v>44416</v>
      </c>
      <c r="Y154" s="129" t="s">
        <v>271</v>
      </c>
      <c r="Z154" s="129">
        <f t="shared" si="8"/>
        <v>53.2</v>
      </c>
    </row>
    <row r="155" spans="2:26" hidden="1">
      <c r="B155" s="129">
        <v>67</v>
      </c>
      <c r="C155" s="129" t="s">
        <v>76</v>
      </c>
      <c r="D155" s="129" t="s">
        <v>324</v>
      </c>
      <c r="E155" s="129">
        <v>4100</v>
      </c>
      <c r="F155" s="132">
        <v>44434</v>
      </c>
      <c r="G155" s="129" t="s">
        <v>267</v>
      </c>
      <c r="H155" s="129">
        <f t="shared" si="9"/>
        <v>61.2</v>
      </c>
      <c r="K155" s="129">
        <v>66</v>
      </c>
      <c r="L155" s="129" t="s">
        <v>76</v>
      </c>
      <c r="M155" s="129" t="s">
        <v>306</v>
      </c>
      <c r="N155" s="129">
        <v>3700</v>
      </c>
      <c r="O155" s="132">
        <v>44619</v>
      </c>
      <c r="P155" s="129" t="s">
        <v>267</v>
      </c>
      <c r="Q155" s="129">
        <f t="shared" si="11"/>
        <v>56.1</v>
      </c>
      <c r="T155" s="129">
        <v>78</v>
      </c>
      <c r="U155" s="129" t="s">
        <v>76</v>
      </c>
      <c r="V155" s="129" t="s">
        <v>305</v>
      </c>
      <c r="W155" s="129">
        <v>4000</v>
      </c>
      <c r="X155" s="132">
        <v>44414</v>
      </c>
      <c r="Y155" s="129" t="s">
        <v>271</v>
      </c>
      <c r="Z155" s="129">
        <f t="shared" si="8"/>
        <v>51.3</v>
      </c>
    </row>
    <row r="156" spans="2:26" hidden="1">
      <c r="B156" s="129">
        <v>90</v>
      </c>
      <c r="C156" s="129" t="s">
        <v>76</v>
      </c>
      <c r="D156" s="129" t="s">
        <v>305</v>
      </c>
      <c r="E156" s="129">
        <v>4500</v>
      </c>
      <c r="F156" s="132">
        <v>44427</v>
      </c>
      <c r="G156" s="129" t="s">
        <v>271</v>
      </c>
      <c r="H156" s="129">
        <f t="shared" si="9"/>
        <v>50</v>
      </c>
      <c r="K156" s="129">
        <v>49.3</v>
      </c>
      <c r="L156" s="129" t="s">
        <v>318</v>
      </c>
      <c r="M156" s="129" t="s">
        <v>322</v>
      </c>
      <c r="N156" s="129">
        <v>3300</v>
      </c>
      <c r="O156" s="132">
        <v>44619</v>
      </c>
      <c r="P156" s="129" t="s">
        <v>267</v>
      </c>
      <c r="Q156" s="129">
        <f t="shared" si="11"/>
        <v>66.900000000000006</v>
      </c>
      <c r="T156" s="129">
        <v>65</v>
      </c>
      <c r="U156" s="129" t="s">
        <v>76</v>
      </c>
      <c r="V156" s="129" t="s">
        <v>306</v>
      </c>
      <c r="W156" s="129">
        <v>3500</v>
      </c>
      <c r="X156" s="132">
        <v>44407</v>
      </c>
      <c r="Y156" s="129" t="s">
        <v>267</v>
      </c>
      <c r="Z156" s="129">
        <f t="shared" si="8"/>
        <v>53.8</v>
      </c>
    </row>
    <row r="157" spans="2:26" hidden="1">
      <c r="B157" s="129">
        <v>108</v>
      </c>
      <c r="C157" s="129" t="s">
        <v>76</v>
      </c>
      <c r="D157" s="129" t="s">
        <v>304</v>
      </c>
      <c r="E157" s="129">
        <v>5800</v>
      </c>
      <c r="F157" s="132">
        <v>44426</v>
      </c>
      <c r="G157" s="129" t="s">
        <v>290</v>
      </c>
      <c r="H157" s="129">
        <f t="shared" si="9"/>
        <v>53.7</v>
      </c>
      <c r="K157" s="129">
        <v>108</v>
      </c>
      <c r="L157" s="129" t="s">
        <v>325</v>
      </c>
      <c r="M157" s="129" t="s">
        <v>306</v>
      </c>
      <c r="N157" s="129">
        <v>6500</v>
      </c>
      <c r="O157" s="132">
        <v>44616</v>
      </c>
      <c r="P157" s="129" t="s">
        <v>264</v>
      </c>
      <c r="Q157" s="129">
        <f t="shared" si="11"/>
        <v>60.2</v>
      </c>
      <c r="T157" s="129">
        <v>90</v>
      </c>
      <c r="U157" s="129" t="s">
        <v>76</v>
      </c>
      <c r="V157" s="129" t="s">
        <v>306</v>
      </c>
      <c r="W157" s="129">
        <v>5000</v>
      </c>
      <c r="X157" s="132">
        <v>44407</v>
      </c>
      <c r="Y157" s="129" t="s">
        <v>271</v>
      </c>
      <c r="Z157" s="129">
        <f t="shared" si="8"/>
        <v>55.6</v>
      </c>
    </row>
    <row r="158" spans="2:26" hidden="1">
      <c r="B158" s="129">
        <v>98</v>
      </c>
      <c r="C158" s="129" t="s">
        <v>76</v>
      </c>
      <c r="D158" s="129" t="s">
        <v>304</v>
      </c>
      <c r="E158" s="129">
        <v>6700</v>
      </c>
      <c r="F158" s="132">
        <v>44421</v>
      </c>
      <c r="G158" s="129" t="s">
        <v>278</v>
      </c>
      <c r="H158" s="129">
        <f t="shared" si="9"/>
        <v>68.400000000000006</v>
      </c>
      <c r="K158" s="129">
        <v>109</v>
      </c>
      <c r="L158" s="129" t="s">
        <v>76</v>
      </c>
      <c r="M158" s="129" t="s">
        <v>306</v>
      </c>
      <c r="N158" s="129">
        <v>6700</v>
      </c>
      <c r="O158" s="132">
        <v>44613</v>
      </c>
      <c r="P158" s="129" t="s">
        <v>290</v>
      </c>
      <c r="Q158" s="129">
        <f t="shared" si="11"/>
        <v>61.5</v>
      </c>
      <c r="T158" s="129">
        <v>63</v>
      </c>
      <c r="U158" s="129" t="s">
        <v>316</v>
      </c>
      <c r="V158" s="129" t="s">
        <v>306</v>
      </c>
      <c r="W158" s="129">
        <v>3550</v>
      </c>
      <c r="X158" s="132">
        <v>44407</v>
      </c>
      <c r="Y158" s="129" t="s">
        <v>267</v>
      </c>
      <c r="Z158" s="129">
        <f t="shared" si="8"/>
        <v>56.3</v>
      </c>
    </row>
    <row r="159" spans="2:26" hidden="1">
      <c r="B159" s="129">
        <v>90</v>
      </c>
      <c r="C159" s="129" t="s">
        <v>76</v>
      </c>
      <c r="D159" s="129" t="s">
        <v>306</v>
      </c>
      <c r="E159" s="129">
        <v>4000</v>
      </c>
      <c r="F159" s="132">
        <v>44411</v>
      </c>
      <c r="G159" s="129" t="s">
        <v>271</v>
      </c>
      <c r="H159" s="129">
        <f t="shared" si="9"/>
        <v>44.4</v>
      </c>
      <c r="K159" s="129">
        <v>78</v>
      </c>
      <c r="L159" s="129" t="s">
        <v>76</v>
      </c>
      <c r="M159" s="129" t="s">
        <v>305</v>
      </c>
      <c r="N159" s="129">
        <v>4200</v>
      </c>
      <c r="O159" s="132">
        <v>44605</v>
      </c>
      <c r="P159" s="129" t="s">
        <v>271</v>
      </c>
      <c r="Q159" s="129">
        <f t="shared" si="11"/>
        <v>53.8</v>
      </c>
      <c r="T159" s="129">
        <v>80</v>
      </c>
      <c r="U159" s="129" t="s">
        <v>76</v>
      </c>
      <c r="V159" s="129" t="s">
        <v>305</v>
      </c>
      <c r="W159" s="129">
        <v>4400</v>
      </c>
      <c r="X159" s="132">
        <v>44403</v>
      </c>
      <c r="Y159" s="129" t="s">
        <v>271</v>
      </c>
      <c r="Z159" s="129">
        <f t="shared" si="8"/>
        <v>55</v>
      </c>
    </row>
    <row r="160" spans="2:26" hidden="1">
      <c r="B160" s="129">
        <v>108</v>
      </c>
      <c r="C160" s="129" t="s">
        <v>76</v>
      </c>
      <c r="D160" s="129" t="s">
        <v>306</v>
      </c>
      <c r="E160" s="129">
        <v>6000</v>
      </c>
      <c r="F160" s="132">
        <v>44409</v>
      </c>
      <c r="G160" s="129" t="s">
        <v>290</v>
      </c>
      <c r="H160" s="129">
        <f t="shared" si="9"/>
        <v>55.6</v>
      </c>
      <c r="K160" s="129">
        <v>90</v>
      </c>
      <c r="L160" s="129" t="s">
        <v>76</v>
      </c>
      <c r="M160" s="129" t="s">
        <v>304</v>
      </c>
      <c r="N160" s="129">
        <v>5000</v>
      </c>
      <c r="O160" s="132">
        <v>44605</v>
      </c>
      <c r="P160" s="129" t="s">
        <v>271</v>
      </c>
      <c r="Q160" s="129">
        <f t="shared" si="11"/>
        <v>55.6</v>
      </c>
      <c r="T160" s="129">
        <v>98.78</v>
      </c>
      <c r="U160" s="129" t="s">
        <v>76</v>
      </c>
      <c r="V160" s="129" t="s">
        <v>306</v>
      </c>
      <c r="W160" s="129">
        <v>4500</v>
      </c>
      <c r="X160" s="132">
        <v>44385</v>
      </c>
      <c r="Y160" s="129" t="s">
        <v>278</v>
      </c>
      <c r="Z160" s="129">
        <f t="shared" si="8"/>
        <v>45.6</v>
      </c>
    </row>
    <row r="161" spans="2:37" hidden="1">
      <c r="B161" s="129">
        <v>67</v>
      </c>
      <c r="C161" s="129" t="s">
        <v>76</v>
      </c>
      <c r="D161" s="129" t="s">
        <v>322</v>
      </c>
      <c r="E161" s="129">
        <v>3500</v>
      </c>
      <c r="F161" s="132">
        <v>44393</v>
      </c>
      <c r="G161" s="129" t="s">
        <v>267</v>
      </c>
      <c r="H161" s="129">
        <f t="shared" si="9"/>
        <v>52.2</v>
      </c>
      <c r="K161" s="129">
        <v>62.44</v>
      </c>
      <c r="L161" s="129" t="s">
        <v>316</v>
      </c>
      <c r="M161" s="129" t="s">
        <v>324</v>
      </c>
      <c r="N161" s="129">
        <v>3400</v>
      </c>
      <c r="O161" s="132">
        <v>44604</v>
      </c>
      <c r="P161" s="129" t="s">
        <v>267</v>
      </c>
      <c r="Q161" s="129">
        <f t="shared" si="11"/>
        <v>54.5</v>
      </c>
      <c r="T161" s="129">
        <v>100</v>
      </c>
      <c r="U161" s="129" t="s">
        <v>76</v>
      </c>
      <c r="V161" s="129" t="s">
        <v>304</v>
      </c>
      <c r="W161" s="129">
        <v>4900</v>
      </c>
      <c r="X161" s="132">
        <v>44381</v>
      </c>
      <c r="Y161" s="129" t="s">
        <v>278</v>
      </c>
      <c r="Z161" s="129">
        <f t="shared" si="8"/>
        <v>49</v>
      </c>
    </row>
    <row r="162" spans="2:37" hidden="1">
      <c r="B162" s="129">
        <v>66</v>
      </c>
      <c r="C162" s="129" t="s">
        <v>76</v>
      </c>
      <c r="D162" s="129" t="s">
        <v>324</v>
      </c>
      <c r="E162" s="129">
        <v>3400</v>
      </c>
      <c r="F162" s="132">
        <v>44392</v>
      </c>
      <c r="G162" s="129" t="s">
        <v>267</v>
      </c>
      <c r="H162" s="129">
        <f t="shared" si="9"/>
        <v>51.5</v>
      </c>
      <c r="K162" s="129">
        <v>108.49</v>
      </c>
      <c r="L162" s="129" t="s">
        <v>76</v>
      </c>
      <c r="M162" s="129" t="s">
        <v>305</v>
      </c>
      <c r="N162" s="129">
        <v>5700</v>
      </c>
      <c r="O162" s="132">
        <v>44603</v>
      </c>
      <c r="P162" s="129" t="s">
        <v>287</v>
      </c>
      <c r="Q162" s="129">
        <f t="shared" si="11"/>
        <v>52.5</v>
      </c>
      <c r="T162" s="129">
        <v>90</v>
      </c>
      <c r="U162" s="129" t="s">
        <v>76</v>
      </c>
      <c r="V162" s="129" t="s">
        <v>304</v>
      </c>
      <c r="W162" s="129">
        <v>3800</v>
      </c>
      <c r="X162" s="132">
        <v>44372</v>
      </c>
      <c r="Y162" s="129" t="s">
        <v>271</v>
      </c>
      <c r="Z162" s="129">
        <f t="shared" si="8"/>
        <v>42.2</v>
      </c>
    </row>
    <row r="163" spans="2:37" hidden="1">
      <c r="B163" s="129">
        <v>50</v>
      </c>
      <c r="C163" s="129" t="s">
        <v>318</v>
      </c>
      <c r="D163" s="129" t="s">
        <v>304</v>
      </c>
      <c r="E163" s="129">
        <v>3300</v>
      </c>
      <c r="F163" s="132">
        <v>44385</v>
      </c>
      <c r="G163" s="129" t="s">
        <v>267</v>
      </c>
      <c r="H163" s="129">
        <f t="shared" si="9"/>
        <v>66</v>
      </c>
      <c r="K163" s="129">
        <v>90</v>
      </c>
      <c r="L163" s="129" t="s">
        <v>76</v>
      </c>
      <c r="M163" s="129" t="s">
        <v>306</v>
      </c>
      <c r="N163" s="129">
        <v>4300</v>
      </c>
      <c r="O163" s="132">
        <v>44599</v>
      </c>
      <c r="P163" s="129" t="s">
        <v>271</v>
      </c>
      <c r="Q163" s="129">
        <f t="shared" si="11"/>
        <v>47.8</v>
      </c>
    </row>
    <row r="164" spans="2:37" hidden="1">
      <c r="B164" s="129">
        <v>65</v>
      </c>
      <c r="C164" s="129" t="s">
        <v>141</v>
      </c>
      <c r="D164" s="129" t="s">
        <v>305</v>
      </c>
      <c r="E164" s="129">
        <v>3500</v>
      </c>
      <c r="F164" s="132">
        <v>44377</v>
      </c>
      <c r="G164" s="129" t="s">
        <v>267</v>
      </c>
      <c r="H164" s="129">
        <f t="shared" si="9"/>
        <v>53.8</v>
      </c>
      <c r="K164" s="129">
        <v>90</v>
      </c>
      <c r="L164" s="129" t="s">
        <v>76</v>
      </c>
      <c r="M164" s="129" t="s">
        <v>306</v>
      </c>
      <c r="N164" s="129">
        <v>4300</v>
      </c>
      <c r="O164" s="132">
        <v>44570</v>
      </c>
      <c r="P164" s="129" t="s">
        <v>271</v>
      </c>
      <c r="Q164" s="129">
        <f t="shared" si="11"/>
        <v>47.8</v>
      </c>
    </row>
    <row r="165" spans="2:37" hidden="1">
      <c r="K165" s="129">
        <v>90</v>
      </c>
      <c r="L165" s="129" t="s">
        <v>76</v>
      </c>
      <c r="M165" s="129" t="s">
        <v>306</v>
      </c>
      <c r="N165" s="129">
        <v>5000</v>
      </c>
      <c r="O165" s="132">
        <v>44563</v>
      </c>
      <c r="P165" s="129" t="s">
        <v>271</v>
      </c>
      <c r="Q165" s="129">
        <f t="shared" si="11"/>
        <v>55.6</v>
      </c>
      <c r="S165" s="133" t="s">
        <v>179</v>
      </c>
      <c r="T165" s="133" t="s">
        <v>256</v>
      </c>
      <c r="U165" s="133" t="s">
        <v>257</v>
      </c>
      <c r="V165" s="133" t="s">
        <v>258</v>
      </c>
      <c r="W165" s="133" t="s">
        <v>259</v>
      </c>
      <c r="X165" s="133" t="s">
        <v>260</v>
      </c>
      <c r="Y165" s="133" t="s">
        <v>45</v>
      </c>
      <c r="Z165" s="133" t="s">
        <v>261</v>
      </c>
      <c r="AA165" s="133"/>
      <c r="AB165" s="133"/>
      <c r="AD165" s="133" t="s">
        <v>179</v>
      </c>
      <c r="AE165" s="133" t="s">
        <v>256</v>
      </c>
      <c r="AF165" s="133" t="s">
        <v>257</v>
      </c>
      <c r="AG165" s="136" t="s">
        <v>258</v>
      </c>
      <c r="AH165" s="133" t="s">
        <v>259</v>
      </c>
      <c r="AI165" s="133" t="s">
        <v>260</v>
      </c>
      <c r="AJ165" s="133" t="s">
        <v>45</v>
      </c>
      <c r="AK165" s="133" t="s">
        <v>261</v>
      </c>
    </row>
    <row r="166" spans="2:37" hidden="1">
      <c r="K166" s="129">
        <v>49</v>
      </c>
      <c r="L166" s="129" t="s">
        <v>318</v>
      </c>
      <c r="M166" s="129" t="s">
        <v>324</v>
      </c>
      <c r="N166" s="129">
        <v>3350</v>
      </c>
      <c r="O166" s="132">
        <v>44562</v>
      </c>
      <c r="P166" s="129" t="s">
        <v>267</v>
      </c>
      <c r="Q166" s="129">
        <f t="shared" si="11"/>
        <v>68.400000000000006</v>
      </c>
      <c r="S166" s="133" t="s">
        <v>188</v>
      </c>
      <c r="T166" s="133">
        <v>90</v>
      </c>
      <c r="U166" s="133" t="s">
        <v>76</v>
      </c>
      <c r="V166" s="133" t="s">
        <v>305</v>
      </c>
      <c r="W166" s="133">
        <v>4950</v>
      </c>
      <c r="X166" s="134">
        <v>44779</v>
      </c>
      <c r="Y166" s="133" t="s">
        <v>271</v>
      </c>
      <c r="Z166" s="133">
        <f t="shared" ref="Z166:Z247" si="12">ROUND(W166/T166,1)</f>
        <v>55</v>
      </c>
      <c r="AA166" s="133"/>
      <c r="AB166" s="133"/>
      <c r="AD166" s="133" t="s">
        <v>247</v>
      </c>
      <c r="AE166" s="133">
        <v>89</v>
      </c>
      <c r="AF166" s="133" t="s">
        <v>76</v>
      </c>
      <c r="AG166" s="136" t="s">
        <v>305</v>
      </c>
      <c r="AH166" s="133">
        <v>7100</v>
      </c>
      <c r="AI166" s="134">
        <v>44734</v>
      </c>
      <c r="AJ166" s="133" t="s">
        <v>278</v>
      </c>
      <c r="AK166" s="133">
        <f t="shared" ref="AK166:AK187" si="13">ROUND(AH166/AE166,1)</f>
        <v>79.8</v>
      </c>
    </row>
    <row r="167" spans="2:37" hidden="1">
      <c r="K167" s="129">
        <v>50</v>
      </c>
      <c r="L167" s="129" t="s">
        <v>77</v>
      </c>
      <c r="M167" s="129" t="s">
        <v>305</v>
      </c>
      <c r="N167" s="129">
        <v>3400</v>
      </c>
      <c r="O167" s="132">
        <v>44548</v>
      </c>
      <c r="P167" s="129" t="s">
        <v>267</v>
      </c>
      <c r="Q167" s="129">
        <f t="shared" si="11"/>
        <v>68</v>
      </c>
      <c r="T167" s="129">
        <v>90</v>
      </c>
      <c r="U167" s="129" t="s">
        <v>76</v>
      </c>
      <c r="V167" s="129" t="s">
        <v>324</v>
      </c>
      <c r="W167" s="129">
        <v>4800</v>
      </c>
      <c r="X167" s="132">
        <v>44779</v>
      </c>
      <c r="Y167" s="129" t="s">
        <v>271</v>
      </c>
      <c r="Z167" s="129">
        <f t="shared" si="12"/>
        <v>53.3</v>
      </c>
      <c r="AE167" s="129">
        <v>89</v>
      </c>
      <c r="AF167" s="129" t="s">
        <v>76</v>
      </c>
      <c r="AG167" s="130" t="s">
        <v>306</v>
      </c>
      <c r="AH167" s="129">
        <v>6500</v>
      </c>
      <c r="AI167" s="132">
        <v>44733</v>
      </c>
      <c r="AJ167" s="129" t="s">
        <v>278</v>
      </c>
      <c r="AK167" s="129">
        <f t="shared" si="13"/>
        <v>73</v>
      </c>
    </row>
    <row r="168" spans="2:37" hidden="1">
      <c r="K168" s="129">
        <v>62</v>
      </c>
      <c r="L168" s="129" t="s">
        <v>316</v>
      </c>
      <c r="M168" s="129" t="s">
        <v>306</v>
      </c>
      <c r="N168" s="129">
        <v>4500</v>
      </c>
      <c r="O168" s="132">
        <v>44541</v>
      </c>
      <c r="P168" s="129" t="s">
        <v>267</v>
      </c>
      <c r="Q168" s="129">
        <f t="shared" si="11"/>
        <v>72.599999999999994</v>
      </c>
      <c r="T168" s="129">
        <v>108</v>
      </c>
      <c r="U168" s="129" t="s">
        <v>76</v>
      </c>
      <c r="V168" s="129" t="s">
        <v>324</v>
      </c>
      <c r="W168" s="129">
        <v>6700</v>
      </c>
      <c r="X168" s="132">
        <v>44774</v>
      </c>
      <c r="Y168" s="129" t="s">
        <v>264</v>
      </c>
      <c r="Z168" s="129">
        <f t="shared" si="12"/>
        <v>62</v>
      </c>
      <c r="AE168" s="129">
        <v>88</v>
      </c>
      <c r="AF168" s="129" t="s">
        <v>141</v>
      </c>
      <c r="AG168" s="130" t="s">
        <v>306</v>
      </c>
      <c r="AH168" s="129">
        <v>6300</v>
      </c>
      <c r="AI168" s="132">
        <v>44676</v>
      </c>
      <c r="AJ168" s="129" t="s">
        <v>287</v>
      </c>
      <c r="AK168" s="129">
        <f t="shared" si="13"/>
        <v>71.599999999999994</v>
      </c>
    </row>
    <row r="169" spans="2:37" hidden="1">
      <c r="K169" s="129">
        <v>90</v>
      </c>
      <c r="L169" s="129" t="s">
        <v>76</v>
      </c>
      <c r="M169" s="129" t="s">
        <v>304</v>
      </c>
      <c r="N169" s="129">
        <v>4500</v>
      </c>
      <c r="O169" s="132">
        <v>44537</v>
      </c>
      <c r="P169" s="129" t="s">
        <v>271</v>
      </c>
      <c r="Q169" s="129">
        <f t="shared" si="11"/>
        <v>50</v>
      </c>
      <c r="T169" s="129">
        <v>78</v>
      </c>
      <c r="U169" s="129" t="s">
        <v>76</v>
      </c>
      <c r="V169" s="129" t="s">
        <v>324</v>
      </c>
      <c r="W169" s="129">
        <v>4700</v>
      </c>
      <c r="X169" s="132">
        <v>44763</v>
      </c>
      <c r="Y169" s="129" t="s">
        <v>293</v>
      </c>
      <c r="Z169" s="129">
        <f t="shared" si="12"/>
        <v>60.3</v>
      </c>
      <c r="AE169" s="129">
        <v>94.82</v>
      </c>
      <c r="AF169" s="129" t="s">
        <v>76</v>
      </c>
      <c r="AG169" s="130" t="s">
        <v>328</v>
      </c>
      <c r="AH169" s="129">
        <v>7600</v>
      </c>
      <c r="AI169" s="132">
        <v>44667</v>
      </c>
      <c r="AJ169" s="129" t="s">
        <v>271</v>
      </c>
      <c r="AK169" s="129">
        <f t="shared" si="13"/>
        <v>80.2</v>
      </c>
    </row>
    <row r="170" spans="2:37" hidden="1">
      <c r="K170" s="129">
        <v>63</v>
      </c>
      <c r="L170" s="129" t="s">
        <v>141</v>
      </c>
      <c r="M170" s="129" t="s">
        <v>321</v>
      </c>
      <c r="N170" s="129">
        <v>3800</v>
      </c>
      <c r="O170" s="132">
        <v>44537</v>
      </c>
      <c r="P170" s="129" t="s">
        <v>267</v>
      </c>
      <c r="Q170" s="129">
        <f t="shared" si="11"/>
        <v>60.3</v>
      </c>
      <c r="T170" s="129">
        <v>90</v>
      </c>
      <c r="U170" s="129" t="s">
        <v>76</v>
      </c>
      <c r="V170" s="129" t="s">
        <v>305</v>
      </c>
      <c r="W170" s="129">
        <v>4500</v>
      </c>
      <c r="X170" s="132">
        <v>44758</v>
      </c>
      <c r="Y170" s="129" t="s">
        <v>271</v>
      </c>
      <c r="Z170" s="129">
        <f t="shared" si="12"/>
        <v>50</v>
      </c>
      <c r="AE170" s="129">
        <v>171.3</v>
      </c>
      <c r="AF170" s="129" t="s">
        <v>76</v>
      </c>
      <c r="AG170" s="130" t="s">
        <v>306</v>
      </c>
      <c r="AH170" s="129">
        <v>10000</v>
      </c>
      <c r="AI170" s="132">
        <v>44658</v>
      </c>
      <c r="AJ170" s="129" t="s">
        <v>278</v>
      </c>
      <c r="AK170" s="129">
        <f t="shared" si="13"/>
        <v>58.4</v>
      </c>
    </row>
    <row r="171" spans="2:37" hidden="1">
      <c r="K171" s="129">
        <v>90</v>
      </c>
      <c r="L171" s="129" t="s">
        <v>76</v>
      </c>
      <c r="M171" s="129" t="s">
        <v>306</v>
      </c>
      <c r="N171" s="129">
        <v>4100</v>
      </c>
      <c r="O171" s="132">
        <v>44536</v>
      </c>
      <c r="P171" s="129" t="s">
        <v>271</v>
      </c>
      <c r="Q171" s="129">
        <f t="shared" si="11"/>
        <v>45.6</v>
      </c>
      <c r="T171" s="129">
        <v>90</v>
      </c>
      <c r="U171" s="129" t="s">
        <v>76</v>
      </c>
      <c r="V171" s="129" t="s">
        <v>322</v>
      </c>
      <c r="W171" s="129">
        <v>4500</v>
      </c>
      <c r="X171" s="132">
        <v>44756</v>
      </c>
      <c r="Y171" s="129" t="s">
        <v>271</v>
      </c>
      <c r="Z171" s="129">
        <f t="shared" si="12"/>
        <v>50</v>
      </c>
      <c r="AE171" s="129">
        <v>129</v>
      </c>
      <c r="AF171" s="129" t="s">
        <v>141</v>
      </c>
      <c r="AG171" s="130" t="s">
        <v>328</v>
      </c>
      <c r="AH171" s="129">
        <v>9100</v>
      </c>
      <c r="AI171" s="132">
        <v>44643</v>
      </c>
      <c r="AJ171" s="129" t="s">
        <v>290</v>
      </c>
      <c r="AK171" s="129">
        <f t="shared" si="13"/>
        <v>70.5</v>
      </c>
    </row>
    <row r="172" spans="2:37" hidden="1">
      <c r="K172" s="129">
        <v>90</v>
      </c>
      <c r="L172" s="129" t="s">
        <v>76</v>
      </c>
      <c r="M172" s="129" t="s">
        <v>324</v>
      </c>
      <c r="N172" s="129">
        <v>4500</v>
      </c>
      <c r="O172" s="132">
        <v>44517</v>
      </c>
      <c r="P172" s="129" t="s">
        <v>271</v>
      </c>
      <c r="Q172" s="129">
        <f t="shared" si="11"/>
        <v>50</v>
      </c>
      <c r="T172" s="129">
        <v>67</v>
      </c>
      <c r="U172" s="129" t="s">
        <v>76</v>
      </c>
      <c r="V172" s="129" t="s">
        <v>324</v>
      </c>
      <c r="W172" s="129">
        <v>4200</v>
      </c>
      <c r="X172" s="132">
        <v>44756</v>
      </c>
      <c r="Y172" s="129" t="s">
        <v>267</v>
      </c>
      <c r="Z172" s="129">
        <f t="shared" si="12"/>
        <v>62.7</v>
      </c>
      <c r="AE172" s="129">
        <v>94.82</v>
      </c>
      <c r="AF172" s="129" t="s">
        <v>141</v>
      </c>
      <c r="AG172" s="130" t="s">
        <v>329</v>
      </c>
      <c r="AH172" s="129">
        <v>6600</v>
      </c>
      <c r="AI172" s="132">
        <v>44619</v>
      </c>
      <c r="AJ172" s="129" t="s">
        <v>271</v>
      </c>
      <c r="AK172" s="129">
        <f t="shared" si="13"/>
        <v>69.599999999999994</v>
      </c>
    </row>
    <row r="173" spans="2:37" hidden="1">
      <c r="K173" s="129">
        <v>90</v>
      </c>
      <c r="L173" s="129" t="s">
        <v>76</v>
      </c>
      <c r="M173" s="129" t="s">
        <v>304</v>
      </c>
      <c r="N173" s="129">
        <v>4700</v>
      </c>
      <c r="O173" s="132">
        <v>44516</v>
      </c>
      <c r="P173" s="129" t="s">
        <v>271</v>
      </c>
      <c r="Q173" s="129">
        <f t="shared" si="11"/>
        <v>52.2</v>
      </c>
      <c r="T173" s="129">
        <v>87</v>
      </c>
      <c r="U173" s="129" t="s">
        <v>76</v>
      </c>
      <c r="V173" s="129" t="s">
        <v>304</v>
      </c>
      <c r="W173" s="129">
        <v>4800</v>
      </c>
      <c r="X173" s="132">
        <v>44752</v>
      </c>
      <c r="Y173" s="129" t="s">
        <v>271</v>
      </c>
      <c r="Z173" s="129">
        <f t="shared" si="12"/>
        <v>55.2</v>
      </c>
      <c r="AE173" s="129">
        <v>99</v>
      </c>
      <c r="AF173" s="129" t="s">
        <v>141</v>
      </c>
      <c r="AG173" s="130" t="s">
        <v>284</v>
      </c>
      <c r="AH173" s="129">
        <v>6300</v>
      </c>
      <c r="AI173" s="132">
        <v>44615</v>
      </c>
      <c r="AJ173" s="129" t="s">
        <v>271</v>
      </c>
      <c r="AK173" s="129">
        <f t="shared" si="13"/>
        <v>63.6</v>
      </c>
    </row>
    <row r="174" spans="2:37" hidden="1">
      <c r="K174" s="129">
        <v>63</v>
      </c>
      <c r="L174" s="129" t="s">
        <v>76</v>
      </c>
      <c r="M174" s="129" t="s">
        <v>304</v>
      </c>
      <c r="N174" s="129">
        <v>3600</v>
      </c>
      <c r="O174" s="132">
        <v>44514</v>
      </c>
      <c r="P174" s="129" t="s">
        <v>267</v>
      </c>
      <c r="Q174" s="129">
        <f t="shared" si="11"/>
        <v>57.1</v>
      </c>
      <c r="T174" s="129">
        <v>90</v>
      </c>
      <c r="U174" s="129" t="s">
        <v>76</v>
      </c>
      <c r="V174" s="129" t="s">
        <v>322</v>
      </c>
      <c r="W174" s="129">
        <v>4200</v>
      </c>
      <c r="X174" s="132">
        <v>44751</v>
      </c>
      <c r="Y174" s="129" t="s">
        <v>271</v>
      </c>
      <c r="Z174" s="129">
        <f t="shared" si="12"/>
        <v>46.7</v>
      </c>
      <c r="AE174" s="129">
        <v>89</v>
      </c>
      <c r="AF174" s="129" t="s">
        <v>76</v>
      </c>
      <c r="AG174" s="130" t="s">
        <v>306</v>
      </c>
      <c r="AH174" s="129">
        <v>6800</v>
      </c>
      <c r="AI174" s="132">
        <v>44605</v>
      </c>
      <c r="AJ174" s="129" t="s">
        <v>278</v>
      </c>
      <c r="AK174" s="129">
        <f t="shared" si="13"/>
        <v>76.400000000000006</v>
      </c>
    </row>
    <row r="175" spans="2:37" hidden="1">
      <c r="K175" s="129">
        <v>90</v>
      </c>
      <c r="L175" s="129" t="s">
        <v>76</v>
      </c>
      <c r="M175" s="129" t="s">
        <v>306</v>
      </c>
      <c r="N175" s="129">
        <v>4600</v>
      </c>
      <c r="O175" s="132">
        <v>44513</v>
      </c>
      <c r="P175" s="129" t="s">
        <v>271</v>
      </c>
      <c r="Q175" s="129">
        <f t="shared" si="11"/>
        <v>51.1</v>
      </c>
      <c r="T175" s="129">
        <v>62.5</v>
      </c>
      <c r="U175" s="129" t="s">
        <v>141</v>
      </c>
      <c r="V175" s="129" t="s">
        <v>304</v>
      </c>
      <c r="W175" s="129">
        <v>3600</v>
      </c>
      <c r="X175" s="132">
        <v>44745</v>
      </c>
      <c r="Y175" s="129" t="s">
        <v>267</v>
      </c>
      <c r="Z175" s="129">
        <f t="shared" si="12"/>
        <v>57.6</v>
      </c>
      <c r="AE175" s="129">
        <v>94</v>
      </c>
      <c r="AF175" s="129" t="s">
        <v>141</v>
      </c>
      <c r="AG175" s="130" t="s">
        <v>328</v>
      </c>
      <c r="AH175" s="129">
        <v>7400</v>
      </c>
      <c r="AI175" s="132">
        <v>44589</v>
      </c>
      <c r="AJ175" s="129" t="s">
        <v>271</v>
      </c>
      <c r="AK175" s="129">
        <f t="shared" si="13"/>
        <v>78.7</v>
      </c>
    </row>
    <row r="176" spans="2:37" hidden="1">
      <c r="K176" s="129">
        <v>90</v>
      </c>
      <c r="L176" s="129" t="s">
        <v>76</v>
      </c>
      <c r="M176" s="129" t="s">
        <v>305</v>
      </c>
      <c r="N176" s="129">
        <v>4300</v>
      </c>
      <c r="O176" s="132">
        <v>44496</v>
      </c>
      <c r="P176" s="129" t="s">
        <v>271</v>
      </c>
      <c r="Q176" s="129">
        <f t="shared" si="11"/>
        <v>47.8</v>
      </c>
      <c r="T176" s="129">
        <v>90</v>
      </c>
      <c r="U176" s="129" t="s">
        <v>76</v>
      </c>
      <c r="V176" s="129" t="s">
        <v>305</v>
      </c>
      <c r="W176" s="129">
        <v>4800</v>
      </c>
      <c r="X176" s="132">
        <v>44744</v>
      </c>
      <c r="Y176" s="129" t="s">
        <v>271</v>
      </c>
      <c r="Z176" s="129">
        <f t="shared" si="12"/>
        <v>53.3</v>
      </c>
      <c r="AE176" s="129">
        <v>171.95</v>
      </c>
      <c r="AF176" s="129" t="s">
        <v>325</v>
      </c>
      <c r="AG176" s="130" t="s">
        <v>305</v>
      </c>
      <c r="AH176" s="129">
        <v>9000</v>
      </c>
      <c r="AI176" s="132">
        <v>44578</v>
      </c>
      <c r="AJ176" s="129" t="s">
        <v>264</v>
      </c>
      <c r="AK176" s="129">
        <f t="shared" si="13"/>
        <v>52.3</v>
      </c>
    </row>
    <row r="177" spans="11:37" hidden="1">
      <c r="K177" s="129">
        <v>90</v>
      </c>
      <c r="L177" s="129" t="s">
        <v>76</v>
      </c>
      <c r="M177" s="129" t="s">
        <v>304</v>
      </c>
      <c r="N177" s="129">
        <v>4400</v>
      </c>
      <c r="O177" s="132">
        <v>44489</v>
      </c>
      <c r="P177" s="129" t="s">
        <v>271</v>
      </c>
      <c r="Q177" s="129">
        <f t="shared" si="11"/>
        <v>48.9</v>
      </c>
      <c r="T177" s="129">
        <v>79</v>
      </c>
      <c r="U177" s="129" t="s">
        <v>76</v>
      </c>
      <c r="V177" s="129" t="s">
        <v>304</v>
      </c>
      <c r="W177" s="129">
        <v>4200</v>
      </c>
      <c r="X177" s="132">
        <v>44744</v>
      </c>
      <c r="Y177" s="129" t="s">
        <v>293</v>
      </c>
      <c r="Z177" s="129">
        <f t="shared" si="12"/>
        <v>53.2</v>
      </c>
      <c r="AE177" s="129">
        <v>86.78</v>
      </c>
      <c r="AF177" s="129" t="s">
        <v>76</v>
      </c>
      <c r="AG177" s="130" t="s">
        <v>304</v>
      </c>
      <c r="AH177" s="129">
        <v>6500</v>
      </c>
      <c r="AI177" s="132">
        <v>44556</v>
      </c>
      <c r="AJ177" s="129" t="s">
        <v>271</v>
      </c>
      <c r="AK177" s="129">
        <f t="shared" si="13"/>
        <v>74.900000000000006</v>
      </c>
    </row>
    <row r="178" spans="11:37" hidden="1">
      <c r="K178" s="129">
        <v>90</v>
      </c>
      <c r="L178" s="129" t="s">
        <v>76</v>
      </c>
      <c r="M178" s="129" t="s">
        <v>306</v>
      </c>
      <c r="N178" s="129">
        <v>4100</v>
      </c>
      <c r="O178" s="132">
        <v>44486</v>
      </c>
      <c r="P178" s="129" t="s">
        <v>271</v>
      </c>
      <c r="Q178" s="129">
        <f t="shared" si="11"/>
        <v>45.6</v>
      </c>
      <c r="T178" s="129">
        <v>90</v>
      </c>
      <c r="U178" s="129" t="s">
        <v>76</v>
      </c>
      <c r="V178" s="129" t="s">
        <v>306</v>
      </c>
      <c r="W178" s="129">
        <v>4500</v>
      </c>
      <c r="X178" s="132">
        <v>44741</v>
      </c>
      <c r="Y178" s="129" t="s">
        <v>271</v>
      </c>
      <c r="Z178" s="129">
        <f t="shared" si="12"/>
        <v>50</v>
      </c>
      <c r="AE178" s="129">
        <v>89</v>
      </c>
      <c r="AF178" s="129" t="s">
        <v>76</v>
      </c>
      <c r="AG178" s="130" t="s">
        <v>301</v>
      </c>
      <c r="AH178" s="129">
        <v>6000</v>
      </c>
      <c r="AI178" s="132">
        <v>44532</v>
      </c>
      <c r="AJ178" s="129" t="s">
        <v>278</v>
      </c>
      <c r="AK178" s="129">
        <f t="shared" si="13"/>
        <v>67.400000000000006</v>
      </c>
    </row>
    <row r="179" spans="11:37" hidden="1">
      <c r="K179" s="129">
        <v>66</v>
      </c>
      <c r="L179" s="129" t="s">
        <v>76</v>
      </c>
      <c r="M179" s="129" t="s">
        <v>304</v>
      </c>
      <c r="N179" s="129">
        <v>3600</v>
      </c>
      <c r="O179" s="132">
        <v>44485</v>
      </c>
      <c r="P179" s="129" t="s">
        <v>267</v>
      </c>
      <c r="Q179" s="129">
        <f t="shared" si="11"/>
        <v>54.5</v>
      </c>
      <c r="T179" s="129">
        <v>90</v>
      </c>
      <c r="U179" s="129" t="s">
        <v>76</v>
      </c>
      <c r="V179" s="129" t="s">
        <v>306</v>
      </c>
      <c r="W179" s="129">
        <v>4550</v>
      </c>
      <c r="X179" s="132">
        <v>44736</v>
      </c>
      <c r="Y179" s="129" t="s">
        <v>271</v>
      </c>
      <c r="Z179" s="129">
        <f t="shared" si="12"/>
        <v>50.6</v>
      </c>
      <c r="AE179" s="129">
        <v>86</v>
      </c>
      <c r="AF179" s="129" t="s">
        <v>141</v>
      </c>
      <c r="AG179" s="130" t="s">
        <v>306</v>
      </c>
      <c r="AH179" s="129">
        <v>6000</v>
      </c>
      <c r="AI179" s="132">
        <v>44497</v>
      </c>
      <c r="AJ179" s="129" t="s">
        <v>271</v>
      </c>
      <c r="AK179" s="129">
        <f t="shared" si="13"/>
        <v>69.8</v>
      </c>
    </row>
    <row r="180" spans="11:37" hidden="1">
      <c r="K180" s="129">
        <v>50</v>
      </c>
      <c r="L180" s="129" t="s">
        <v>323</v>
      </c>
      <c r="M180" s="129" t="s">
        <v>306</v>
      </c>
      <c r="N180" s="129">
        <v>3300</v>
      </c>
      <c r="O180" s="132">
        <v>44485</v>
      </c>
      <c r="P180" s="129" t="s">
        <v>267</v>
      </c>
      <c r="Q180" s="129">
        <f t="shared" si="11"/>
        <v>66</v>
      </c>
      <c r="T180" s="129">
        <v>89.8</v>
      </c>
      <c r="U180" s="129" t="s">
        <v>76</v>
      </c>
      <c r="V180" s="129" t="s">
        <v>321</v>
      </c>
      <c r="W180" s="129">
        <v>4300</v>
      </c>
      <c r="X180" s="132">
        <v>44733</v>
      </c>
      <c r="Y180" s="129" t="s">
        <v>271</v>
      </c>
      <c r="Z180" s="129">
        <f t="shared" si="12"/>
        <v>47.9</v>
      </c>
      <c r="AE180" s="129">
        <v>87.68</v>
      </c>
      <c r="AF180" s="129" t="s">
        <v>76</v>
      </c>
      <c r="AG180" s="130" t="s">
        <v>266</v>
      </c>
      <c r="AH180" s="129">
        <v>6300</v>
      </c>
      <c r="AI180" s="132">
        <v>44442</v>
      </c>
      <c r="AJ180" s="129" t="s">
        <v>320</v>
      </c>
      <c r="AK180" s="129">
        <f t="shared" si="13"/>
        <v>71.900000000000006</v>
      </c>
    </row>
    <row r="181" spans="11:37" hidden="1">
      <c r="K181" s="129">
        <v>90</v>
      </c>
      <c r="L181" s="129" t="s">
        <v>76</v>
      </c>
      <c r="M181" s="129" t="s">
        <v>305</v>
      </c>
      <c r="N181" s="129">
        <v>3950</v>
      </c>
      <c r="O181" s="132">
        <v>44481</v>
      </c>
      <c r="P181" s="129" t="s">
        <v>271</v>
      </c>
      <c r="Q181" s="129">
        <f t="shared" si="11"/>
        <v>43.9</v>
      </c>
      <c r="T181" s="129">
        <v>90</v>
      </c>
      <c r="U181" s="129" t="s">
        <v>76</v>
      </c>
      <c r="V181" s="129" t="s">
        <v>304</v>
      </c>
      <c r="W181" s="129">
        <v>5000</v>
      </c>
      <c r="X181" s="132">
        <v>44733</v>
      </c>
      <c r="Y181" s="129" t="s">
        <v>271</v>
      </c>
      <c r="Z181" s="129">
        <f t="shared" si="12"/>
        <v>55.6</v>
      </c>
      <c r="AE181" s="129">
        <v>89</v>
      </c>
      <c r="AF181" s="129" t="s">
        <v>76</v>
      </c>
      <c r="AG181" s="130" t="s">
        <v>304</v>
      </c>
      <c r="AH181" s="129">
        <v>5800</v>
      </c>
      <c r="AI181" s="132">
        <v>44437</v>
      </c>
      <c r="AJ181" s="129" t="s">
        <v>278</v>
      </c>
      <c r="AK181" s="129">
        <f t="shared" si="13"/>
        <v>65.2</v>
      </c>
    </row>
    <row r="182" spans="11:37" hidden="1">
      <c r="K182" s="129">
        <v>49</v>
      </c>
      <c r="L182" s="129" t="s">
        <v>309</v>
      </c>
      <c r="M182" s="129" t="s">
        <v>324</v>
      </c>
      <c r="N182" s="129">
        <v>3400</v>
      </c>
      <c r="O182" s="132">
        <v>44480</v>
      </c>
      <c r="P182" s="129" t="s">
        <v>267</v>
      </c>
      <c r="Q182" s="129">
        <f t="shared" si="11"/>
        <v>69.400000000000006</v>
      </c>
      <c r="T182" s="129">
        <v>90</v>
      </c>
      <c r="U182" s="129" t="s">
        <v>76</v>
      </c>
      <c r="V182" s="129" t="s">
        <v>322</v>
      </c>
      <c r="W182" s="129">
        <v>4500</v>
      </c>
      <c r="X182" s="132">
        <v>44731</v>
      </c>
      <c r="Y182" s="129" t="s">
        <v>271</v>
      </c>
      <c r="Z182" s="129">
        <f t="shared" si="12"/>
        <v>50</v>
      </c>
      <c r="AE182" s="129">
        <v>86.99</v>
      </c>
      <c r="AF182" s="129" t="s">
        <v>141</v>
      </c>
      <c r="AG182" s="130" t="s">
        <v>304</v>
      </c>
      <c r="AH182" s="129">
        <v>6100</v>
      </c>
      <c r="AI182" s="132">
        <v>44409</v>
      </c>
      <c r="AJ182" s="129" t="s">
        <v>271</v>
      </c>
      <c r="AK182" s="129">
        <f t="shared" si="13"/>
        <v>70.099999999999994</v>
      </c>
    </row>
    <row r="183" spans="11:37" hidden="1">
      <c r="K183" s="129">
        <v>80</v>
      </c>
      <c r="L183" s="129" t="s">
        <v>76</v>
      </c>
      <c r="M183" s="129" t="s">
        <v>306</v>
      </c>
      <c r="N183" s="129">
        <v>4700</v>
      </c>
      <c r="O183" s="132">
        <v>44478</v>
      </c>
      <c r="P183" s="129" t="s">
        <v>271</v>
      </c>
      <c r="Q183" s="129">
        <f t="shared" si="11"/>
        <v>58.8</v>
      </c>
      <c r="T183" s="129">
        <v>90</v>
      </c>
      <c r="U183" s="129" t="s">
        <v>76</v>
      </c>
      <c r="V183" s="129" t="s">
        <v>305</v>
      </c>
      <c r="W183" s="129">
        <v>4900</v>
      </c>
      <c r="X183" s="132">
        <v>44730</v>
      </c>
      <c r="Y183" s="129" t="s">
        <v>271</v>
      </c>
      <c r="Z183" s="129">
        <f t="shared" si="12"/>
        <v>54.4</v>
      </c>
      <c r="AE183" s="129">
        <v>87</v>
      </c>
      <c r="AF183" s="129" t="s">
        <v>141</v>
      </c>
      <c r="AG183" s="130" t="s">
        <v>272</v>
      </c>
      <c r="AH183" s="129">
        <v>6300</v>
      </c>
      <c r="AI183" s="132">
        <v>44409</v>
      </c>
      <c r="AJ183" s="129" t="s">
        <v>271</v>
      </c>
      <c r="AK183" s="129">
        <f t="shared" si="13"/>
        <v>72.400000000000006</v>
      </c>
    </row>
    <row r="184" spans="11:37" hidden="1">
      <c r="K184" s="129">
        <v>67</v>
      </c>
      <c r="L184" s="129" t="s">
        <v>76</v>
      </c>
      <c r="M184" s="129" t="s">
        <v>305</v>
      </c>
      <c r="N184" s="129">
        <v>3600</v>
      </c>
      <c r="O184" s="132">
        <v>44476</v>
      </c>
      <c r="P184" s="129" t="s">
        <v>267</v>
      </c>
      <c r="Q184" s="129">
        <f t="shared" si="11"/>
        <v>53.7</v>
      </c>
      <c r="T184" s="129">
        <v>90</v>
      </c>
      <c r="U184" s="129" t="s">
        <v>76</v>
      </c>
      <c r="V184" s="129" t="s">
        <v>306</v>
      </c>
      <c r="W184" s="129">
        <v>4100</v>
      </c>
      <c r="X184" s="132">
        <v>44729</v>
      </c>
      <c r="Y184" s="129" t="s">
        <v>271</v>
      </c>
      <c r="Z184" s="129">
        <f t="shared" si="12"/>
        <v>45.6</v>
      </c>
      <c r="AE184" s="129">
        <v>89</v>
      </c>
      <c r="AF184" s="129" t="s">
        <v>76</v>
      </c>
      <c r="AG184" s="130" t="s">
        <v>304</v>
      </c>
      <c r="AH184" s="129">
        <v>5700</v>
      </c>
      <c r="AI184" s="132">
        <v>44401</v>
      </c>
      <c r="AJ184" s="129" t="s">
        <v>278</v>
      </c>
      <c r="AK184" s="129">
        <f t="shared" si="13"/>
        <v>64</v>
      </c>
    </row>
    <row r="185" spans="11:37" hidden="1">
      <c r="K185" s="129">
        <v>50</v>
      </c>
      <c r="L185" s="129" t="s">
        <v>318</v>
      </c>
      <c r="M185" s="129" t="s">
        <v>324</v>
      </c>
      <c r="N185" s="129">
        <v>3350</v>
      </c>
      <c r="O185" s="132">
        <v>44464</v>
      </c>
      <c r="P185" s="129" t="s">
        <v>267</v>
      </c>
      <c r="Q185" s="129">
        <f t="shared" si="11"/>
        <v>67</v>
      </c>
      <c r="T185" s="129">
        <v>90</v>
      </c>
      <c r="U185" s="129" t="s">
        <v>76</v>
      </c>
      <c r="V185" s="129" t="s">
        <v>321</v>
      </c>
      <c r="W185" s="129">
        <v>4500</v>
      </c>
      <c r="X185" s="132">
        <v>44724</v>
      </c>
      <c r="Y185" s="129" t="s">
        <v>271</v>
      </c>
      <c r="Z185" s="129">
        <f t="shared" si="12"/>
        <v>50</v>
      </c>
      <c r="AE185" s="129">
        <v>89</v>
      </c>
      <c r="AF185" s="129" t="s">
        <v>76</v>
      </c>
      <c r="AG185" s="130" t="s">
        <v>306</v>
      </c>
      <c r="AH185" s="129">
        <v>6000</v>
      </c>
      <c r="AI185" s="132">
        <v>44400</v>
      </c>
      <c r="AJ185" s="129" t="s">
        <v>278</v>
      </c>
      <c r="AK185" s="129">
        <f t="shared" si="13"/>
        <v>67.400000000000006</v>
      </c>
    </row>
    <row r="186" spans="11:37" hidden="1">
      <c r="K186" s="129">
        <v>90</v>
      </c>
      <c r="L186" s="129" t="s">
        <v>76</v>
      </c>
      <c r="M186" s="129" t="s">
        <v>306</v>
      </c>
      <c r="N186" s="129">
        <v>4300</v>
      </c>
      <c r="O186" s="132">
        <v>44459</v>
      </c>
      <c r="P186" s="129" t="s">
        <v>271</v>
      </c>
      <c r="Q186" s="129">
        <f t="shared" si="11"/>
        <v>47.8</v>
      </c>
      <c r="T186" s="129">
        <v>90</v>
      </c>
      <c r="U186" s="129" t="s">
        <v>76</v>
      </c>
      <c r="V186" s="129" t="s">
        <v>322</v>
      </c>
      <c r="W186" s="129">
        <v>4500</v>
      </c>
      <c r="X186" s="132">
        <v>44721</v>
      </c>
      <c r="Y186" s="129" t="s">
        <v>271</v>
      </c>
      <c r="Z186" s="129">
        <f t="shared" si="12"/>
        <v>50</v>
      </c>
      <c r="AE186" s="129">
        <v>89</v>
      </c>
      <c r="AF186" s="129" t="s">
        <v>76</v>
      </c>
      <c r="AG186" s="130" t="s">
        <v>266</v>
      </c>
      <c r="AH186" s="129">
        <v>5800</v>
      </c>
      <c r="AI186" s="132">
        <v>44399</v>
      </c>
      <c r="AJ186" s="129" t="s">
        <v>278</v>
      </c>
      <c r="AK186" s="129">
        <f t="shared" si="13"/>
        <v>65.2</v>
      </c>
    </row>
    <row r="187" spans="11:37" hidden="1">
      <c r="K187" s="129">
        <v>90</v>
      </c>
      <c r="L187" s="129" t="s">
        <v>76</v>
      </c>
      <c r="M187" s="129" t="s">
        <v>306</v>
      </c>
      <c r="N187" s="129">
        <v>4800</v>
      </c>
      <c r="O187" s="132">
        <v>44452</v>
      </c>
      <c r="P187" s="129" t="s">
        <v>271</v>
      </c>
      <c r="Q187" s="129">
        <f t="shared" si="11"/>
        <v>53.3</v>
      </c>
      <c r="T187" s="129">
        <v>90</v>
      </c>
      <c r="U187" s="129" t="s">
        <v>76</v>
      </c>
      <c r="V187" s="129" t="s">
        <v>322</v>
      </c>
      <c r="W187" s="129">
        <v>4900</v>
      </c>
      <c r="X187" s="132">
        <v>44719</v>
      </c>
      <c r="Y187" s="129" t="s">
        <v>271</v>
      </c>
      <c r="Z187" s="129">
        <f t="shared" si="12"/>
        <v>54.4</v>
      </c>
      <c r="AE187" s="129">
        <v>88</v>
      </c>
      <c r="AF187" s="129" t="s">
        <v>141</v>
      </c>
      <c r="AG187" s="130" t="s">
        <v>301</v>
      </c>
      <c r="AH187" s="129">
        <v>5000</v>
      </c>
      <c r="AI187" s="132">
        <v>44380</v>
      </c>
      <c r="AJ187" s="129" t="s">
        <v>271</v>
      </c>
      <c r="AK187" s="129">
        <f t="shared" si="13"/>
        <v>56.8</v>
      </c>
    </row>
    <row r="188" spans="11:37" hidden="1">
      <c r="K188" s="129">
        <v>49</v>
      </c>
      <c r="L188" s="129" t="s">
        <v>323</v>
      </c>
      <c r="M188" s="129" t="s">
        <v>304</v>
      </c>
      <c r="N188" s="129">
        <v>3300</v>
      </c>
      <c r="O188" s="132">
        <v>44429</v>
      </c>
      <c r="P188" s="129" t="s">
        <v>267</v>
      </c>
      <c r="Q188" s="129">
        <f t="shared" si="11"/>
        <v>67.3</v>
      </c>
      <c r="T188" s="129">
        <v>50</v>
      </c>
      <c r="U188" s="129" t="s">
        <v>309</v>
      </c>
      <c r="V188" s="129" t="s">
        <v>304</v>
      </c>
      <c r="W188" s="129">
        <v>3100</v>
      </c>
      <c r="X188" s="132">
        <v>44715</v>
      </c>
      <c r="Y188" s="129" t="s">
        <v>267</v>
      </c>
      <c r="Z188" s="129">
        <f t="shared" si="12"/>
        <v>62</v>
      </c>
    </row>
    <row r="189" spans="11:37" hidden="1">
      <c r="K189" s="129">
        <v>90</v>
      </c>
      <c r="L189" s="129" t="s">
        <v>76</v>
      </c>
      <c r="M189" s="129" t="s">
        <v>304</v>
      </c>
      <c r="N189" s="129">
        <v>4100</v>
      </c>
      <c r="O189" s="132">
        <v>44429</v>
      </c>
      <c r="P189" s="129" t="s">
        <v>271</v>
      </c>
      <c r="Q189" s="129">
        <f t="shared" si="11"/>
        <v>45.6</v>
      </c>
      <c r="T189" s="129">
        <v>90</v>
      </c>
      <c r="U189" s="129" t="s">
        <v>76</v>
      </c>
      <c r="V189" s="129" t="s">
        <v>306</v>
      </c>
      <c r="W189" s="129">
        <v>4200</v>
      </c>
      <c r="X189" s="132">
        <v>44706</v>
      </c>
      <c r="Y189" s="129" t="s">
        <v>271</v>
      </c>
      <c r="Z189" s="129">
        <f t="shared" si="12"/>
        <v>46.7</v>
      </c>
    </row>
    <row r="190" spans="11:37" hidden="1">
      <c r="K190" s="129">
        <v>90</v>
      </c>
      <c r="L190" s="129" t="s">
        <v>76</v>
      </c>
      <c r="M190" s="129" t="s">
        <v>304</v>
      </c>
      <c r="N190" s="129">
        <v>4700</v>
      </c>
      <c r="O190" s="132">
        <v>44425</v>
      </c>
      <c r="P190" s="129" t="s">
        <v>271</v>
      </c>
      <c r="Q190" s="129">
        <f t="shared" si="11"/>
        <v>52.2</v>
      </c>
      <c r="T190" s="129">
        <v>89</v>
      </c>
      <c r="U190" s="129" t="s">
        <v>76</v>
      </c>
      <c r="V190" s="129" t="s">
        <v>305</v>
      </c>
      <c r="W190" s="129">
        <v>4500</v>
      </c>
      <c r="X190" s="132">
        <v>44702</v>
      </c>
      <c r="Y190" s="129" t="s">
        <v>271</v>
      </c>
      <c r="Z190" s="129">
        <f t="shared" si="12"/>
        <v>50.6</v>
      </c>
    </row>
    <row r="191" spans="11:37" hidden="1">
      <c r="K191" s="129">
        <v>90</v>
      </c>
      <c r="L191" s="129" t="s">
        <v>76</v>
      </c>
      <c r="M191" s="129" t="s">
        <v>306</v>
      </c>
      <c r="N191" s="129">
        <v>4500</v>
      </c>
      <c r="O191" s="132">
        <v>44414</v>
      </c>
      <c r="P191" s="129" t="s">
        <v>271</v>
      </c>
      <c r="Q191" s="129">
        <f t="shared" si="11"/>
        <v>50</v>
      </c>
      <c r="T191" s="129">
        <v>50</v>
      </c>
      <c r="U191" s="129" t="s">
        <v>309</v>
      </c>
      <c r="V191" s="129" t="s">
        <v>304</v>
      </c>
      <c r="W191" s="129">
        <v>3500</v>
      </c>
      <c r="X191" s="132">
        <v>44702</v>
      </c>
      <c r="Y191" s="129" t="s">
        <v>267</v>
      </c>
      <c r="Z191" s="129">
        <f t="shared" si="12"/>
        <v>70</v>
      </c>
    </row>
    <row r="192" spans="11:37" hidden="1">
      <c r="K192" s="129">
        <v>63</v>
      </c>
      <c r="L192" s="129" t="s">
        <v>323</v>
      </c>
      <c r="M192" s="129" t="s">
        <v>304</v>
      </c>
      <c r="N192" s="129">
        <v>3500</v>
      </c>
      <c r="O192" s="132">
        <v>44413</v>
      </c>
      <c r="P192" s="129" t="s">
        <v>267</v>
      </c>
      <c r="Q192" s="129">
        <f t="shared" si="11"/>
        <v>55.6</v>
      </c>
      <c r="T192" s="129">
        <v>66</v>
      </c>
      <c r="U192" s="129" t="s">
        <v>76</v>
      </c>
      <c r="V192" s="129" t="s">
        <v>306</v>
      </c>
      <c r="W192" s="129">
        <v>3800</v>
      </c>
      <c r="X192" s="132">
        <v>44701</v>
      </c>
      <c r="Y192" s="129" t="s">
        <v>267</v>
      </c>
      <c r="Z192" s="129">
        <f t="shared" si="12"/>
        <v>57.6</v>
      </c>
    </row>
    <row r="193" spans="11:26" hidden="1">
      <c r="K193" s="129">
        <v>89</v>
      </c>
      <c r="L193" s="129" t="s">
        <v>76</v>
      </c>
      <c r="M193" s="129" t="s">
        <v>304</v>
      </c>
      <c r="N193" s="129">
        <v>4600</v>
      </c>
      <c r="O193" s="132">
        <v>44408</v>
      </c>
      <c r="P193" s="129" t="s">
        <v>271</v>
      </c>
      <c r="Q193" s="129">
        <f t="shared" si="11"/>
        <v>51.7</v>
      </c>
      <c r="T193" s="129">
        <v>67</v>
      </c>
      <c r="U193" s="129" t="s">
        <v>76</v>
      </c>
      <c r="V193" s="129" t="s">
        <v>322</v>
      </c>
      <c r="W193" s="129">
        <v>3900</v>
      </c>
      <c r="X193" s="132">
        <v>44686</v>
      </c>
      <c r="Y193" s="129" t="s">
        <v>267</v>
      </c>
      <c r="Z193" s="129">
        <f t="shared" si="12"/>
        <v>58.2</v>
      </c>
    </row>
    <row r="194" spans="11:26" hidden="1">
      <c r="K194" s="129">
        <v>98</v>
      </c>
      <c r="L194" s="129" t="s">
        <v>76</v>
      </c>
      <c r="M194" s="129" t="s">
        <v>304</v>
      </c>
      <c r="N194" s="129">
        <v>6200</v>
      </c>
      <c r="O194" s="132">
        <v>44403</v>
      </c>
      <c r="P194" s="129" t="s">
        <v>278</v>
      </c>
      <c r="Q194" s="129">
        <f t="shared" si="11"/>
        <v>63.3</v>
      </c>
      <c r="T194" s="129">
        <v>49</v>
      </c>
      <c r="U194" s="129" t="s">
        <v>75</v>
      </c>
      <c r="V194" s="129" t="s">
        <v>304</v>
      </c>
      <c r="W194" s="129">
        <v>3400</v>
      </c>
      <c r="X194" s="132">
        <v>44669</v>
      </c>
      <c r="Y194" s="129" t="s">
        <v>267</v>
      </c>
      <c r="Z194" s="129">
        <f t="shared" si="12"/>
        <v>69.400000000000006</v>
      </c>
    </row>
    <row r="195" spans="11:26" hidden="1">
      <c r="K195" s="129">
        <v>78</v>
      </c>
      <c r="L195" s="129" t="s">
        <v>76</v>
      </c>
      <c r="M195" s="129" t="s">
        <v>305</v>
      </c>
      <c r="N195" s="129">
        <v>4300</v>
      </c>
      <c r="O195" s="132">
        <v>44397</v>
      </c>
      <c r="P195" s="129" t="s">
        <v>293</v>
      </c>
      <c r="Q195" s="129">
        <f t="shared" si="11"/>
        <v>55.1</v>
      </c>
      <c r="T195" s="129">
        <v>50</v>
      </c>
      <c r="U195" s="129" t="s">
        <v>309</v>
      </c>
      <c r="V195" s="129" t="s">
        <v>305</v>
      </c>
      <c r="W195" s="129">
        <v>3400</v>
      </c>
      <c r="X195" s="132">
        <v>44668</v>
      </c>
      <c r="Y195" s="129" t="s">
        <v>267</v>
      </c>
      <c r="Z195" s="129">
        <f t="shared" si="12"/>
        <v>68</v>
      </c>
    </row>
    <row r="196" spans="11:26" hidden="1">
      <c r="K196" s="129">
        <v>90</v>
      </c>
      <c r="L196" s="129" t="s">
        <v>76</v>
      </c>
      <c r="M196" s="129" t="s">
        <v>321</v>
      </c>
      <c r="N196" s="129">
        <v>4200</v>
      </c>
      <c r="O196" s="132">
        <v>44396</v>
      </c>
      <c r="P196" s="129" t="s">
        <v>271</v>
      </c>
      <c r="Q196" s="129">
        <f t="shared" si="11"/>
        <v>46.7</v>
      </c>
      <c r="T196" s="129">
        <v>108</v>
      </c>
      <c r="U196" s="129" t="s">
        <v>76</v>
      </c>
      <c r="V196" s="129" t="s">
        <v>304</v>
      </c>
      <c r="W196" s="129">
        <v>5500</v>
      </c>
      <c r="X196" s="132">
        <v>44667</v>
      </c>
      <c r="Y196" s="129" t="s">
        <v>290</v>
      </c>
      <c r="Z196" s="129">
        <f t="shared" si="12"/>
        <v>50.9</v>
      </c>
    </row>
    <row r="197" spans="11:26" hidden="1">
      <c r="K197" s="129">
        <v>49</v>
      </c>
      <c r="L197" s="129" t="s">
        <v>318</v>
      </c>
      <c r="M197" s="129" t="s">
        <v>306</v>
      </c>
      <c r="N197" s="129">
        <v>3200</v>
      </c>
      <c r="O197" s="132">
        <v>44395</v>
      </c>
      <c r="P197" s="129" t="s">
        <v>267</v>
      </c>
      <c r="Q197" s="129">
        <f t="shared" si="11"/>
        <v>65.3</v>
      </c>
      <c r="T197" s="129">
        <v>99</v>
      </c>
      <c r="U197" s="129" t="s">
        <v>76</v>
      </c>
      <c r="V197" s="129" t="s">
        <v>304</v>
      </c>
      <c r="W197" s="129">
        <v>6500</v>
      </c>
      <c r="X197" s="132">
        <v>44666</v>
      </c>
      <c r="Y197" s="129" t="s">
        <v>278</v>
      </c>
      <c r="Z197" s="129">
        <f t="shared" si="12"/>
        <v>65.7</v>
      </c>
    </row>
    <row r="198" spans="11:26" hidden="1">
      <c r="K198" s="129">
        <v>62.5</v>
      </c>
      <c r="L198" s="129" t="s">
        <v>141</v>
      </c>
      <c r="M198" s="129" t="s">
        <v>305</v>
      </c>
      <c r="N198" s="129">
        <v>3500</v>
      </c>
      <c r="O198" s="132">
        <v>44394</v>
      </c>
      <c r="P198" s="129" t="s">
        <v>267</v>
      </c>
      <c r="Q198" s="129">
        <f t="shared" si="11"/>
        <v>56</v>
      </c>
      <c r="T198" s="129">
        <v>90</v>
      </c>
      <c r="U198" s="129" t="s">
        <v>76</v>
      </c>
      <c r="V198" s="129" t="s">
        <v>324</v>
      </c>
      <c r="W198" s="129">
        <v>4400</v>
      </c>
      <c r="X198" s="132">
        <v>44661</v>
      </c>
      <c r="Y198" s="129" t="s">
        <v>271</v>
      </c>
      <c r="Z198" s="129">
        <f t="shared" si="12"/>
        <v>48.9</v>
      </c>
    </row>
    <row r="199" spans="11:26" hidden="1">
      <c r="K199" s="129">
        <v>68</v>
      </c>
      <c r="L199" s="129" t="s">
        <v>76</v>
      </c>
      <c r="M199" s="129" t="s">
        <v>304</v>
      </c>
      <c r="N199" s="129">
        <v>3400</v>
      </c>
      <c r="O199" s="132">
        <v>44393</v>
      </c>
      <c r="P199" s="129" t="s">
        <v>267</v>
      </c>
      <c r="Q199" s="129">
        <f t="shared" si="11"/>
        <v>50</v>
      </c>
      <c r="T199" s="129">
        <v>90</v>
      </c>
      <c r="U199" s="129" t="s">
        <v>76</v>
      </c>
      <c r="V199" s="129" t="s">
        <v>321</v>
      </c>
      <c r="W199" s="129">
        <v>4600</v>
      </c>
      <c r="X199" s="132">
        <v>44655</v>
      </c>
      <c r="Y199" s="129" t="s">
        <v>271</v>
      </c>
      <c r="Z199" s="129">
        <f t="shared" si="12"/>
        <v>51.1</v>
      </c>
    </row>
    <row r="200" spans="11:26" hidden="1">
      <c r="K200" s="129">
        <v>90</v>
      </c>
      <c r="L200" s="129" t="s">
        <v>76</v>
      </c>
      <c r="M200" s="129" t="s">
        <v>305</v>
      </c>
      <c r="N200" s="129">
        <v>4000</v>
      </c>
      <c r="O200" s="132">
        <v>44377</v>
      </c>
      <c r="P200" s="129" t="s">
        <v>271</v>
      </c>
      <c r="Q200" s="129">
        <f t="shared" si="11"/>
        <v>44.4</v>
      </c>
      <c r="T200" s="129">
        <v>98</v>
      </c>
      <c r="U200" s="129" t="s">
        <v>76</v>
      </c>
      <c r="V200" s="129" t="s">
        <v>305</v>
      </c>
      <c r="W200" s="129">
        <v>5200</v>
      </c>
      <c r="X200" s="132">
        <v>44653</v>
      </c>
      <c r="Y200" s="129" t="s">
        <v>278</v>
      </c>
      <c r="Z200" s="129">
        <f t="shared" si="12"/>
        <v>53.1</v>
      </c>
    </row>
    <row r="201" spans="11:26" hidden="1">
      <c r="T201" s="129">
        <v>90</v>
      </c>
      <c r="U201" s="129" t="s">
        <v>76</v>
      </c>
      <c r="V201" s="129" t="s">
        <v>304</v>
      </c>
      <c r="W201" s="129">
        <v>4800</v>
      </c>
      <c r="X201" s="132">
        <v>44643</v>
      </c>
      <c r="Y201" s="129" t="s">
        <v>271</v>
      </c>
      <c r="Z201" s="129">
        <f t="shared" si="12"/>
        <v>53.3</v>
      </c>
    </row>
    <row r="202" spans="11:26" hidden="1">
      <c r="T202" s="129">
        <v>67</v>
      </c>
      <c r="U202" s="129" t="s">
        <v>141</v>
      </c>
      <c r="V202" s="129" t="s">
        <v>322</v>
      </c>
      <c r="W202" s="129">
        <v>3700</v>
      </c>
      <c r="X202" s="132">
        <v>44637</v>
      </c>
      <c r="Y202" s="129" t="s">
        <v>267</v>
      </c>
      <c r="Z202" s="129">
        <f t="shared" si="12"/>
        <v>55.2</v>
      </c>
    </row>
    <row r="203" spans="11:26" hidden="1">
      <c r="T203" s="129">
        <v>76</v>
      </c>
      <c r="U203" s="129" t="s">
        <v>76</v>
      </c>
      <c r="V203" s="129" t="s">
        <v>305</v>
      </c>
      <c r="W203" s="129">
        <v>4200</v>
      </c>
      <c r="X203" s="132">
        <v>44618</v>
      </c>
      <c r="Y203" s="129" t="s">
        <v>271</v>
      </c>
      <c r="Z203" s="129">
        <f t="shared" si="12"/>
        <v>55.3</v>
      </c>
    </row>
    <row r="204" spans="11:26" hidden="1">
      <c r="T204" s="129">
        <v>90</v>
      </c>
      <c r="U204" s="129" t="s">
        <v>76</v>
      </c>
      <c r="V204" s="129" t="s">
        <v>324</v>
      </c>
      <c r="W204" s="129">
        <v>4400</v>
      </c>
      <c r="X204" s="132">
        <v>44611</v>
      </c>
      <c r="Y204" s="129" t="s">
        <v>271</v>
      </c>
      <c r="Z204" s="129">
        <f t="shared" si="12"/>
        <v>48.9</v>
      </c>
    </row>
    <row r="205" spans="11:26" hidden="1">
      <c r="T205" s="129">
        <v>49</v>
      </c>
      <c r="U205" s="129" t="s">
        <v>309</v>
      </c>
      <c r="V205" s="129" t="s">
        <v>305</v>
      </c>
      <c r="W205" s="129">
        <v>3200</v>
      </c>
      <c r="X205" s="132">
        <v>44609</v>
      </c>
      <c r="Y205" s="129" t="s">
        <v>267</v>
      </c>
      <c r="Z205" s="129">
        <f t="shared" si="12"/>
        <v>65.3</v>
      </c>
    </row>
    <row r="206" spans="11:26" hidden="1">
      <c r="T206" s="129">
        <v>66</v>
      </c>
      <c r="U206" s="129" t="s">
        <v>76</v>
      </c>
      <c r="V206" s="129" t="s">
        <v>306</v>
      </c>
      <c r="W206" s="129">
        <v>3500</v>
      </c>
      <c r="X206" s="132">
        <v>44601</v>
      </c>
      <c r="Y206" s="129" t="s">
        <v>267</v>
      </c>
      <c r="Z206" s="129">
        <f t="shared" si="12"/>
        <v>53</v>
      </c>
    </row>
    <row r="207" spans="11:26" hidden="1">
      <c r="T207" s="129">
        <v>63</v>
      </c>
      <c r="U207" s="129" t="s">
        <v>316</v>
      </c>
      <c r="V207" s="129" t="s">
        <v>324</v>
      </c>
      <c r="W207" s="129">
        <v>3800</v>
      </c>
      <c r="X207" s="132">
        <v>44588</v>
      </c>
      <c r="Y207" s="129" t="s">
        <v>267</v>
      </c>
      <c r="Z207" s="129">
        <f t="shared" si="12"/>
        <v>60.3</v>
      </c>
    </row>
    <row r="208" spans="11:26" hidden="1">
      <c r="T208" s="129">
        <v>90</v>
      </c>
      <c r="U208" s="129" t="s">
        <v>76</v>
      </c>
      <c r="V208" s="129" t="s">
        <v>305</v>
      </c>
      <c r="W208" s="129">
        <v>4600</v>
      </c>
      <c r="X208" s="132">
        <v>44580</v>
      </c>
      <c r="Y208" s="129" t="s">
        <v>271</v>
      </c>
      <c r="Z208" s="129">
        <f t="shared" si="12"/>
        <v>51.1</v>
      </c>
    </row>
    <row r="209" spans="20:26" hidden="1">
      <c r="T209" s="129">
        <v>88</v>
      </c>
      <c r="U209" s="129" t="s">
        <v>141</v>
      </c>
      <c r="V209" s="129" t="s">
        <v>321</v>
      </c>
      <c r="W209" s="129">
        <v>4300</v>
      </c>
      <c r="X209" s="132">
        <v>44566</v>
      </c>
      <c r="Y209" s="129" t="s">
        <v>293</v>
      </c>
      <c r="Z209" s="129">
        <f t="shared" si="12"/>
        <v>48.9</v>
      </c>
    </row>
    <row r="210" spans="20:26" hidden="1">
      <c r="T210" s="129">
        <v>90</v>
      </c>
      <c r="U210" s="129" t="s">
        <v>76</v>
      </c>
      <c r="V210" s="129" t="s">
        <v>304</v>
      </c>
      <c r="W210" s="129">
        <v>4000</v>
      </c>
      <c r="X210" s="132">
        <v>44565</v>
      </c>
      <c r="Y210" s="129" t="s">
        <v>271</v>
      </c>
      <c r="Z210" s="129">
        <f t="shared" si="12"/>
        <v>44.4</v>
      </c>
    </row>
    <row r="211" spans="20:26" hidden="1">
      <c r="T211" s="129">
        <v>49</v>
      </c>
      <c r="U211" s="129" t="s">
        <v>318</v>
      </c>
      <c r="V211" s="129" t="s">
        <v>321</v>
      </c>
      <c r="W211" s="129">
        <v>3300</v>
      </c>
      <c r="X211" s="132">
        <v>44563</v>
      </c>
      <c r="Y211" s="129" t="s">
        <v>267</v>
      </c>
      <c r="Z211" s="129">
        <f t="shared" si="12"/>
        <v>67.3</v>
      </c>
    </row>
    <row r="212" spans="20:26" hidden="1">
      <c r="T212" s="129">
        <v>90</v>
      </c>
      <c r="U212" s="129" t="s">
        <v>76</v>
      </c>
      <c r="V212" s="129" t="s">
        <v>324</v>
      </c>
      <c r="W212" s="129">
        <v>4800</v>
      </c>
      <c r="X212" s="132">
        <v>44542</v>
      </c>
      <c r="Y212" s="129" t="s">
        <v>271</v>
      </c>
      <c r="Z212" s="129">
        <f t="shared" si="12"/>
        <v>53.3</v>
      </c>
    </row>
    <row r="213" spans="20:26" hidden="1">
      <c r="T213" s="129">
        <v>90</v>
      </c>
      <c r="U213" s="129" t="s">
        <v>76</v>
      </c>
      <c r="V213" s="129" t="s">
        <v>324</v>
      </c>
      <c r="W213" s="129">
        <v>5300</v>
      </c>
      <c r="X213" s="132">
        <v>44539</v>
      </c>
      <c r="Y213" s="129" t="s">
        <v>271</v>
      </c>
      <c r="Z213" s="129">
        <f t="shared" si="12"/>
        <v>58.9</v>
      </c>
    </row>
    <row r="214" spans="20:26" hidden="1">
      <c r="T214" s="129">
        <v>63</v>
      </c>
      <c r="U214" s="129" t="s">
        <v>316</v>
      </c>
      <c r="V214" s="129" t="s">
        <v>306</v>
      </c>
      <c r="W214" s="129">
        <v>3500</v>
      </c>
      <c r="X214" s="132">
        <v>44539</v>
      </c>
      <c r="Y214" s="129" t="s">
        <v>267</v>
      </c>
      <c r="Z214" s="129">
        <f t="shared" si="12"/>
        <v>55.6</v>
      </c>
    </row>
    <row r="215" spans="20:26" hidden="1">
      <c r="T215" s="129">
        <v>78</v>
      </c>
      <c r="U215" s="129" t="s">
        <v>76</v>
      </c>
      <c r="V215" s="129" t="s">
        <v>324</v>
      </c>
      <c r="W215" s="129">
        <v>4000</v>
      </c>
      <c r="X215" s="132">
        <v>44534</v>
      </c>
      <c r="Y215" s="129" t="s">
        <v>271</v>
      </c>
      <c r="Z215" s="129">
        <f t="shared" si="12"/>
        <v>51.3</v>
      </c>
    </row>
    <row r="216" spans="20:26" hidden="1">
      <c r="T216" s="129">
        <v>90</v>
      </c>
      <c r="U216" s="129" t="s">
        <v>76</v>
      </c>
      <c r="V216" s="129" t="s">
        <v>322</v>
      </c>
      <c r="W216" s="129">
        <v>4500</v>
      </c>
      <c r="X216" s="132">
        <v>44514</v>
      </c>
      <c r="Y216" s="129" t="s">
        <v>271</v>
      </c>
      <c r="Z216" s="129">
        <f t="shared" si="12"/>
        <v>50</v>
      </c>
    </row>
    <row r="217" spans="20:26" hidden="1">
      <c r="T217" s="129">
        <v>89</v>
      </c>
      <c r="U217" s="129" t="s">
        <v>76</v>
      </c>
      <c r="V217" s="129" t="s">
        <v>305</v>
      </c>
      <c r="W217" s="129">
        <v>4200</v>
      </c>
      <c r="X217" s="132">
        <v>44514</v>
      </c>
      <c r="Y217" s="129" t="s">
        <v>271</v>
      </c>
      <c r="Z217" s="129">
        <f t="shared" si="12"/>
        <v>47.2</v>
      </c>
    </row>
    <row r="218" spans="20:26" hidden="1">
      <c r="T218" s="129">
        <v>90</v>
      </c>
      <c r="U218" s="129" t="s">
        <v>76</v>
      </c>
      <c r="V218" s="129" t="s">
        <v>322</v>
      </c>
      <c r="W218" s="129">
        <v>4300</v>
      </c>
      <c r="X218" s="132">
        <v>44507</v>
      </c>
      <c r="Y218" s="129" t="s">
        <v>271</v>
      </c>
      <c r="Z218" s="129">
        <f t="shared" si="12"/>
        <v>47.8</v>
      </c>
    </row>
    <row r="219" spans="20:26" hidden="1">
      <c r="T219" s="129">
        <v>63.5</v>
      </c>
      <c r="U219" s="129" t="s">
        <v>141</v>
      </c>
      <c r="V219" s="129" t="s">
        <v>324</v>
      </c>
      <c r="W219" s="129">
        <v>3700</v>
      </c>
      <c r="X219" s="132">
        <v>44505</v>
      </c>
      <c r="Y219" s="129" t="s">
        <v>267</v>
      </c>
      <c r="Z219" s="129">
        <f t="shared" si="12"/>
        <v>58.3</v>
      </c>
    </row>
    <row r="220" spans="20:26" hidden="1">
      <c r="T220" s="129">
        <v>80</v>
      </c>
      <c r="U220" s="129" t="s">
        <v>76</v>
      </c>
      <c r="V220" s="129" t="s">
        <v>304</v>
      </c>
      <c r="W220" s="129">
        <v>4000</v>
      </c>
      <c r="X220" s="132">
        <v>44502</v>
      </c>
      <c r="Y220" s="129" t="s">
        <v>271</v>
      </c>
      <c r="Z220" s="129">
        <f t="shared" si="12"/>
        <v>50</v>
      </c>
    </row>
    <row r="221" spans="20:26" hidden="1">
      <c r="T221" s="129">
        <v>90</v>
      </c>
      <c r="U221" s="129" t="s">
        <v>76</v>
      </c>
      <c r="V221" s="129" t="s">
        <v>324</v>
      </c>
      <c r="W221" s="129">
        <v>4001</v>
      </c>
      <c r="X221" s="132">
        <v>44500</v>
      </c>
      <c r="Y221" s="129" t="s">
        <v>271</v>
      </c>
      <c r="Z221" s="129">
        <f t="shared" si="12"/>
        <v>44.5</v>
      </c>
    </row>
    <row r="222" spans="20:26" hidden="1">
      <c r="T222" s="129">
        <v>99</v>
      </c>
      <c r="U222" s="129" t="s">
        <v>76</v>
      </c>
      <c r="V222" s="129" t="s">
        <v>322</v>
      </c>
      <c r="W222" s="129">
        <v>5100</v>
      </c>
      <c r="X222" s="132">
        <v>44492</v>
      </c>
      <c r="Y222" s="129" t="s">
        <v>278</v>
      </c>
      <c r="Z222" s="129">
        <f t="shared" si="12"/>
        <v>51.5</v>
      </c>
    </row>
    <row r="223" spans="20:26" hidden="1">
      <c r="T223" s="129">
        <v>96</v>
      </c>
      <c r="U223" s="129" t="s">
        <v>76</v>
      </c>
      <c r="V223" s="129" t="s">
        <v>305</v>
      </c>
      <c r="W223" s="129">
        <v>5400</v>
      </c>
      <c r="X223" s="132">
        <v>44481</v>
      </c>
      <c r="Y223" s="129" t="s">
        <v>278</v>
      </c>
      <c r="Z223" s="129">
        <f t="shared" si="12"/>
        <v>56.3</v>
      </c>
    </row>
    <row r="224" spans="20:26" hidden="1">
      <c r="T224" s="129">
        <v>108</v>
      </c>
      <c r="U224" s="129" t="s">
        <v>76</v>
      </c>
      <c r="V224" s="129" t="s">
        <v>306</v>
      </c>
      <c r="W224" s="129">
        <v>6000</v>
      </c>
      <c r="X224" s="132">
        <v>44477</v>
      </c>
      <c r="Y224" s="129" t="s">
        <v>290</v>
      </c>
      <c r="Z224" s="129">
        <f t="shared" si="12"/>
        <v>55.6</v>
      </c>
    </row>
    <row r="225" spans="20:26" hidden="1">
      <c r="T225" s="129">
        <v>90</v>
      </c>
      <c r="U225" s="129" t="s">
        <v>76</v>
      </c>
      <c r="V225" s="129" t="s">
        <v>324</v>
      </c>
      <c r="W225" s="129">
        <v>3900</v>
      </c>
      <c r="X225" s="132">
        <v>44476</v>
      </c>
      <c r="Y225" s="129" t="s">
        <v>271</v>
      </c>
      <c r="Z225" s="129">
        <f t="shared" si="12"/>
        <v>43.3</v>
      </c>
    </row>
    <row r="226" spans="20:26" hidden="1">
      <c r="T226" s="129">
        <v>63</v>
      </c>
      <c r="U226" s="129" t="s">
        <v>316</v>
      </c>
      <c r="V226" s="129" t="s">
        <v>324</v>
      </c>
      <c r="W226" s="129">
        <v>4200</v>
      </c>
      <c r="X226" s="132">
        <v>44470</v>
      </c>
      <c r="Y226" s="129" t="s">
        <v>267</v>
      </c>
      <c r="Z226" s="129">
        <f t="shared" si="12"/>
        <v>66.7</v>
      </c>
    </row>
    <row r="227" spans="20:26" hidden="1">
      <c r="T227" s="129">
        <v>49</v>
      </c>
      <c r="U227" s="129" t="s">
        <v>141</v>
      </c>
      <c r="V227" s="129" t="s">
        <v>304</v>
      </c>
      <c r="W227" s="129">
        <v>3700</v>
      </c>
      <c r="X227" s="132">
        <v>44464</v>
      </c>
      <c r="Y227" s="129" t="s">
        <v>267</v>
      </c>
      <c r="Z227" s="129">
        <f t="shared" si="12"/>
        <v>75.5</v>
      </c>
    </row>
    <row r="228" spans="20:26" hidden="1">
      <c r="T228" s="129">
        <v>90</v>
      </c>
      <c r="U228" s="129" t="s">
        <v>76</v>
      </c>
      <c r="V228" s="129" t="s">
        <v>321</v>
      </c>
      <c r="W228" s="129">
        <v>4300</v>
      </c>
      <c r="X228" s="132">
        <v>44462</v>
      </c>
      <c r="Y228" s="129" t="s">
        <v>271</v>
      </c>
      <c r="Z228" s="129">
        <f t="shared" si="12"/>
        <v>47.8</v>
      </c>
    </row>
    <row r="229" spans="20:26" hidden="1">
      <c r="T229" s="129">
        <v>90</v>
      </c>
      <c r="U229" s="129" t="s">
        <v>76</v>
      </c>
      <c r="V229" s="129" t="s">
        <v>322</v>
      </c>
      <c r="W229" s="129">
        <v>4800</v>
      </c>
      <c r="X229" s="132">
        <v>44459</v>
      </c>
      <c r="Y229" s="129" t="s">
        <v>271</v>
      </c>
      <c r="Z229" s="129">
        <f t="shared" si="12"/>
        <v>53.3</v>
      </c>
    </row>
    <row r="230" spans="20:26" hidden="1">
      <c r="T230" s="129">
        <v>49</v>
      </c>
      <c r="U230" s="129" t="s">
        <v>309</v>
      </c>
      <c r="V230" s="129" t="s">
        <v>324</v>
      </c>
      <c r="W230" s="129">
        <v>3400</v>
      </c>
      <c r="X230" s="132">
        <v>44452</v>
      </c>
      <c r="Y230" s="129" t="s">
        <v>267</v>
      </c>
      <c r="Z230" s="129">
        <f t="shared" si="12"/>
        <v>69.400000000000006</v>
      </c>
    </row>
    <row r="231" spans="20:26" hidden="1">
      <c r="T231" s="129">
        <v>78</v>
      </c>
      <c r="U231" s="129" t="s">
        <v>76</v>
      </c>
      <c r="V231" s="129" t="s">
        <v>305</v>
      </c>
      <c r="W231" s="129">
        <v>4000</v>
      </c>
      <c r="X231" s="132">
        <v>44451</v>
      </c>
      <c r="Y231" s="129" t="s">
        <v>271</v>
      </c>
      <c r="Z231" s="129">
        <f t="shared" si="12"/>
        <v>51.3</v>
      </c>
    </row>
    <row r="232" spans="20:26" hidden="1">
      <c r="T232" s="129">
        <v>90</v>
      </c>
      <c r="U232" s="129" t="s">
        <v>76</v>
      </c>
      <c r="V232" s="129" t="s">
        <v>304</v>
      </c>
      <c r="W232" s="129">
        <v>4400</v>
      </c>
      <c r="X232" s="132">
        <v>44444</v>
      </c>
      <c r="Y232" s="129" t="s">
        <v>271</v>
      </c>
      <c r="Z232" s="129">
        <f t="shared" si="12"/>
        <v>48.9</v>
      </c>
    </row>
    <row r="233" spans="20:26" hidden="1">
      <c r="T233" s="129">
        <v>49.72</v>
      </c>
      <c r="U233" s="129" t="s">
        <v>318</v>
      </c>
      <c r="V233" s="129" t="s">
        <v>306</v>
      </c>
      <c r="W233" s="129">
        <v>3700</v>
      </c>
      <c r="X233" s="132">
        <v>44443</v>
      </c>
      <c r="Y233" s="129" t="s">
        <v>267</v>
      </c>
      <c r="Z233" s="129">
        <f t="shared" si="12"/>
        <v>74.400000000000006</v>
      </c>
    </row>
    <row r="234" spans="20:26" hidden="1">
      <c r="T234" s="129">
        <v>89</v>
      </c>
      <c r="U234" s="129" t="s">
        <v>76</v>
      </c>
      <c r="V234" s="129" t="s">
        <v>322</v>
      </c>
      <c r="W234" s="129">
        <v>4300</v>
      </c>
      <c r="X234" s="132">
        <v>44438</v>
      </c>
      <c r="Y234" s="129" t="s">
        <v>271</v>
      </c>
      <c r="Z234" s="129">
        <f t="shared" si="12"/>
        <v>48.3</v>
      </c>
    </row>
    <row r="235" spans="20:26" hidden="1">
      <c r="T235" s="129">
        <v>50</v>
      </c>
      <c r="U235" s="129" t="s">
        <v>316</v>
      </c>
      <c r="V235" s="129" t="s">
        <v>324</v>
      </c>
      <c r="W235" s="129">
        <v>3500</v>
      </c>
      <c r="X235" s="132">
        <v>44435</v>
      </c>
      <c r="Y235" s="129" t="s">
        <v>267</v>
      </c>
      <c r="Z235" s="129">
        <f t="shared" si="12"/>
        <v>70</v>
      </c>
    </row>
    <row r="236" spans="20:26" hidden="1">
      <c r="T236" s="129">
        <v>63</v>
      </c>
      <c r="U236" s="129" t="s">
        <v>141</v>
      </c>
      <c r="V236" s="129" t="s">
        <v>306</v>
      </c>
      <c r="W236" s="129">
        <v>3200</v>
      </c>
      <c r="X236" s="132">
        <v>44429</v>
      </c>
      <c r="Y236" s="129" t="s">
        <v>267</v>
      </c>
      <c r="Z236" s="129">
        <f t="shared" si="12"/>
        <v>50.8</v>
      </c>
    </row>
    <row r="237" spans="20:26" hidden="1">
      <c r="T237" s="129">
        <v>99</v>
      </c>
      <c r="U237" s="129" t="s">
        <v>76</v>
      </c>
      <c r="V237" s="129" t="s">
        <v>304</v>
      </c>
      <c r="W237" s="129">
        <v>6000</v>
      </c>
      <c r="X237" s="132">
        <v>44429</v>
      </c>
      <c r="Y237" s="129" t="s">
        <v>320</v>
      </c>
      <c r="Z237" s="129">
        <f t="shared" si="12"/>
        <v>60.6</v>
      </c>
    </row>
    <row r="238" spans="20:26" hidden="1">
      <c r="T238" s="129">
        <v>90</v>
      </c>
      <c r="U238" s="129" t="s">
        <v>76</v>
      </c>
      <c r="V238" s="129" t="s">
        <v>305</v>
      </c>
      <c r="W238" s="129">
        <v>4750</v>
      </c>
      <c r="X238" s="132">
        <v>44421</v>
      </c>
      <c r="Y238" s="129" t="s">
        <v>271</v>
      </c>
      <c r="Z238" s="129">
        <f t="shared" si="12"/>
        <v>52.8</v>
      </c>
    </row>
    <row r="239" spans="20:26" hidden="1">
      <c r="T239" s="129">
        <v>90</v>
      </c>
      <c r="U239" s="129" t="s">
        <v>76</v>
      </c>
      <c r="V239" s="129" t="s">
        <v>304</v>
      </c>
      <c r="W239" s="129">
        <v>4600</v>
      </c>
      <c r="X239" s="132">
        <v>44420</v>
      </c>
      <c r="Y239" s="129" t="s">
        <v>271</v>
      </c>
      <c r="Z239" s="129">
        <f t="shared" si="12"/>
        <v>51.1</v>
      </c>
    </row>
    <row r="240" spans="20:26" hidden="1">
      <c r="T240" s="129">
        <v>63</v>
      </c>
      <c r="U240" s="129" t="s">
        <v>76</v>
      </c>
      <c r="V240" s="129" t="s">
        <v>306</v>
      </c>
      <c r="W240" s="129">
        <v>3400</v>
      </c>
      <c r="X240" s="132">
        <v>44402</v>
      </c>
      <c r="Y240" s="129" t="s">
        <v>267</v>
      </c>
      <c r="Z240" s="129">
        <f t="shared" si="12"/>
        <v>54</v>
      </c>
    </row>
    <row r="241" spans="20:33" hidden="1">
      <c r="T241" s="129">
        <v>66.2</v>
      </c>
      <c r="U241" s="129" t="s">
        <v>141</v>
      </c>
      <c r="V241" s="129" t="s">
        <v>324</v>
      </c>
      <c r="W241" s="129">
        <v>3400</v>
      </c>
      <c r="X241" s="132">
        <v>44402</v>
      </c>
      <c r="Y241" s="129" t="s">
        <v>267</v>
      </c>
      <c r="Z241" s="129">
        <f t="shared" si="12"/>
        <v>51.4</v>
      </c>
    </row>
    <row r="242" spans="20:33" hidden="1">
      <c r="T242" s="129">
        <v>108</v>
      </c>
      <c r="U242" s="129" t="s">
        <v>76</v>
      </c>
      <c r="V242" s="129" t="s">
        <v>324</v>
      </c>
      <c r="W242" s="129">
        <v>6300</v>
      </c>
      <c r="X242" s="132">
        <v>44399</v>
      </c>
      <c r="Y242" s="129" t="s">
        <v>290</v>
      </c>
      <c r="Z242" s="129">
        <f t="shared" si="12"/>
        <v>58.3</v>
      </c>
    </row>
    <row r="243" spans="20:33" hidden="1">
      <c r="T243" s="129">
        <v>65</v>
      </c>
      <c r="U243" s="129" t="s">
        <v>141</v>
      </c>
      <c r="V243" s="129" t="s">
        <v>305</v>
      </c>
      <c r="W243" s="129">
        <v>3400</v>
      </c>
      <c r="X243" s="132">
        <v>44395</v>
      </c>
      <c r="Y243" s="129" t="s">
        <v>267</v>
      </c>
      <c r="Z243" s="129">
        <f t="shared" si="12"/>
        <v>52.3</v>
      </c>
    </row>
    <row r="244" spans="20:33" hidden="1">
      <c r="T244" s="129">
        <v>90</v>
      </c>
      <c r="U244" s="129" t="s">
        <v>76</v>
      </c>
      <c r="V244" s="129" t="s">
        <v>322</v>
      </c>
      <c r="W244" s="129">
        <v>4400</v>
      </c>
      <c r="X244" s="132">
        <v>44394</v>
      </c>
      <c r="Y244" s="129" t="s">
        <v>271</v>
      </c>
      <c r="Z244" s="129">
        <f t="shared" si="12"/>
        <v>48.9</v>
      </c>
    </row>
    <row r="245" spans="20:33" hidden="1">
      <c r="T245" s="129">
        <v>80</v>
      </c>
      <c r="U245" s="129" t="s">
        <v>76</v>
      </c>
      <c r="V245" s="129" t="s">
        <v>324</v>
      </c>
      <c r="W245" s="129">
        <v>4300</v>
      </c>
      <c r="X245" s="132">
        <v>44388</v>
      </c>
      <c r="Y245" s="129" t="s">
        <v>293</v>
      </c>
      <c r="Z245" s="129">
        <f t="shared" si="12"/>
        <v>53.8</v>
      </c>
    </row>
    <row r="246" spans="20:33" hidden="1">
      <c r="T246" s="129">
        <v>90</v>
      </c>
      <c r="U246" s="129" t="s">
        <v>76</v>
      </c>
      <c r="V246" s="129" t="s">
        <v>322</v>
      </c>
      <c r="W246" s="129">
        <v>4000</v>
      </c>
      <c r="X246" s="132">
        <v>44384</v>
      </c>
      <c r="Y246" s="129" t="s">
        <v>271</v>
      </c>
      <c r="Z246" s="129">
        <f t="shared" si="12"/>
        <v>44.4</v>
      </c>
    </row>
    <row r="247" spans="20:33" hidden="1">
      <c r="T247" s="129">
        <v>89</v>
      </c>
      <c r="U247" s="129" t="s">
        <v>76</v>
      </c>
      <c r="V247" s="129" t="s">
        <v>305</v>
      </c>
      <c r="W247" s="129">
        <v>4000</v>
      </c>
      <c r="X247" s="132">
        <v>44376</v>
      </c>
      <c r="Y247" s="129" t="s">
        <v>271</v>
      </c>
      <c r="Z247" s="129">
        <f t="shared" si="12"/>
        <v>44.9</v>
      </c>
    </row>
    <row r="248" spans="20:33" hidden="1"/>
    <row r="249" spans="20:33" hidden="1"/>
    <row r="250" spans="20:33" hidden="1"/>
    <row r="251" spans="20:33" hidden="1"/>
    <row r="252" spans="20:33" hidden="1"/>
    <row r="253" spans="20:33" hidden="1"/>
    <row r="254" spans="20:33" hidden="1"/>
    <row r="255" spans="20:33" hidden="1"/>
    <row r="256" spans="20:33">
      <c r="AC256" s="125"/>
      <c r="AD256" s="125" t="s">
        <v>179</v>
      </c>
      <c r="AE256" s="125" t="s">
        <v>182</v>
      </c>
      <c r="AF256" s="125" t="s">
        <v>183</v>
      </c>
      <c r="AG256" s="126" t="s">
        <v>184</v>
      </c>
    </row>
    <row r="257" spans="19:33">
      <c r="S257" s="133" t="s">
        <v>179</v>
      </c>
      <c r="T257" s="133" t="s">
        <v>256</v>
      </c>
      <c r="U257" s="133" t="s">
        <v>257</v>
      </c>
      <c r="V257" s="133" t="s">
        <v>258</v>
      </c>
      <c r="W257" s="133" t="s">
        <v>259</v>
      </c>
      <c r="X257" s="133" t="s">
        <v>260</v>
      </c>
      <c r="Y257" s="133" t="s">
        <v>45</v>
      </c>
      <c r="Z257" s="133" t="s">
        <v>261</v>
      </c>
      <c r="AC257" s="125">
        <v>1</v>
      </c>
      <c r="AD257" s="125" t="s">
        <v>192</v>
      </c>
      <c r="AE257" s="125">
        <v>2024</v>
      </c>
      <c r="AF257" s="125" t="s">
        <v>193</v>
      </c>
      <c r="AG257" s="127" t="s">
        <v>166</v>
      </c>
    </row>
    <row r="258" spans="19:33">
      <c r="S258" s="133" t="s">
        <v>192</v>
      </c>
      <c r="T258" s="133">
        <v>92.77</v>
      </c>
      <c r="U258" s="133" t="s">
        <v>76</v>
      </c>
      <c r="V258" s="133" t="s">
        <v>266</v>
      </c>
      <c r="W258" s="133">
        <v>5300</v>
      </c>
      <c r="X258" s="134">
        <v>45877</v>
      </c>
      <c r="Y258" s="133" t="s">
        <v>271</v>
      </c>
      <c r="Z258" s="133">
        <f>ROUND(W258/T258,1)</f>
        <v>57.1</v>
      </c>
      <c r="AC258" s="125">
        <v>2</v>
      </c>
      <c r="AD258" s="125" t="s">
        <v>192</v>
      </c>
      <c r="AE258" s="125">
        <v>2024</v>
      </c>
      <c r="AF258" s="125" t="s">
        <v>196</v>
      </c>
      <c r="AG258" s="127" t="s">
        <v>166</v>
      </c>
    </row>
    <row r="259" spans="19:33">
      <c r="T259" s="129">
        <v>131.87</v>
      </c>
      <c r="U259" s="129" t="s">
        <v>76</v>
      </c>
      <c r="V259" s="129" t="s">
        <v>276</v>
      </c>
      <c r="W259" s="129">
        <v>8800</v>
      </c>
      <c r="X259" s="132">
        <v>45855</v>
      </c>
      <c r="Y259" s="132" t="s">
        <v>264</v>
      </c>
      <c r="Z259" s="129">
        <f>ROUND(W259/T259,1)</f>
        <v>66.7</v>
      </c>
      <c r="AC259" s="125">
        <v>3</v>
      </c>
      <c r="AD259" s="125" t="s">
        <v>192</v>
      </c>
      <c r="AE259" s="125">
        <v>2024</v>
      </c>
      <c r="AF259" s="125" t="s">
        <v>191</v>
      </c>
      <c r="AG259" s="127" t="s">
        <v>166</v>
      </c>
    </row>
    <row r="260" spans="19:33">
      <c r="T260" s="129">
        <v>131.87</v>
      </c>
      <c r="U260" s="129" t="s">
        <v>76</v>
      </c>
      <c r="V260" s="129" t="s">
        <v>274</v>
      </c>
      <c r="W260" s="129">
        <v>8750</v>
      </c>
      <c r="X260" s="132">
        <v>45815</v>
      </c>
      <c r="Y260" s="129" t="s">
        <v>278</v>
      </c>
      <c r="Z260" s="129">
        <f t="shared" ref="Z260:Z264" si="14">ROUND(W260/T260,1)</f>
        <v>66.400000000000006</v>
      </c>
      <c r="AC260" s="125">
        <v>4</v>
      </c>
      <c r="AD260" s="125" t="s">
        <v>192</v>
      </c>
      <c r="AE260" s="125">
        <v>2025</v>
      </c>
      <c r="AF260" s="125" t="s">
        <v>201</v>
      </c>
      <c r="AG260" s="127">
        <f>Z264</f>
        <v>58.4</v>
      </c>
    </row>
    <row r="261" spans="19:33">
      <c r="T261" s="129">
        <v>133</v>
      </c>
      <c r="U261" s="129" t="s">
        <v>76</v>
      </c>
      <c r="V261" s="129" t="s">
        <v>266</v>
      </c>
      <c r="W261" s="129">
        <v>8000</v>
      </c>
      <c r="X261" s="132">
        <v>45768</v>
      </c>
      <c r="Y261" s="129" t="s">
        <v>264</v>
      </c>
      <c r="Z261" s="129">
        <f t="shared" si="14"/>
        <v>60.2</v>
      </c>
      <c r="AC261" s="125">
        <v>5</v>
      </c>
      <c r="AD261" s="125" t="s">
        <v>192</v>
      </c>
      <c r="AE261" s="125">
        <v>2025</v>
      </c>
      <c r="AF261" s="125" t="s">
        <v>206</v>
      </c>
      <c r="AG261" s="127">
        <f>Z263</f>
        <v>61.3</v>
      </c>
    </row>
    <row r="262" spans="19:33">
      <c r="T262" s="129">
        <v>137</v>
      </c>
      <c r="U262" s="129" t="s">
        <v>76</v>
      </c>
      <c r="V262" s="129" t="s">
        <v>276</v>
      </c>
      <c r="W262" s="129">
        <v>7600</v>
      </c>
      <c r="X262" s="132">
        <v>45759</v>
      </c>
      <c r="Y262" s="129" t="s">
        <v>290</v>
      </c>
      <c r="Z262" s="129">
        <f t="shared" si="14"/>
        <v>55.5</v>
      </c>
      <c r="AC262" s="125">
        <v>6</v>
      </c>
      <c r="AD262" s="125" t="s">
        <v>192</v>
      </c>
      <c r="AE262" s="125">
        <v>2025</v>
      </c>
      <c r="AF262" s="125" t="s">
        <v>208</v>
      </c>
      <c r="AG262" s="127" t="s">
        <v>166</v>
      </c>
    </row>
    <row r="263" spans="19:33">
      <c r="T263" s="129">
        <v>133.84</v>
      </c>
      <c r="U263" s="129" t="s">
        <v>76</v>
      </c>
      <c r="V263" s="129" t="s">
        <v>266</v>
      </c>
      <c r="W263" s="129">
        <v>8200</v>
      </c>
      <c r="X263" s="132">
        <v>45704</v>
      </c>
      <c r="Y263" s="129" t="s">
        <v>264</v>
      </c>
      <c r="Z263" s="129">
        <f t="shared" si="14"/>
        <v>61.3</v>
      </c>
      <c r="AC263" s="125">
        <v>7</v>
      </c>
      <c r="AD263" s="125" t="s">
        <v>192</v>
      </c>
      <c r="AE263" s="125">
        <v>2025</v>
      </c>
      <c r="AF263" s="125" t="s">
        <v>210</v>
      </c>
      <c r="AG263" s="127">
        <f>(Z262+Z261)/2</f>
        <v>57.85</v>
      </c>
    </row>
    <row r="264" spans="19:33">
      <c r="T264" s="129">
        <v>137</v>
      </c>
      <c r="U264" s="129" t="s">
        <v>76</v>
      </c>
      <c r="V264" s="129" t="s">
        <v>274</v>
      </c>
      <c r="W264" s="129">
        <v>8000</v>
      </c>
      <c r="X264" s="132">
        <v>45677</v>
      </c>
      <c r="Y264" s="129" t="s">
        <v>264</v>
      </c>
      <c r="Z264" s="129">
        <f t="shared" si="14"/>
        <v>58.4</v>
      </c>
      <c r="AC264" s="125">
        <v>8</v>
      </c>
      <c r="AD264" s="125" t="s">
        <v>192</v>
      </c>
      <c r="AE264" s="125">
        <v>2025</v>
      </c>
      <c r="AF264" s="125" t="s">
        <v>212</v>
      </c>
      <c r="AG264" s="127" t="s">
        <v>166</v>
      </c>
    </row>
    <row r="265" spans="19:33">
      <c r="AC265" s="125">
        <v>9</v>
      </c>
      <c r="AD265" s="125" t="s">
        <v>192</v>
      </c>
      <c r="AE265" s="125">
        <v>2025</v>
      </c>
      <c r="AF265" s="125" t="s">
        <v>211</v>
      </c>
      <c r="AG265" s="127">
        <f>Z260</f>
        <v>66.400000000000006</v>
      </c>
    </row>
    <row r="266" spans="19:33">
      <c r="S266" s="129" t="str">
        <f>汇总!B63</f>
        <v>鹿海园五里</v>
      </c>
      <c r="T266" s="133" t="s">
        <v>256</v>
      </c>
      <c r="U266" s="133" t="s">
        <v>257</v>
      </c>
      <c r="V266" s="133" t="s">
        <v>258</v>
      </c>
      <c r="W266" s="133" t="s">
        <v>259</v>
      </c>
      <c r="X266" s="133" t="s">
        <v>260</v>
      </c>
      <c r="Y266" s="133" t="s">
        <v>45</v>
      </c>
      <c r="Z266" s="133" t="s">
        <v>261</v>
      </c>
      <c r="AC266" s="125">
        <v>10</v>
      </c>
      <c r="AD266" s="125" t="s">
        <v>192</v>
      </c>
      <c r="AE266" s="125">
        <v>2025</v>
      </c>
      <c r="AF266" s="125" t="s">
        <v>209</v>
      </c>
      <c r="AG266" s="127">
        <f>Z259</f>
        <v>66.7</v>
      </c>
    </row>
    <row r="267" spans="19:33">
      <c r="T267" s="129">
        <v>92</v>
      </c>
      <c r="U267" s="129" t="s">
        <v>76</v>
      </c>
      <c r="V267" s="129" t="s">
        <v>313</v>
      </c>
      <c r="W267" s="129">
        <v>4300</v>
      </c>
      <c r="X267" s="132">
        <v>45928</v>
      </c>
      <c r="Y267" s="129" t="s">
        <v>271</v>
      </c>
      <c r="Z267" s="129">
        <f>ROUND(W267/T267,1)</f>
        <v>46.7</v>
      </c>
      <c r="AC267" s="125">
        <v>11</v>
      </c>
      <c r="AD267" s="125" t="s">
        <v>192</v>
      </c>
      <c r="AE267" s="125">
        <v>2025</v>
      </c>
      <c r="AF267" s="125" t="s">
        <v>207</v>
      </c>
      <c r="AG267" s="127">
        <f>Z258</f>
        <v>57.1</v>
      </c>
    </row>
    <row r="268" spans="19:33">
      <c r="T268" s="129">
        <v>94</v>
      </c>
      <c r="U268" s="129" t="s">
        <v>76</v>
      </c>
      <c r="V268" s="129" t="s">
        <v>314</v>
      </c>
      <c r="W268" s="129">
        <v>5000</v>
      </c>
      <c r="X268" s="132">
        <v>45887</v>
      </c>
      <c r="Y268" s="129" t="s">
        <v>271</v>
      </c>
      <c r="Z268" s="129">
        <f t="shared" ref="Z268:Z276" si="15">ROUND(W268/T268,1)</f>
        <v>53.2</v>
      </c>
      <c r="AC268" s="125">
        <v>12</v>
      </c>
      <c r="AD268" s="125" t="s">
        <v>192</v>
      </c>
      <c r="AE268" s="125">
        <v>2025</v>
      </c>
      <c r="AF268" s="125" t="s">
        <v>205</v>
      </c>
      <c r="AG268" s="127" t="s">
        <v>166</v>
      </c>
    </row>
    <row r="269" spans="19:33">
      <c r="T269" s="129">
        <v>126</v>
      </c>
      <c r="U269" s="129" t="s">
        <v>76</v>
      </c>
      <c r="V269" s="129" t="s">
        <v>312</v>
      </c>
      <c r="W269" s="129">
        <v>6000</v>
      </c>
      <c r="X269" s="132">
        <v>45871</v>
      </c>
      <c r="Y269" s="129" t="s">
        <v>320</v>
      </c>
      <c r="Z269" s="129">
        <f t="shared" si="15"/>
        <v>47.6</v>
      </c>
      <c r="AC269" s="125"/>
      <c r="AD269" s="125"/>
      <c r="AE269" s="125"/>
      <c r="AF269" s="125"/>
      <c r="AG269" s="127">
        <f>AVERAGE(AG257:AG268)</f>
        <v>61.2916666666667</v>
      </c>
    </row>
    <row r="270" spans="19:33">
      <c r="T270" s="129">
        <v>94.77</v>
      </c>
      <c r="U270" s="129" t="s">
        <v>76</v>
      </c>
      <c r="V270" s="129" t="s">
        <v>304</v>
      </c>
      <c r="W270" s="129">
        <v>5200</v>
      </c>
      <c r="X270" s="132">
        <v>45840</v>
      </c>
      <c r="Y270" s="129" t="s">
        <v>271</v>
      </c>
      <c r="Z270" s="129">
        <f t="shared" si="15"/>
        <v>54.9</v>
      </c>
      <c r="AC270" s="125">
        <v>1</v>
      </c>
      <c r="AD270" s="125" t="s">
        <v>216</v>
      </c>
      <c r="AE270" s="125">
        <v>2024</v>
      </c>
      <c r="AF270" s="125" t="s">
        <v>193</v>
      </c>
      <c r="AG270" s="126">
        <f>Z276</f>
        <v>52.2</v>
      </c>
    </row>
    <row r="271" spans="19:33">
      <c r="T271" s="129">
        <v>92</v>
      </c>
      <c r="U271" s="129" t="s">
        <v>76</v>
      </c>
      <c r="V271" s="129" t="s">
        <v>304</v>
      </c>
      <c r="W271" s="129">
        <v>4400</v>
      </c>
      <c r="X271" s="132">
        <v>45816</v>
      </c>
      <c r="Y271" s="129" t="s">
        <v>271</v>
      </c>
      <c r="Z271" s="129">
        <f t="shared" si="15"/>
        <v>47.8</v>
      </c>
      <c r="AC271" s="125">
        <v>2</v>
      </c>
      <c r="AD271" s="125" t="s">
        <v>216</v>
      </c>
      <c r="AE271" s="125">
        <v>2024</v>
      </c>
      <c r="AF271" s="125" t="s">
        <v>196</v>
      </c>
      <c r="AG271" s="126">
        <f>Z275</f>
        <v>49.3</v>
      </c>
    </row>
    <row r="272" spans="19:33">
      <c r="T272" s="129">
        <v>60.06</v>
      </c>
      <c r="U272" s="129" t="s">
        <v>141</v>
      </c>
      <c r="V272" s="129" t="s">
        <v>312</v>
      </c>
      <c r="W272" s="129">
        <v>3550</v>
      </c>
      <c r="X272" s="132">
        <v>45814</v>
      </c>
      <c r="Y272" s="129" t="s">
        <v>267</v>
      </c>
      <c r="Z272" s="129">
        <f t="shared" si="15"/>
        <v>59.1</v>
      </c>
      <c r="AC272" s="125">
        <v>3</v>
      </c>
      <c r="AD272" s="125" t="s">
        <v>216</v>
      </c>
      <c r="AE272" s="125">
        <v>2024</v>
      </c>
      <c r="AF272" s="125" t="s">
        <v>191</v>
      </c>
      <c r="AG272" s="126" t="s">
        <v>166</v>
      </c>
    </row>
    <row r="273" spans="19:33">
      <c r="T273" s="129">
        <v>92</v>
      </c>
      <c r="U273" s="129" t="s">
        <v>76</v>
      </c>
      <c r="V273" s="129" t="s">
        <v>306</v>
      </c>
      <c r="W273" s="129">
        <v>5000</v>
      </c>
      <c r="X273" s="132">
        <v>45739</v>
      </c>
      <c r="Y273" s="129" t="s">
        <v>271</v>
      </c>
      <c r="Z273" s="129">
        <f t="shared" si="15"/>
        <v>54.3</v>
      </c>
      <c r="AC273" s="125">
        <v>4</v>
      </c>
      <c r="AD273" s="125" t="s">
        <v>216</v>
      </c>
      <c r="AE273" s="125">
        <v>2025</v>
      </c>
      <c r="AF273" s="125" t="s">
        <v>201</v>
      </c>
      <c r="AG273" s="126">
        <f>Z274</f>
        <v>48</v>
      </c>
    </row>
    <row r="274" spans="19:33">
      <c r="T274" s="129">
        <v>124.87</v>
      </c>
      <c r="U274" s="129" t="s">
        <v>76</v>
      </c>
      <c r="V274" s="129" t="s">
        <v>312</v>
      </c>
      <c r="W274" s="129">
        <v>6000</v>
      </c>
      <c r="X274" s="132">
        <v>45679</v>
      </c>
      <c r="Y274" s="129" t="s">
        <v>278</v>
      </c>
      <c r="Z274" s="129">
        <f t="shared" si="15"/>
        <v>48</v>
      </c>
      <c r="AC274" s="125">
        <v>5</v>
      </c>
      <c r="AD274" s="125" t="s">
        <v>216</v>
      </c>
      <c r="AE274" s="125">
        <v>2025</v>
      </c>
      <c r="AF274" s="125" t="s">
        <v>206</v>
      </c>
      <c r="AG274" s="126" t="s">
        <v>166</v>
      </c>
    </row>
    <row r="275" spans="19:33">
      <c r="T275" s="129">
        <v>125.87</v>
      </c>
      <c r="U275" s="129" t="s">
        <v>76</v>
      </c>
      <c r="V275" s="129" t="s">
        <v>315</v>
      </c>
      <c r="W275" s="129">
        <v>6200</v>
      </c>
      <c r="X275" s="132">
        <v>45598</v>
      </c>
      <c r="Y275" s="129" t="s">
        <v>278</v>
      </c>
      <c r="Z275" s="129">
        <f t="shared" si="15"/>
        <v>49.3</v>
      </c>
      <c r="AC275" s="125">
        <v>6</v>
      </c>
      <c r="AD275" s="125" t="s">
        <v>216</v>
      </c>
      <c r="AE275" s="125">
        <v>2025</v>
      </c>
      <c r="AF275" s="125" t="s">
        <v>208</v>
      </c>
      <c r="AG275" s="126">
        <f>Z273</f>
        <v>54.3</v>
      </c>
    </row>
    <row r="276" spans="19:33">
      <c r="T276" s="129">
        <v>90</v>
      </c>
      <c r="U276" s="129" t="s">
        <v>76</v>
      </c>
      <c r="V276" s="129" t="s">
        <v>313</v>
      </c>
      <c r="W276" s="129">
        <v>4700</v>
      </c>
      <c r="X276" s="132">
        <v>45591</v>
      </c>
      <c r="Y276" s="129" t="s">
        <v>271</v>
      </c>
      <c r="Z276" s="129">
        <f t="shared" si="15"/>
        <v>52.2</v>
      </c>
      <c r="AC276" s="125">
        <v>7</v>
      </c>
      <c r="AD276" s="125" t="s">
        <v>216</v>
      </c>
      <c r="AE276" s="125">
        <v>2025</v>
      </c>
      <c r="AF276" s="125" t="s">
        <v>210</v>
      </c>
      <c r="AG276" s="126" t="s">
        <v>166</v>
      </c>
    </row>
    <row r="277" spans="19:33">
      <c r="X277" s="132"/>
      <c r="AC277" s="125">
        <v>8</v>
      </c>
      <c r="AD277" s="125" t="s">
        <v>216</v>
      </c>
      <c r="AE277" s="125">
        <v>2025</v>
      </c>
      <c r="AF277" s="125" t="s">
        <v>212</v>
      </c>
      <c r="AG277" s="126" t="s">
        <v>166</v>
      </c>
    </row>
    <row r="278" spans="19:33">
      <c r="S278" s="129" t="str">
        <f>汇总!B64</f>
        <v>南海家园四里</v>
      </c>
      <c r="T278" s="133" t="s">
        <v>256</v>
      </c>
      <c r="U278" s="133" t="s">
        <v>257</v>
      </c>
      <c r="V278" s="133" t="s">
        <v>258</v>
      </c>
      <c r="W278" s="133" t="s">
        <v>259</v>
      </c>
      <c r="X278" s="133" t="s">
        <v>260</v>
      </c>
      <c r="Y278" s="133" t="s">
        <v>45</v>
      </c>
      <c r="Z278" s="133" t="s">
        <v>261</v>
      </c>
      <c r="AC278" s="125">
        <v>9</v>
      </c>
      <c r="AD278" s="125" t="s">
        <v>216</v>
      </c>
      <c r="AE278" s="125">
        <v>2025</v>
      </c>
      <c r="AF278" s="125" t="s">
        <v>211</v>
      </c>
      <c r="AG278" s="126">
        <f>(Z272+Z271)/2</f>
        <v>53.45</v>
      </c>
    </row>
    <row r="279" spans="19:33">
      <c r="T279" s="129">
        <v>49</v>
      </c>
      <c r="U279" s="129" t="s">
        <v>76</v>
      </c>
      <c r="V279" s="129" t="s">
        <v>305</v>
      </c>
      <c r="W279" s="129">
        <v>3600</v>
      </c>
      <c r="X279" s="132">
        <v>45910</v>
      </c>
      <c r="Y279" s="129" t="s">
        <v>267</v>
      </c>
      <c r="Z279" s="129">
        <f>ROUND(W279/T279,1)</f>
        <v>73.5</v>
      </c>
      <c r="AC279" s="125">
        <v>10</v>
      </c>
      <c r="AD279" s="125" t="s">
        <v>216</v>
      </c>
      <c r="AE279" s="125">
        <v>2025</v>
      </c>
      <c r="AF279" s="125" t="s">
        <v>209</v>
      </c>
      <c r="AG279" s="126">
        <f>Z270</f>
        <v>54.9</v>
      </c>
    </row>
    <row r="280" spans="19:33">
      <c r="T280" s="129">
        <v>64</v>
      </c>
      <c r="U280" s="129" t="s">
        <v>316</v>
      </c>
      <c r="V280" s="129" t="s">
        <v>304</v>
      </c>
      <c r="W280" s="129">
        <v>3500</v>
      </c>
      <c r="X280" s="132">
        <v>45899</v>
      </c>
      <c r="Y280" s="129" t="s">
        <v>267</v>
      </c>
      <c r="Z280" s="129">
        <f t="shared" ref="Z280:Z291" si="16">ROUND(W280/T280,1)</f>
        <v>54.7</v>
      </c>
      <c r="AC280" s="125">
        <v>11</v>
      </c>
      <c r="AD280" s="125" t="s">
        <v>216</v>
      </c>
      <c r="AE280" s="125">
        <v>2025</v>
      </c>
      <c r="AF280" s="125" t="s">
        <v>207</v>
      </c>
      <c r="AG280" s="126">
        <f>(Z269+Z268)/2</f>
        <v>50.4</v>
      </c>
    </row>
    <row r="281" spans="19:33">
      <c r="T281" s="129">
        <v>49</v>
      </c>
      <c r="U281" s="129" t="s">
        <v>318</v>
      </c>
      <c r="V281" s="129" t="s">
        <v>305</v>
      </c>
      <c r="W281" s="129">
        <v>3550</v>
      </c>
      <c r="X281" s="132">
        <v>45885</v>
      </c>
      <c r="Y281" s="129" t="s">
        <v>267</v>
      </c>
      <c r="Z281" s="129">
        <f t="shared" si="16"/>
        <v>72.400000000000006</v>
      </c>
      <c r="AC281" s="125">
        <v>12</v>
      </c>
      <c r="AD281" s="125" t="s">
        <v>216</v>
      </c>
      <c r="AE281" s="125">
        <v>2025</v>
      </c>
      <c r="AF281" s="125" t="s">
        <v>205</v>
      </c>
      <c r="AG281" s="126">
        <f>Z267</f>
        <v>46.7</v>
      </c>
    </row>
    <row r="282" spans="19:33">
      <c r="T282" s="129">
        <v>90</v>
      </c>
      <c r="U282" s="129" t="s">
        <v>76</v>
      </c>
      <c r="V282" s="129" t="s">
        <v>304</v>
      </c>
      <c r="W282" s="129">
        <v>4200</v>
      </c>
      <c r="X282" s="132">
        <v>45870</v>
      </c>
      <c r="Y282" s="129" t="s">
        <v>271</v>
      </c>
      <c r="Z282" s="129">
        <f t="shared" si="16"/>
        <v>46.7</v>
      </c>
      <c r="AC282" s="125"/>
      <c r="AD282" s="125"/>
      <c r="AE282" s="125"/>
      <c r="AF282" s="125"/>
      <c r="AG282" s="126">
        <f>AVERAGE(AG270:AG281)</f>
        <v>51.15625</v>
      </c>
    </row>
    <row r="283" spans="19:33">
      <c r="T283" s="129">
        <v>80</v>
      </c>
      <c r="U283" s="129" t="s">
        <v>76</v>
      </c>
      <c r="V283" s="129" t="s">
        <v>306</v>
      </c>
      <c r="W283" s="129">
        <v>4200</v>
      </c>
      <c r="X283" s="132">
        <v>45868</v>
      </c>
      <c r="Y283" s="129" t="s">
        <v>293</v>
      </c>
      <c r="Z283" s="129">
        <f t="shared" si="16"/>
        <v>52.5</v>
      </c>
      <c r="AC283" s="125">
        <v>1</v>
      </c>
      <c r="AD283" s="125" t="s">
        <v>190</v>
      </c>
      <c r="AE283" s="125">
        <v>2024</v>
      </c>
      <c r="AF283" s="125" t="s">
        <v>193</v>
      </c>
      <c r="AG283" s="126">
        <f>Z291</f>
        <v>51.7</v>
      </c>
    </row>
    <row r="284" spans="19:33">
      <c r="T284" s="129">
        <v>79</v>
      </c>
      <c r="U284" s="129" t="s">
        <v>76</v>
      </c>
      <c r="V284" s="129" t="s">
        <v>305</v>
      </c>
      <c r="W284" s="129">
        <v>3800</v>
      </c>
      <c r="X284" s="132">
        <v>45867</v>
      </c>
      <c r="Y284" s="129" t="s">
        <v>293</v>
      </c>
      <c r="Z284" s="129">
        <f t="shared" si="16"/>
        <v>48.1</v>
      </c>
      <c r="AC284" s="125">
        <v>2</v>
      </c>
      <c r="AD284" s="125" t="s">
        <v>190</v>
      </c>
      <c r="AE284" s="125">
        <v>2024</v>
      </c>
      <c r="AF284" s="125" t="s">
        <v>196</v>
      </c>
      <c r="AG284" s="126">
        <f>Z290</f>
        <v>55.6</v>
      </c>
    </row>
    <row r="285" spans="19:33">
      <c r="T285" s="129">
        <v>78</v>
      </c>
      <c r="U285" s="129" t="s">
        <v>76</v>
      </c>
      <c r="V285" s="129" t="s">
        <v>306</v>
      </c>
      <c r="W285" s="129">
        <v>4000</v>
      </c>
      <c r="X285" s="132">
        <v>45823</v>
      </c>
      <c r="Y285" s="129" t="s">
        <v>271</v>
      </c>
      <c r="Z285" s="129">
        <f t="shared" si="16"/>
        <v>51.3</v>
      </c>
      <c r="AC285" s="125">
        <v>3</v>
      </c>
      <c r="AD285" s="125" t="s">
        <v>190</v>
      </c>
      <c r="AE285" s="125">
        <v>2024</v>
      </c>
      <c r="AF285" s="125" t="s">
        <v>191</v>
      </c>
      <c r="AG285" s="126">
        <f>Z289</f>
        <v>47.7</v>
      </c>
    </row>
    <row r="286" spans="19:33">
      <c r="T286" s="129">
        <v>90</v>
      </c>
      <c r="U286" s="129" t="s">
        <v>76</v>
      </c>
      <c r="V286" s="129" t="s">
        <v>306</v>
      </c>
      <c r="W286" s="129">
        <v>3850</v>
      </c>
      <c r="X286" s="132">
        <v>45803</v>
      </c>
      <c r="Y286" s="129" t="s">
        <v>271</v>
      </c>
      <c r="Z286" s="129">
        <f t="shared" si="16"/>
        <v>42.8</v>
      </c>
      <c r="AC286" s="125">
        <v>4</v>
      </c>
      <c r="AD286" s="125" t="s">
        <v>190</v>
      </c>
      <c r="AE286" s="125">
        <v>2025</v>
      </c>
      <c r="AF286" s="125" t="s">
        <v>201</v>
      </c>
      <c r="AG286" s="126" t="s">
        <v>166</v>
      </c>
    </row>
    <row r="287" spans="19:33">
      <c r="T287" s="129">
        <v>68</v>
      </c>
      <c r="U287" s="129" t="s">
        <v>76</v>
      </c>
      <c r="V287" s="129" t="s">
        <v>306</v>
      </c>
      <c r="W287" s="129">
        <v>4000</v>
      </c>
      <c r="X287" s="132">
        <v>45745</v>
      </c>
      <c r="Y287" s="129" t="s">
        <v>267</v>
      </c>
      <c r="Z287" s="129">
        <f t="shared" si="16"/>
        <v>58.8</v>
      </c>
      <c r="AC287" s="125">
        <v>5</v>
      </c>
      <c r="AD287" s="125" t="s">
        <v>190</v>
      </c>
      <c r="AE287" s="125">
        <v>2025</v>
      </c>
      <c r="AF287" s="125" t="s">
        <v>206</v>
      </c>
      <c r="AG287" s="126">
        <f>Z288</f>
        <v>66.900000000000006</v>
      </c>
    </row>
    <row r="288" spans="19:33">
      <c r="T288" s="129">
        <v>49.3</v>
      </c>
      <c r="U288" s="129" t="s">
        <v>309</v>
      </c>
      <c r="V288" s="129" t="s">
        <v>305</v>
      </c>
      <c r="W288" s="129">
        <v>3300</v>
      </c>
      <c r="X288" s="132">
        <v>45704</v>
      </c>
      <c r="Y288" s="129" t="s">
        <v>267</v>
      </c>
      <c r="Z288" s="129">
        <f t="shared" si="16"/>
        <v>66.900000000000006</v>
      </c>
      <c r="AC288" s="125">
        <v>6</v>
      </c>
      <c r="AD288" s="125" t="s">
        <v>190</v>
      </c>
      <c r="AE288" s="125">
        <v>2025</v>
      </c>
      <c r="AF288" s="125" t="s">
        <v>208</v>
      </c>
      <c r="AG288" s="126">
        <f>Z287</f>
        <v>58.8</v>
      </c>
    </row>
    <row r="289" spans="19:33">
      <c r="T289" s="129">
        <v>88</v>
      </c>
      <c r="U289" s="129" t="s">
        <v>76</v>
      </c>
      <c r="V289" s="129" t="s">
        <v>304</v>
      </c>
      <c r="W289" s="129">
        <v>4200</v>
      </c>
      <c r="X289" s="132">
        <v>45654</v>
      </c>
      <c r="Y289" s="129" t="s">
        <v>271</v>
      </c>
      <c r="Z289" s="129">
        <f t="shared" si="16"/>
        <v>47.7</v>
      </c>
      <c r="AC289" s="125">
        <v>7</v>
      </c>
      <c r="AD289" s="125" t="s">
        <v>190</v>
      </c>
      <c r="AE289" s="125">
        <v>2025</v>
      </c>
      <c r="AF289" s="125" t="s">
        <v>210</v>
      </c>
      <c r="AG289" s="126" t="s">
        <v>166</v>
      </c>
    </row>
    <row r="290" spans="19:33">
      <c r="T290" s="129">
        <v>90</v>
      </c>
      <c r="U290" s="129" t="s">
        <v>76</v>
      </c>
      <c r="V290" s="129" t="s">
        <v>305</v>
      </c>
      <c r="W290" s="129">
        <v>5000</v>
      </c>
      <c r="X290" s="132">
        <v>45619</v>
      </c>
      <c r="Y290" s="129" t="s">
        <v>271</v>
      </c>
      <c r="Z290" s="129">
        <f t="shared" si="16"/>
        <v>55.6</v>
      </c>
      <c r="AC290" s="125">
        <v>8</v>
      </c>
      <c r="AD290" s="125" t="s">
        <v>190</v>
      </c>
      <c r="AE290" s="125">
        <v>2025</v>
      </c>
      <c r="AF290" s="125" t="s">
        <v>212</v>
      </c>
      <c r="AG290" s="126">
        <f>Z286</f>
        <v>42.8</v>
      </c>
    </row>
    <row r="291" spans="19:33">
      <c r="T291" s="129">
        <v>79.239999999999995</v>
      </c>
      <c r="U291" s="129" t="s">
        <v>76</v>
      </c>
      <c r="V291" s="129" t="s">
        <v>305</v>
      </c>
      <c r="W291" s="129">
        <v>4100</v>
      </c>
      <c r="X291" s="132">
        <v>45570</v>
      </c>
      <c r="Y291" s="129" t="s">
        <v>293</v>
      </c>
      <c r="Z291" s="129">
        <f t="shared" si="16"/>
        <v>51.7</v>
      </c>
      <c r="AC291" s="125">
        <v>9</v>
      </c>
      <c r="AD291" s="125" t="s">
        <v>190</v>
      </c>
      <c r="AE291" s="125">
        <v>2025</v>
      </c>
      <c r="AF291" s="125" t="s">
        <v>211</v>
      </c>
      <c r="AG291" s="126">
        <f>Z285</f>
        <v>51.3</v>
      </c>
    </row>
    <row r="292" spans="19:33">
      <c r="X292" s="132"/>
      <c r="AC292" s="125">
        <v>10</v>
      </c>
      <c r="AD292" s="125" t="s">
        <v>190</v>
      </c>
      <c r="AE292" s="125">
        <v>2025</v>
      </c>
      <c r="AF292" s="125" t="s">
        <v>209</v>
      </c>
      <c r="AG292" s="126">
        <f>(Z284+Z283)/2</f>
        <v>50.3</v>
      </c>
    </row>
    <row r="293" spans="19:33">
      <c r="S293" s="129" t="str">
        <f>汇总!B65</f>
        <v>中信新城西区</v>
      </c>
      <c r="T293" s="133" t="s">
        <v>256</v>
      </c>
      <c r="U293" s="133" t="s">
        <v>257</v>
      </c>
      <c r="V293" s="133" t="s">
        <v>258</v>
      </c>
      <c r="W293" s="133" t="s">
        <v>259</v>
      </c>
      <c r="X293" s="133" t="s">
        <v>260</v>
      </c>
      <c r="Y293" s="133" t="s">
        <v>45</v>
      </c>
      <c r="Z293" s="133" t="s">
        <v>261</v>
      </c>
      <c r="AC293" s="125">
        <v>11</v>
      </c>
      <c r="AD293" s="125" t="s">
        <v>190</v>
      </c>
      <c r="AE293" s="125">
        <v>2025</v>
      </c>
      <c r="AF293" s="125" t="s">
        <v>207</v>
      </c>
      <c r="AG293" s="126">
        <f>(Z282+Z281+Z280)/3</f>
        <v>57.933333333333302</v>
      </c>
    </row>
    <row r="294" spans="19:33">
      <c r="T294" s="129">
        <v>144</v>
      </c>
      <c r="U294" s="129" t="s">
        <v>76</v>
      </c>
      <c r="V294" s="129" t="s">
        <v>306</v>
      </c>
      <c r="W294" s="129">
        <v>7500</v>
      </c>
      <c r="X294" s="132">
        <v>45913</v>
      </c>
      <c r="Y294" s="129" t="s">
        <v>264</v>
      </c>
      <c r="Z294" s="129">
        <f>ROUND(W294/T294,1)</f>
        <v>52.1</v>
      </c>
      <c r="AC294" s="125">
        <v>12</v>
      </c>
      <c r="AD294" s="125" t="s">
        <v>190</v>
      </c>
      <c r="AE294" s="125">
        <v>2025</v>
      </c>
      <c r="AF294" s="125" t="s">
        <v>205</v>
      </c>
      <c r="AG294" s="126">
        <f>Z279</f>
        <v>73.5</v>
      </c>
    </row>
    <row r="295" spans="19:33">
      <c r="T295" s="129">
        <v>144</v>
      </c>
      <c r="U295" s="129" t="s">
        <v>76</v>
      </c>
      <c r="V295" s="129" t="s">
        <v>304</v>
      </c>
      <c r="W295" s="129">
        <v>7800</v>
      </c>
      <c r="X295" s="132">
        <v>45899</v>
      </c>
      <c r="Y295" s="129" t="s">
        <v>264</v>
      </c>
      <c r="Z295" s="129">
        <f t="shared" ref="Z295:Z303" si="17">ROUND(W295/T295,1)</f>
        <v>54.2</v>
      </c>
      <c r="AC295" s="125"/>
      <c r="AD295" s="125"/>
      <c r="AE295" s="125"/>
      <c r="AF295" s="125"/>
      <c r="AG295" s="126">
        <f>AVERAGE(AG283:AG294)</f>
        <v>55.6533333333333</v>
      </c>
    </row>
    <row r="296" spans="19:33">
      <c r="T296" s="129">
        <v>144</v>
      </c>
      <c r="U296" s="129" t="s">
        <v>76</v>
      </c>
      <c r="V296" s="129" t="s">
        <v>330</v>
      </c>
      <c r="W296" s="129">
        <v>8000</v>
      </c>
      <c r="X296" s="132">
        <v>45861</v>
      </c>
      <c r="Y296" s="129" t="s">
        <v>290</v>
      </c>
      <c r="Z296" s="129">
        <f t="shared" si="17"/>
        <v>55.6</v>
      </c>
      <c r="AC296" s="125">
        <v>1</v>
      </c>
      <c r="AD296" s="125" t="s">
        <v>223</v>
      </c>
      <c r="AE296" s="125">
        <v>2024</v>
      </c>
      <c r="AF296" s="125" t="s">
        <v>193</v>
      </c>
      <c r="AG296" s="126">
        <f>Z303</f>
        <v>52.8</v>
      </c>
    </row>
    <row r="297" spans="19:33">
      <c r="T297" s="129">
        <v>144.08000000000001</v>
      </c>
      <c r="U297" s="129" t="s">
        <v>76</v>
      </c>
      <c r="V297" s="129" t="s">
        <v>305</v>
      </c>
      <c r="W297" s="129">
        <v>8600</v>
      </c>
      <c r="X297" s="132">
        <v>45846</v>
      </c>
      <c r="Y297" s="129" t="s">
        <v>290</v>
      </c>
      <c r="Z297" s="129">
        <f t="shared" si="17"/>
        <v>59.7</v>
      </c>
      <c r="AC297" s="125">
        <v>2</v>
      </c>
      <c r="AD297" s="125" t="s">
        <v>223</v>
      </c>
      <c r="AE297" s="125">
        <v>2024</v>
      </c>
      <c r="AF297" s="125" t="s">
        <v>196</v>
      </c>
      <c r="AG297" s="126">
        <f>Z302</f>
        <v>67.099999999999994</v>
      </c>
    </row>
    <row r="298" spans="19:33">
      <c r="T298" s="129">
        <v>144</v>
      </c>
      <c r="U298" s="129" t="s">
        <v>76</v>
      </c>
      <c r="V298" s="129" t="s">
        <v>331</v>
      </c>
      <c r="W298" s="129">
        <v>9000</v>
      </c>
      <c r="X298" s="132">
        <v>45782</v>
      </c>
      <c r="Y298" s="129" t="s">
        <v>264</v>
      </c>
      <c r="Z298" s="129">
        <f t="shared" si="17"/>
        <v>62.5</v>
      </c>
      <c r="AC298" s="125">
        <v>3</v>
      </c>
      <c r="AD298" s="125" t="s">
        <v>223</v>
      </c>
      <c r="AE298" s="125">
        <v>2024</v>
      </c>
      <c r="AF298" s="125" t="s">
        <v>191</v>
      </c>
      <c r="AG298" s="126" t="s">
        <v>166</v>
      </c>
    </row>
    <row r="299" spans="19:33">
      <c r="T299" s="129">
        <v>143.53</v>
      </c>
      <c r="U299" s="129" t="s">
        <v>76</v>
      </c>
      <c r="V299" s="129" t="s">
        <v>305</v>
      </c>
      <c r="W299" s="129">
        <v>8000</v>
      </c>
      <c r="X299" s="132">
        <v>45766</v>
      </c>
      <c r="Y299" s="129" t="s">
        <v>264</v>
      </c>
      <c r="Z299" s="129">
        <f t="shared" si="17"/>
        <v>55.7</v>
      </c>
      <c r="AC299" s="125">
        <v>4</v>
      </c>
      <c r="AD299" s="125" t="s">
        <v>223</v>
      </c>
      <c r="AE299" s="125">
        <v>2025</v>
      </c>
      <c r="AF299" s="125" t="s">
        <v>201</v>
      </c>
      <c r="AG299" s="126">
        <f>Z301</f>
        <v>49.1</v>
      </c>
    </row>
    <row r="300" spans="19:33">
      <c r="T300" s="129">
        <v>171</v>
      </c>
      <c r="U300" s="129" t="s">
        <v>76</v>
      </c>
      <c r="V300" s="129" t="s">
        <v>306</v>
      </c>
      <c r="W300" s="129">
        <v>9500</v>
      </c>
      <c r="X300" s="132">
        <v>45699</v>
      </c>
      <c r="Y300" s="129" t="s">
        <v>264</v>
      </c>
      <c r="Z300" s="129">
        <f t="shared" si="17"/>
        <v>55.6</v>
      </c>
      <c r="AC300" s="125">
        <v>5</v>
      </c>
      <c r="AD300" s="125" t="s">
        <v>223</v>
      </c>
      <c r="AE300" s="125">
        <v>2025</v>
      </c>
      <c r="AF300" s="125" t="s">
        <v>206</v>
      </c>
      <c r="AG300" s="126">
        <f>Z300</f>
        <v>55.6</v>
      </c>
    </row>
    <row r="301" spans="19:33">
      <c r="T301" s="129">
        <v>173</v>
      </c>
      <c r="U301" s="129" t="s">
        <v>76</v>
      </c>
      <c r="V301" s="129" t="s">
        <v>306</v>
      </c>
      <c r="W301" s="129">
        <v>8500</v>
      </c>
      <c r="X301" s="132">
        <v>45664</v>
      </c>
      <c r="Y301" s="129" t="s">
        <v>290</v>
      </c>
      <c r="Z301" s="129">
        <f t="shared" si="17"/>
        <v>49.1</v>
      </c>
      <c r="AC301" s="125">
        <v>6</v>
      </c>
      <c r="AD301" s="125" t="s">
        <v>223</v>
      </c>
      <c r="AE301" s="125">
        <v>2025</v>
      </c>
      <c r="AF301" s="125" t="s">
        <v>208</v>
      </c>
      <c r="AG301" s="126" t="s">
        <v>166</v>
      </c>
    </row>
    <row r="302" spans="19:33">
      <c r="T302" s="129">
        <v>164</v>
      </c>
      <c r="U302" s="129" t="s">
        <v>76</v>
      </c>
      <c r="V302" s="129" t="s">
        <v>306</v>
      </c>
      <c r="W302" s="129">
        <v>11000</v>
      </c>
      <c r="X302" s="132">
        <v>45619</v>
      </c>
      <c r="Y302" s="129" t="s">
        <v>332</v>
      </c>
      <c r="Z302" s="129">
        <f t="shared" si="17"/>
        <v>67.099999999999994</v>
      </c>
      <c r="AC302" s="125">
        <v>7</v>
      </c>
      <c r="AD302" s="125" t="s">
        <v>223</v>
      </c>
      <c r="AE302" s="125">
        <v>2025</v>
      </c>
      <c r="AF302" s="125" t="s">
        <v>210</v>
      </c>
      <c r="AG302" s="126">
        <f>Z299</f>
        <v>55.7</v>
      </c>
    </row>
    <row r="303" spans="19:33">
      <c r="T303" s="129">
        <v>144</v>
      </c>
      <c r="U303" s="129" t="s">
        <v>76</v>
      </c>
      <c r="V303" s="129" t="s">
        <v>304</v>
      </c>
      <c r="W303" s="129">
        <v>7600</v>
      </c>
      <c r="X303" s="132">
        <v>45590</v>
      </c>
      <c r="Y303" s="129" t="s">
        <v>264</v>
      </c>
      <c r="Z303" s="129">
        <f t="shared" si="17"/>
        <v>52.8</v>
      </c>
      <c r="AC303" s="125">
        <v>8</v>
      </c>
      <c r="AD303" s="125" t="s">
        <v>223</v>
      </c>
      <c r="AE303" s="125">
        <v>2025</v>
      </c>
      <c r="AF303" s="125" t="s">
        <v>212</v>
      </c>
      <c r="AG303" s="126">
        <f>Z298</f>
        <v>62.5</v>
      </c>
    </row>
    <row r="304" spans="19:33">
      <c r="AC304" s="125">
        <v>9</v>
      </c>
      <c r="AD304" s="125" t="s">
        <v>223</v>
      </c>
      <c r="AE304" s="125">
        <v>2025</v>
      </c>
      <c r="AF304" s="125" t="s">
        <v>211</v>
      </c>
      <c r="AG304" s="126" t="s">
        <v>166</v>
      </c>
    </row>
    <row r="305" spans="29:33">
      <c r="AC305" s="125">
        <v>10</v>
      </c>
      <c r="AD305" s="125" t="s">
        <v>223</v>
      </c>
      <c r="AE305" s="125">
        <v>2025</v>
      </c>
      <c r="AF305" s="125" t="s">
        <v>209</v>
      </c>
      <c r="AG305" s="126">
        <f>(Z297+Z296)/2</f>
        <v>57.65</v>
      </c>
    </row>
    <row r="306" spans="29:33">
      <c r="AC306" s="125">
        <v>11</v>
      </c>
      <c r="AD306" s="125" t="s">
        <v>223</v>
      </c>
      <c r="AE306" s="125">
        <v>2025</v>
      </c>
      <c r="AF306" s="125" t="s">
        <v>207</v>
      </c>
      <c r="AG306" s="126">
        <f>Z295</f>
        <v>54.2</v>
      </c>
    </row>
    <row r="307" spans="29:33">
      <c r="AC307" s="125">
        <v>12</v>
      </c>
      <c r="AD307" s="125" t="s">
        <v>223</v>
      </c>
      <c r="AE307" s="125">
        <v>2025</v>
      </c>
      <c r="AF307" s="125" t="s">
        <v>205</v>
      </c>
      <c r="AG307" s="126">
        <f>Z294</f>
        <v>52.1</v>
      </c>
    </row>
    <row r="308" spans="29:33">
      <c r="AC308" s="125"/>
      <c r="AD308" s="125"/>
      <c r="AE308" s="125"/>
      <c r="AF308" s="125"/>
      <c r="AG308" s="126">
        <f>AVERAGE(AG296:AG307)</f>
        <v>56.3055555555556</v>
      </c>
    </row>
  </sheetData>
  <phoneticPr fontId="60"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AY203"/>
  <sheetViews>
    <sheetView zoomScale="90" zoomScaleNormal="90" workbookViewId="0">
      <pane xSplit="1" ySplit="2" topLeftCell="B3" activePane="bottomRight" state="frozen"/>
      <selection pane="topRight"/>
      <selection pane="bottomLeft"/>
      <selection pane="bottomRight" activeCell="N91" sqref="N91"/>
    </sheetView>
  </sheetViews>
  <sheetFormatPr defaultColWidth="13.5" defaultRowHeight="13.5"/>
  <cols>
    <col min="1" max="1" width="31.625" customWidth="1"/>
  </cols>
  <sheetData>
    <row r="1" spans="1:16" ht="14.25" hidden="1">
      <c r="A1" s="258" t="s">
        <v>333</v>
      </c>
      <c r="B1" s="123">
        <v>44713.333831018499</v>
      </c>
      <c r="C1" s="123">
        <v>44682.333831018499</v>
      </c>
      <c r="D1" s="123">
        <v>44652.333831018499</v>
      </c>
      <c r="E1" s="123">
        <v>44621.333831018499</v>
      </c>
      <c r="F1" s="123">
        <v>44593.333831018499</v>
      </c>
      <c r="G1" s="123">
        <v>44562.333831018499</v>
      </c>
      <c r="H1" s="123">
        <v>44531.333831018499</v>
      </c>
      <c r="I1" s="123">
        <v>44501.333831018499</v>
      </c>
      <c r="J1" s="123">
        <v>44470.333831018499</v>
      </c>
      <c r="K1" s="123">
        <v>44440.333831018499</v>
      </c>
      <c r="L1" s="123">
        <v>44409.333831018499</v>
      </c>
      <c r="M1" s="257"/>
      <c r="N1" s="258"/>
      <c r="O1" s="258"/>
      <c r="P1" s="258"/>
    </row>
    <row r="2" spans="1:16" ht="14.25" hidden="1">
      <c r="A2" s="258"/>
      <c r="B2" s="122" t="s">
        <v>334</v>
      </c>
      <c r="C2" s="122" t="s">
        <v>334</v>
      </c>
      <c r="D2" s="122" t="s">
        <v>334</v>
      </c>
      <c r="E2" s="122" t="s">
        <v>334</v>
      </c>
      <c r="F2" s="122" t="s">
        <v>334</v>
      </c>
      <c r="G2" s="122" t="s">
        <v>334</v>
      </c>
      <c r="H2" s="122" t="s">
        <v>334</v>
      </c>
      <c r="I2" s="122" t="s">
        <v>334</v>
      </c>
      <c r="J2" s="122" t="s">
        <v>334</v>
      </c>
      <c r="K2" s="122" t="s">
        <v>334</v>
      </c>
      <c r="L2" s="122" t="s">
        <v>334</v>
      </c>
      <c r="M2" s="122"/>
      <c r="N2" s="122"/>
      <c r="O2" s="122"/>
      <c r="P2" s="122"/>
    </row>
    <row r="3" spans="1:16" ht="13.5" hidden="1" customHeight="1">
      <c r="A3" s="122" t="s">
        <v>335</v>
      </c>
      <c r="B3" s="122">
        <v>135.72</v>
      </c>
      <c r="C3" s="122" t="s">
        <v>336</v>
      </c>
      <c r="D3" s="122" t="s">
        <v>336</v>
      </c>
      <c r="E3" s="122" t="s">
        <v>336</v>
      </c>
      <c r="F3" s="122" t="s">
        <v>336</v>
      </c>
      <c r="G3" s="122" t="s">
        <v>336</v>
      </c>
      <c r="H3" s="122" t="s">
        <v>336</v>
      </c>
      <c r="I3" s="122" t="s">
        <v>336</v>
      </c>
      <c r="J3" s="122" t="s">
        <v>336</v>
      </c>
      <c r="K3" s="122" t="s">
        <v>336</v>
      </c>
      <c r="L3" s="122" t="s">
        <v>336</v>
      </c>
      <c r="M3" s="122"/>
      <c r="N3" s="122"/>
      <c r="O3" s="122"/>
      <c r="P3" s="122"/>
    </row>
    <row r="4" spans="1:16" ht="13.5" hidden="1" customHeight="1">
      <c r="A4" s="122" t="s">
        <v>337</v>
      </c>
      <c r="B4" s="122">
        <v>124.41</v>
      </c>
      <c r="C4" s="122" t="s">
        <v>336</v>
      </c>
      <c r="D4" s="122" t="s">
        <v>336</v>
      </c>
      <c r="E4" s="122" t="s">
        <v>336</v>
      </c>
      <c r="F4" s="122">
        <v>131.02000000000001</v>
      </c>
      <c r="G4" s="122" t="s">
        <v>336</v>
      </c>
      <c r="H4" s="122">
        <v>110.3</v>
      </c>
      <c r="I4" s="122" t="s">
        <v>336</v>
      </c>
      <c r="J4" s="122" t="s">
        <v>336</v>
      </c>
      <c r="K4" s="122" t="s">
        <v>336</v>
      </c>
      <c r="L4" s="122">
        <v>97.76</v>
      </c>
      <c r="M4" s="122"/>
      <c r="N4" s="122"/>
      <c r="O4" s="122"/>
      <c r="P4" s="122"/>
    </row>
    <row r="5" spans="1:16" ht="13.5" hidden="1" customHeight="1">
      <c r="A5" s="122" t="s">
        <v>338</v>
      </c>
      <c r="B5" s="122">
        <v>123.84</v>
      </c>
      <c r="C5" s="122">
        <v>115.16</v>
      </c>
      <c r="D5" s="122">
        <v>113.7</v>
      </c>
      <c r="E5" s="122">
        <v>111.47</v>
      </c>
      <c r="F5" s="122">
        <v>127.86</v>
      </c>
      <c r="G5" s="122">
        <v>109.17</v>
      </c>
      <c r="H5" s="122">
        <v>98.24</v>
      </c>
      <c r="I5" s="122">
        <v>108.9</v>
      </c>
      <c r="J5" s="122">
        <v>112.36</v>
      </c>
      <c r="K5" s="122" t="s">
        <v>336</v>
      </c>
      <c r="L5" s="122">
        <v>85.11</v>
      </c>
      <c r="M5" s="122"/>
      <c r="N5" s="122"/>
      <c r="O5" s="122"/>
      <c r="P5" s="122"/>
    </row>
    <row r="6" spans="1:16" ht="13.5" hidden="1" customHeight="1">
      <c r="A6" s="122" t="s">
        <v>339</v>
      </c>
      <c r="B6" s="122">
        <v>123.57</v>
      </c>
      <c r="C6" s="122" t="s">
        <v>336</v>
      </c>
      <c r="D6" s="122">
        <v>108.91</v>
      </c>
      <c r="E6" s="122" t="s">
        <v>336</v>
      </c>
      <c r="F6" s="122" t="s">
        <v>336</v>
      </c>
      <c r="G6" s="122" t="s">
        <v>336</v>
      </c>
      <c r="H6" s="122" t="s">
        <v>336</v>
      </c>
      <c r="I6" s="122" t="s">
        <v>336</v>
      </c>
      <c r="J6" s="122" t="s">
        <v>336</v>
      </c>
      <c r="K6" s="122" t="s">
        <v>336</v>
      </c>
      <c r="L6" s="122" t="s">
        <v>336</v>
      </c>
      <c r="M6" s="122"/>
      <c r="N6" s="122"/>
      <c r="O6" s="122"/>
      <c r="P6" s="122"/>
    </row>
    <row r="7" spans="1:16" ht="13.5" hidden="1" customHeight="1">
      <c r="A7" s="122" t="s">
        <v>340</v>
      </c>
      <c r="B7" s="122">
        <v>105.55</v>
      </c>
      <c r="C7" s="122">
        <v>98.04</v>
      </c>
      <c r="D7" s="122">
        <v>103.31</v>
      </c>
      <c r="E7" s="122">
        <v>101.01</v>
      </c>
      <c r="F7" s="122">
        <v>104.05</v>
      </c>
      <c r="G7" s="122">
        <v>107.4</v>
      </c>
      <c r="H7" s="122">
        <v>97.4</v>
      </c>
      <c r="I7" s="122">
        <v>104.97</v>
      </c>
      <c r="J7" s="122">
        <v>95.16</v>
      </c>
      <c r="K7" s="122" t="s">
        <v>336</v>
      </c>
      <c r="L7" s="122">
        <v>95.6</v>
      </c>
      <c r="M7" s="122"/>
      <c r="N7" s="122"/>
      <c r="O7" s="122"/>
      <c r="P7" s="122"/>
    </row>
    <row r="8" spans="1:16" ht="13.5" hidden="1" customHeight="1">
      <c r="A8" s="122" t="s">
        <v>341</v>
      </c>
      <c r="B8" s="122">
        <v>104.78</v>
      </c>
      <c r="C8" s="122">
        <v>105.97</v>
      </c>
      <c r="D8" s="122" t="s">
        <v>336</v>
      </c>
      <c r="E8" s="122" t="s">
        <v>336</v>
      </c>
      <c r="F8" s="122" t="s">
        <v>336</v>
      </c>
      <c r="G8" s="122" t="s">
        <v>336</v>
      </c>
      <c r="H8" s="122" t="s">
        <v>336</v>
      </c>
      <c r="I8" s="122" t="s">
        <v>336</v>
      </c>
      <c r="J8" s="122" t="s">
        <v>336</v>
      </c>
      <c r="K8" s="122" t="s">
        <v>336</v>
      </c>
      <c r="L8" s="122" t="s">
        <v>336</v>
      </c>
      <c r="M8" s="122"/>
      <c r="N8" s="122"/>
      <c r="O8" s="122"/>
      <c r="P8" s="122"/>
    </row>
    <row r="9" spans="1:16" ht="13.5" hidden="1" customHeight="1">
      <c r="A9" s="122" t="s">
        <v>342</v>
      </c>
      <c r="B9" s="122">
        <v>98.71</v>
      </c>
      <c r="C9" s="122">
        <v>100.3</v>
      </c>
      <c r="D9" s="122">
        <v>100.38</v>
      </c>
      <c r="E9" s="122">
        <v>100.87</v>
      </c>
      <c r="F9" s="122">
        <v>97.13</v>
      </c>
      <c r="G9" s="122">
        <v>97.59</v>
      </c>
      <c r="H9" s="122">
        <v>94.3</v>
      </c>
      <c r="I9" s="122">
        <v>94.05</v>
      </c>
      <c r="J9" s="122">
        <v>95.71</v>
      </c>
      <c r="K9" s="122">
        <v>83.55</v>
      </c>
      <c r="L9" s="122" t="s">
        <v>336</v>
      </c>
      <c r="M9" s="122"/>
      <c r="N9" s="122"/>
      <c r="O9" s="122"/>
      <c r="P9" s="122"/>
    </row>
    <row r="10" spans="1:16" ht="13.5" hidden="1" customHeight="1">
      <c r="A10" s="122" t="s">
        <v>343</v>
      </c>
      <c r="B10" s="122">
        <v>98.45</v>
      </c>
      <c r="C10" s="122">
        <v>98.29</v>
      </c>
      <c r="D10" s="122">
        <v>95.29</v>
      </c>
      <c r="E10" s="122">
        <v>96.56</v>
      </c>
      <c r="F10" s="122">
        <v>92.21</v>
      </c>
      <c r="G10" s="122" t="s">
        <v>336</v>
      </c>
      <c r="H10" s="122" t="s">
        <v>336</v>
      </c>
      <c r="I10" s="122" t="s">
        <v>336</v>
      </c>
      <c r="J10" s="122" t="s">
        <v>336</v>
      </c>
      <c r="K10" s="122" t="s">
        <v>336</v>
      </c>
      <c r="L10" s="122" t="s">
        <v>336</v>
      </c>
      <c r="M10" s="122"/>
      <c r="N10" s="122"/>
      <c r="O10" s="122"/>
      <c r="P10" s="122"/>
    </row>
    <row r="11" spans="1:16" ht="13.5" hidden="1" customHeight="1">
      <c r="A11" s="122" t="s">
        <v>344</v>
      </c>
      <c r="B11" s="122">
        <v>95.48</v>
      </c>
      <c r="C11" s="122" t="s">
        <v>336</v>
      </c>
      <c r="D11" s="122">
        <v>81.540000000000006</v>
      </c>
      <c r="E11" s="122" t="s">
        <v>336</v>
      </c>
      <c r="F11" s="122">
        <v>99.49</v>
      </c>
      <c r="G11" s="122" t="s">
        <v>336</v>
      </c>
      <c r="H11" s="122" t="s">
        <v>336</v>
      </c>
      <c r="I11" s="122" t="s">
        <v>336</v>
      </c>
      <c r="J11" s="122" t="s">
        <v>336</v>
      </c>
      <c r="K11" s="122">
        <v>74.81</v>
      </c>
      <c r="L11" s="122" t="s">
        <v>336</v>
      </c>
      <c r="M11" s="122"/>
      <c r="N11" s="122"/>
      <c r="O11" s="122"/>
      <c r="P11" s="122"/>
    </row>
    <row r="12" spans="1:16" ht="13.5" hidden="1" customHeight="1">
      <c r="A12" s="122" t="s">
        <v>345</v>
      </c>
      <c r="B12" s="122">
        <v>92.76</v>
      </c>
      <c r="C12" s="122">
        <v>88.45</v>
      </c>
      <c r="D12" s="122">
        <v>89.91</v>
      </c>
      <c r="E12" s="122">
        <v>89.62</v>
      </c>
      <c r="F12" s="122">
        <v>90.33</v>
      </c>
      <c r="G12" s="122">
        <v>90.01</v>
      </c>
      <c r="H12" s="122">
        <v>91.57</v>
      </c>
      <c r="I12" s="122">
        <v>88.77</v>
      </c>
      <c r="J12" s="122">
        <v>92.22</v>
      </c>
      <c r="K12" s="122">
        <v>90.51</v>
      </c>
      <c r="L12" s="122">
        <v>85.67</v>
      </c>
      <c r="M12" s="122"/>
      <c r="N12" s="122"/>
      <c r="O12" s="122"/>
      <c r="P12" s="122"/>
    </row>
    <row r="13" spans="1:16" ht="13.5" hidden="1" customHeight="1">
      <c r="A13" s="122" t="s">
        <v>346</v>
      </c>
      <c r="B13" s="122">
        <v>89.07</v>
      </c>
      <c r="C13" s="122">
        <v>90.25</v>
      </c>
      <c r="D13" s="122">
        <v>87.73</v>
      </c>
      <c r="E13" s="122">
        <v>88.06</v>
      </c>
      <c r="F13" s="122">
        <v>88.7</v>
      </c>
      <c r="G13" s="122">
        <v>86.64</v>
      </c>
      <c r="H13" s="122">
        <v>87.44</v>
      </c>
      <c r="I13" s="122">
        <v>87.26</v>
      </c>
      <c r="J13" s="122">
        <v>89.46</v>
      </c>
      <c r="K13" s="122">
        <v>86.82</v>
      </c>
      <c r="L13" s="122">
        <v>87.03</v>
      </c>
      <c r="M13" s="122"/>
      <c r="N13" s="122"/>
      <c r="O13" s="122"/>
      <c r="P13" s="122"/>
    </row>
    <row r="14" spans="1:16" ht="13.5" hidden="1" customHeight="1">
      <c r="A14" s="122" t="s">
        <v>347</v>
      </c>
      <c r="B14" s="122">
        <v>87.87</v>
      </c>
      <c r="C14" s="122">
        <v>88.58</v>
      </c>
      <c r="D14" s="122">
        <v>89.35</v>
      </c>
      <c r="E14" s="122">
        <v>88.18</v>
      </c>
      <c r="F14" s="122">
        <v>93.5</v>
      </c>
      <c r="G14" s="122">
        <v>89.95</v>
      </c>
      <c r="H14" s="122">
        <v>92.95</v>
      </c>
      <c r="I14" s="122">
        <v>93.6</v>
      </c>
      <c r="J14" s="122">
        <v>83.76</v>
      </c>
      <c r="K14" s="122">
        <v>81.45</v>
      </c>
      <c r="L14" s="122">
        <v>83.3</v>
      </c>
      <c r="M14" s="122"/>
      <c r="N14" s="122"/>
      <c r="O14" s="122"/>
      <c r="P14" s="122"/>
    </row>
    <row r="15" spans="1:16" ht="13.5" hidden="1" customHeight="1">
      <c r="A15" s="122" t="s">
        <v>348</v>
      </c>
      <c r="B15" s="122">
        <v>87.56</v>
      </c>
      <c r="C15" s="122">
        <v>81.99</v>
      </c>
      <c r="D15" s="122">
        <v>75</v>
      </c>
      <c r="E15" s="122">
        <v>75.06</v>
      </c>
      <c r="F15" s="122">
        <v>73.91</v>
      </c>
      <c r="G15" s="122">
        <v>73.069999999999993</v>
      </c>
      <c r="H15" s="122">
        <v>75.760000000000005</v>
      </c>
      <c r="I15" s="122">
        <v>73.39</v>
      </c>
      <c r="J15" s="122">
        <v>68.66</v>
      </c>
      <c r="K15" s="122">
        <v>66.489999999999995</v>
      </c>
      <c r="L15" s="122">
        <v>75.260000000000005</v>
      </c>
      <c r="M15" s="122"/>
      <c r="N15" s="122"/>
      <c r="O15" s="122"/>
      <c r="P15" s="122"/>
    </row>
    <row r="16" spans="1:16" ht="13.5" hidden="1" customHeight="1">
      <c r="A16" s="122" t="s">
        <v>349</v>
      </c>
      <c r="B16" s="122">
        <v>87.28</v>
      </c>
      <c r="C16" s="122" t="s">
        <v>336</v>
      </c>
      <c r="D16" s="122" t="s">
        <v>336</v>
      </c>
      <c r="E16" s="122" t="s">
        <v>336</v>
      </c>
      <c r="F16" s="122" t="s">
        <v>336</v>
      </c>
      <c r="G16" s="122" t="s">
        <v>336</v>
      </c>
      <c r="H16" s="122" t="s">
        <v>336</v>
      </c>
      <c r="I16" s="122" t="s">
        <v>336</v>
      </c>
      <c r="J16" s="122" t="s">
        <v>336</v>
      </c>
      <c r="K16" s="122" t="s">
        <v>336</v>
      </c>
      <c r="L16" s="122" t="s">
        <v>336</v>
      </c>
      <c r="M16" s="122"/>
      <c r="N16" s="122"/>
      <c r="O16" s="122"/>
      <c r="P16" s="122"/>
    </row>
    <row r="17" spans="1:16" ht="13.5" hidden="1" customHeight="1">
      <c r="A17" s="122" t="s">
        <v>350</v>
      </c>
      <c r="B17" s="122">
        <v>84.12</v>
      </c>
      <c r="C17" s="122">
        <v>81.87</v>
      </c>
      <c r="D17" s="122">
        <v>88.29</v>
      </c>
      <c r="E17" s="122">
        <v>89.86</v>
      </c>
      <c r="F17" s="122">
        <v>85.08</v>
      </c>
      <c r="G17" s="122">
        <v>82.17</v>
      </c>
      <c r="H17" s="122">
        <v>85.1</v>
      </c>
      <c r="I17" s="122">
        <v>87.57</v>
      </c>
      <c r="J17" s="122">
        <v>85.92</v>
      </c>
      <c r="K17" s="122">
        <v>69.819999999999993</v>
      </c>
      <c r="L17" s="122">
        <v>79.930000000000007</v>
      </c>
      <c r="M17" s="122"/>
      <c r="N17" s="122"/>
      <c r="O17" s="122"/>
      <c r="P17" s="122"/>
    </row>
    <row r="18" spans="1:16" ht="13.5" hidden="1" customHeight="1">
      <c r="A18" s="122" t="s">
        <v>351</v>
      </c>
      <c r="B18" s="122">
        <v>83.7</v>
      </c>
      <c r="C18" s="122">
        <v>89.63</v>
      </c>
      <c r="D18" s="122" t="s">
        <v>336</v>
      </c>
      <c r="E18" s="122">
        <v>88.44</v>
      </c>
      <c r="F18" s="122">
        <v>81.27</v>
      </c>
      <c r="G18" s="122">
        <v>80.95</v>
      </c>
      <c r="H18" s="122">
        <v>83.21</v>
      </c>
      <c r="I18" s="122">
        <v>83.68</v>
      </c>
      <c r="J18" s="122">
        <v>83.66</v>
      </c>
      <c r="K18" s="122" t="s">
        <v>336</v>
      </c>
      <c r="L18" s="122">
        <v>88.11</v>
      </c>
      <c r="M18" s="122"/>
      <c r="N18" s="122"/>
      <c r="O18" s="122"/>
      <c r="P18" s="122"/>
    </row>
    <row r="19" spans="1:16" ht="13.5" hidden="1" customHeight="1">
      <c r="A19" s="122" t="s">
        <v>352</v>
      </c>
      <c r="B19" s="122">
        <v>83.55</v>
      </c>
      <c r="C19" s="122">
        <v>86.38</v>
      </c>
      <c r="D19" s="122">
        <v>84.31</v>
      </c>
      <c r="E19" s="122">
        <v>81.760000000000005</v>
      </c>
      <c r="F19" s="122">
        <v>85.36</v>
      </c>
      <c r="G19" s="122">
        <v>80.78</v>
      </c>
      <c r="H19" s="122">
        <v>82.71</v>
      </c>
      <c r="I19" s="122">
        <v>82.62</v>
      </c>
      <c r="J19" s="122">
        <v>82.13</v>
      </c>
      <c r="K19" s="122" t="s">
        <v>336</v>
      </c>
      <c r="L19" s="122" t="s">
        <v>336</v>
      </c>
      <c r="M19" s="122"/>
      <c r="N19" s="122"/>
      <c r="O19" s="122"/>
      <c r="P19" s="122"/>
    </row>
    <row r="20" spans="1:16" ht="13.5" hidden="1" customHeight="1">
      <c r="A20" s="122" t="s">
        <v>353</v>
      </c>
      <c r="B20" s="122">
        <v>82.85</v>
      </c>
      <c r="C20" s="122">
        <v>87.42</v>
      </c>
      <c r="D20" s="122" t="s">
        <v>336</v>
      </c>
      <c r="E20" s="122" t="s">
        <v>336</v>
      </c>
      <c r="F20" s="122">
        <v>89.53</v>
      </c>
      <c r="G20" s="122" t="s">
        <v>336</v>
      </c>
      <c r="H20" s="122">
        <v>86.93</v>
      </c>
      <c r="I20" s="122">
        <v>77.36</v>
      </c>
      <c r="J20" s="122">
        <v>72.63</v>
      </c>
      <c r="K20" s="122" t="s">
        <v>336</v>
      </c>
      <c r="L20" s="122" t="s">
        <v>336</v>
      </c>
      <c r="M20" s="122"/>
      <c r="N20" s="122"/>
      <c r="O20" s="122"/>
      <c r="P20" s="122"/>
    </row>
    <row r="21" spans="1:16" ht="13.5" hidden="1" customHeight="1">
      <c r="A21" s="122" t="s">
        <v>354</v>
      </c>
      <c r="B21" s="122">
        <v>82.78</v>
      </c>
      <c r="C21" s="122">
        <v>78.64</v>
      </c>
      <c r="D21" s="122" t="s">
        <v>336</v>
      </c>
      <c r="E21" s="122" t="s">
        <v>336</v>
      </c>
      <c r="F21" s="122">
        <v>77.569999999999993</v>
      </c>
      <c r="G21" s="122">
        <v>85.11</v>
      </c>
      <c r="H21" s="122">
        <v>76.97</v>
      </c>
      <c r="I21" s="122">
        <v>74.88</v>
      </c>
      <c r="J21" s="122">
        <v>84.33</v>
      </c>
      <c r="K21" s="122" t="s">
        <v>336</v>
      </c>
      <c r="L21" s="122" t="s">
        <v>336</v>
      </c>
      <c r="M21" s="122"/>
      <c r="N21" s="122"/>
      <c r="O21" s="122"/>
      <c r="P21" s="122"/>
    </row>
    <row r="22" spans="1:16" ht="13.5" hidden="1" customHeight="1">
      <c r="A22" s="122" t="s">
        <v>355</v>
      </c>
      <c r="B22" s="122">
        <v>78.25</v>
      </c>
      <c r="C22" s="122">
        <v>77.7</v>
      </c>
      <c r="D22" s="122">
        <v>79.44</v>
      </c>
      <c r="E22" s="122">
        <v>80.040000000000006</v>
      </c>
      <c r="F22" s="122">
        <v>81.03</v>
      </c>
      <c r="G22" s="122">
        <v>79.81</v>
      </c>
      <c r="H22" s="122">
        <v>77.959999999999994</v>
      </c>
      <c r="I22" s="122">
        <v>77.290000000000006</v>
      </c>
      <c r="J22" s="122">
        <v>77.38</v>
      </c>
      <c r="K22" s="122" t="s">
        <v>336</v>
      </c>
      <c r="L22" s="122" t="s">
        <v>336</v>
      </c>
      <c r="M22" s="122"/>
      <c r="N22" s="122"/>
      <c r="O22" s="122"/>
      <c r="P22" s="122"/>
    </row>
    <row r="23" spans="1:16" ht="13.5" hidden="1" customHeight="1">
      <c r="A23" s="122" t="s">
        <v>356</v>
      </c>
      <c r="B23" s="122">
        <v>77.72</v>
      </c>
      <c r="C23" s="122">
        <v>68.95</v>
      </c>
      <c r="D23" s="122">
        <v>65.760000000000005</v>
      </c>
      <c r="E23" s="122">
        <v>69.14</v>
      </c>
      <c r="F23" s="122">
        <v>65.3</v>
      </c>
      <c r="G23" s="122">
        <v>64.72</v>
      </c>
      <c r="H23" s="122">
        <v>68.31</v>
      </c>
      <c r="I23" s="122">
        <v>69.33</v>
      </c>
      <c r="J23" s="122">
        <v>69.540000000000006</v>
      </c>
      <c r="K23" s="122" t="s">
        <v>336</v>
      </c>
      <c r="L23" s="122" t="s">
        <v>336</v>
      </c>
      <c r="M23" s="122"/>
      <c r="N23" s="122"/>
      <c r="O23" s="122"/>
      <c r="P23" s="122"/>
    </row>
    <row r="24" spans="1:16" ht="13.5" hidden="1" customHeight="1">
      <c r="A24" s="122" t="s">
        <v>357</v>
      </c>
      <c r="B24" s="122">
        <v>76.510000000000005</v>
      </c>
      <c r="C24" s="122">
        <v>70.12</v>
      </c>
      <c r="D24" s="122">
        <v>61.81</v>
      </c>
      <c r="E24" s="122" t="s">
        <v>336</v>
      </c>
      <c r="F24" s="122">
        <v>63.63</v>
      </c>
      <c r="G24" s="122">
        <v>63.08</v>
      </c>
      <c r="H24" s="122">
        <v>64.33</v>
      </c>
      <c r="I24" s="122">
        <v>64.17</v>
      </c>
      <c r="J24" s="122">
        <v>68.25</v>
      </c>
      <c r="K24" s="122" t="s">
        <v>336</v>
      </c>
      <c r="L24" s="122" t="s">
        <v>336</v>
      </c>
      <c r="M24" s="122"/>
      <c r="N24" s="122"/>
      <c r="O24" s="122"/>
      <c r="P24" s="122"/>
    </row>
    <row r="25" spans="1:16" ht="13.5" hidden="1" customHeight="1">
      <c r="A25" s="122" t="s">
        <v>358</v>
      </c>
      <c r="B25" s="122">
        <v>74.06</v>
      </c>
      <c r="C25" s="122">
        <v>74.08</v>
      </c>
      <c r="D25" s="122" t="s">
        <v>336</v>
      </c>
      <c r="E25" s="122" t="s">
        <v>336</v>
      </c>
      <c r="F25" s="122">
        <v>69.66</v>
      </c>
      <c r="G25" s="122">
        <v>61.35</v>
      </c>
      <c r="H25" s="122">
        <v>63.5</v>
      </c>
      <c r="I25" s="122">
        <v>62.8</v>
      </c>
      <c r="J25" s="122">
        <v>69.08</v>
      </c>
      <c r="K25" s="122" t="s">
        <v>336</v>
      </c>
      <c r="L25" s="122" t="s">
        <v>336</v>
      </c>
      <c r="M25" s="122"/>
      <c r="N25" s="122"/>
      <c r="O25" s="122"/>
      <c r="P25" s="122"/>
    </row>
    <row r="26" spans="1:16" ht="13.5" hidden="1" customHeight="1">
      <c r="A26" s="124" t="s">
        <v>359</v>
      </c>
      <c r="B26" s="124">
        <v>74</v>
      </c>
      <c r="C26" s="124">
        <v>74.28</v>
      </c>
      <c r="D26" s="124" t="s">
        <v>336</v>
      </c>
      <c r="E26" s="124">
        <v>76.069999999999993</v>
      </c>
      <c r="F26" s="124">
        <v>72.81</v>
      </c>
      <c r="G26" s="124">
        <v>79.19</v>
      </c>
      <c r="H26" s="124">
        <v>76.569999999999993</v>
      </c>
      <c r="I26" s="124">
        <v>76.89</v>
      </c>
      <c r="J26" s="124">
        <v>69.41</v>
      </c>
      <c r="K26" s="124" t="s">
        <v>336</v>
      </c>
      <c r="L26" s="124">
        <v>86.32</v>
      </c>
      <c r="M26" s="122"/>
      <c r="N26" s="122"/>
      <c r="O26" s="122"/>
      <c r="P26" s="122"/>
    </row>
    <row r="27" spans="1:16" ht="13.5" hidden="1" customHeight="1">
      <c r="A27" s="122" t="s">
        <v>360</v>
      </c>
      <c r="B27" s="122">
        <v>73.930000000000007</v>
      </c>
      <c r="C27" s="122">
        <v>71.38</v>
      </c>
      <c r="D27" s="122" t="s">
        <v>336</v>
      </c>
      <c r="E27" s="122">
        <v>70.489999999999995</v>
      </c>
      <c r="F27" s="122">
        <v>66.14</v>
      </c>
      <c r="G27" s="122">
        <v>63.23</v>
      </c>
      <c r="H27" s="122">
        <v>61.79</v>
      </c>
      <c r="I27" s="122">
        <v>61.74</v>
      </c>
      <c r="J27" s="122">
        <v>65.91</v>
      </c>
      <c r="K27" s="122" t="s">
        <v>336</v>
      </c>
      <c r="L27" s="122" t="s">
        <v>336</v>
      </c>
      <c r="M27" s="122"/>
      <c r="N27" s="122"/>
      <c r="O27" s="122"/>
      <c r="P27" s="122"/>
    </row>
    <row r="28" spans="1:16" ht="13.5" hidden="1" customHeight="1">
      <c r="A28" s="122" t="s">
        <v>361</v>
      </c>
      <c r="B28" s="122">
        <v>73.02</v>
      </c>
      <c r="C28" s="122">
        <v>68.569999999999993</v>
      </c>
      <c r="D28" s="122" t="s">
        <v>336</v>
      </c>
      <c r="E28" s="122" t="s">
        <v>336</v>
      </c>
      <c r="F28" s="122" t="s">
        <v>336</v>
      </c>
      <c r="G28" s="122" t="s">
        <v>336</v>
      </c>
      <c r="H28" s="122" t="s">
        <v>336</v>
      </c>
      <c r="I28" s="122" t="s">
        <v>336</v>
      </c>
      <c r="J28" s="122" t="s">
        <v>336</v>
      </c>
      <c r="K28" s="122" t="s">
        <v>336</v>
      </c>
      <c r="L28" s="122" t="s">
        <v>336</v>
      </c>
      <c r="M28" s="122"/>
      <c r="N28" s="122"/>
      <c r="O28" s="122"/>
      <c r="P28" s="122"/>
    </row>
    <row r="29" spans="1:16" ht="13.5" hidden="1" customHeight="1">
      <c r="A29" s="122" t="s">
        <v>362</v>
      </c>
      <c r="B29" s="122">
        <v>72.760000000000005</v>
      </c>
      <c r="C29" s="122">
        <v>72.180000000000007</v>
      </c>
      <c r="D29" s="122">
        <v>73.930000000000007</v>
      </c>
      <c r="E29" s="122">
        <v>73.180000000000007</v>
      </c>
      <c r="F29" s="122">
        <v>76.02</v>
      </c>
      <c r="G29" s="122">
        <v>75.3</v>
      </c>
      <c r="H29" s="122">
        <v>75.59</v>
      </c>
      <c r="I29" s="122">
        <v>69.48</v>
      </c>
      <c r="J29" s="122">
        <v>76.36</v>
      </c>
      <c r="K29" s="122">
        <v>74.5</v>
      </c>
      <c r="L29" s="122">
        <v>71.790000000000006</v>
      </c>
      <c r="M29" s="122"/>
      <c r="N29" s="122"/>
      <c r="O29" s="122"/>
      <c r="P29" s="122"/>
    </row>
    <row r="30" spans="1:16" ht="13.5" hidden="1" customHeight="1">
      <c r="A30" s="124" t="s">
        <v>363</v>
      </c>
      <c r="B30" s="124">
        <v>69.989999999999995</v>
      </c>
      <c r="C30" s="124" t="s">
        <v>336</v>
      </c>
      <c r="D30" s="124" t="s">
        <v>336</v>
      </c>
      <c r="E30" s="124" t="s">
        <v>336</v>
      </c>
      <c r="F30" s="124">
        <v>68.67</v>
      </c>
      <c r="G30" s="124">
        <v>69.45</v>
      </c>
      <c r="H30" s="124">
        <v>66.14</v>
      </c>
      <c r="I30" s="124">
        <v>67.12</v>
      </c>
      <c r="J30" s="124">
        <v>67.36</v>
      </c>
      <c r="K30" s="124">
        <v>66.930000000000007</v>
      </c>
      <c r="L30" s="124" t="s">
        <v>336</v>
      </c>
      <c r="M30" s="122"/>
      <c r="N30" s="122"/>
      <c r="O30" s="122"/>
      <c r="P30" s="122"/>
    </row>
    <row r="31" spans="1:16" ht="13.5" hidden="1" customHeight="1">
      <c r="A31" s="124" t="s">
        <v>364</v>
      </c>
      <c r="B31" s="124">
        <v>68.16</v>
      </c>
      <c r="C31" s="124">
        <v>61.02</v>
      </c>
      <c r="D31" s="124">
        <v>65.489999999999995</v>
      </c>
      <c r="E31" s="124">
        <v>69.150000000000006</v>
      </c>
      <c r="F31" s="124">
        <v>63.57</v>
      </c>
      <c r="G31" s="124">
        <v>65.12</v>
      </c>
      <c r="H31" s="124">
        <v>61.2</v>
      </c>
      <c r="I31" s="124">
        <v>62.47</v>
      </c>
      <c r="J31" s="124">
        <v>61.05</v>
      </c>
      <c r="K31" s="124">
        <v>63.56</v>
      </c>
      <c r="L31" s="124">
        <v>59.55</v>
      </c>
      <c r="M31" s="122"/>
      <c r="N31" s="122"/>
      <c r="O31" s="122"/>
      <c r="P31" s="122"/>
    </row>
    <row r="32" spans="1:16" ht="13.5" hidden="1" customHeight="1">
      <c r="A32" s="122" t="s">
        <v>365</v>
      </c>
      <c r="B32" s="122">
        <v>67.63</v>
      </c>
      <c r="C32" s="122" t="s">
        <v>336</v>
      </c>
      <c r="D32" s="122">
        <v>66.540000000000006</v>
      </c>
      <c r="E32" s="122">
        <v>73.67</v>
      </c>
      <c r="F32" s="122" t="s">
        <v>336</v>
      </c>
      <c r="G32" s="122" t="s">
        <v>336</v>
      </c>
      <c r="H32" s="122" t="s">
        <v>336</v>
      </c>
      <c r="I32" s="122">
        <v>69.36</v>
      </c>
      <c r="J32" s="122" t="s">
        <v>336</v>
      </c>
      <c r="K32" s="122" t="s">
        <v>336</v>
      </c>
      <c r="L32" s="122" t="s">
        <v>336</v>
      </c>
      <c r="M32" s="122"/>
      <c r="N32" s="122"/>
      <c r="O32" s="122"/>
      <c r="P32" s="122"/>
    </row>
    <row r="33" spans="1:16" ht="13.5" hidden="1" customHeight="1">
      <c r="A33" s="122" t="s">
        <v>366</v>
      </c>
      <c r="B33" s="122">
        <v>66.599999999999994</v>
      </c>
      <c r="C33" s="122" t="s">
        <v>336</v>
      </c>
      <c r="D33" s="122" t="s">
        <v>336</v>
      </c>
      <c r="E33" s="122">
        <v>84.45</v>
      </c>
      <c r="F33" s="122">
        <v>54.06</v>
      </c>
      <c r="G33" s="122">
        <v>51.91</v>
      </c>
      <c r="H33" s="122">
        <v>56.69</v>
      </c>
      <c r="I33" s="122">
        <v>52.38</v>
      </c>
      <c r="J33" s="122">
        <v>55.5</v>
      </c>
      <c r="K33" s="122">
        <v>70.23</v>
      </c>
      <c r="L33" s="122">
        <v>64.91</v>
      </c>
      <c r="M33" s="122"/>
      <c r="N33" s="122"/>
      <c r="O33" s="122"/>
      <c r="P33" s="122"/>
    </row>
    <row r="34" spans="1:16" ht="13.5" hidden="1" customHeight="1">
      <c r="A34" s="122" t="s">
        <v>367</v>
      </c>
      <c r="B34" s="122">
        <v>61.28</v>
      </c>
      <c r="C34" s="122">
        <v>56.62</v>
      </c>
      <c r="D34" s="122">
        <v>60.4</v>
      </c>
      <c r="E34" s="122">
        <v>60.21</v>
      </c>
      <c r="F34" s="122">
        <v>60.69</v>
      </c>
      <c r="G34" s="122">
        <v>58.53</v>
      </c>
      <c r="H34" s="122">
        <v>55.45</v>
      </c>
      <c r="I34" s="122">
        <v>54.41</v>
      </c>
      <c r="J34" s="122">
        <v>56.24</v>
      </c>
      <c r="K34" s="122" t="s">
        <v>336</v>
      </c>
      <c r="L34" s="122" t="s">
        <v>336</v>
      </c>
      <c r="M34" s="122"/>
      <c r="N34" s="122"/>
      <c r="O34" s="122"/>
      <c r="P34" s="122"/>
    </row>
    <row r="35" spans="1:16" ht="13.5" hidden="1" customHeight="1">
      <c r="A35" s="122" t="s">
        <v>368</v>
      </c>
      <c r="B35" s="122">
        <v>58.65</v>
      </c>
      <c r="C35" s="122">
        <v>68.819999999999993</v>
      </c>
      <c r="D35" s="122">
        <v>57.91</v>
      </c>
      <c r="E35" s="122">
        <v>57.73</v>
      </c>
      <c r="F35" s="122">
        <v>57.43</v>
      </c>
      <c r="G35" s="122">
        <v>55.44</v>
      </c>
      <c r="H35" s="122" t="s">
        <v>336</v>
      </c>
      <c r="I35" s="122" t="s">
        <v>336</v>
      </c>
      <c r="J35" s="122" t="s">
        <v>336</v>
      </c>
      <c r="K35" s="122" t="s">
        <v>336</v>
      </c>
      <c r="L35" s="122" t="s">
        <v>336</v>
      </c>
      <c r="M35" s="122"/>
      <c r="N35" s="122"/>
      <c r="O35" s="122"/>
      <c r="P35" s="122"/>
    </row>
    <row r="36" spans="1:16" ht="13.5" hidden="1" customHeight="1">
      <c r="A36" s="122" t="s">
        <v>369</v>
      </c>
      <c r="B36" s="122">
        <v>58.37</v>
      </c>
      <c r="C36" s="122" t="s">
        <v>336</v>
      </c>
      <c r="D36" s="122" t="s">
        <v>336</v>
      </c>
      <c r="E36" s="122">
        <v>57.01</v>
      </c>
      <c r="F36" s="122">
        <v>54.78</v>
      </c>
      <c r="G36" s="122">
        <v>54.29</v>
      </c>
      <c r="H36" s="122">
        <v>53.83</v>
      </c>
      <c r="I36" s="122">
        <v>54.14</v>
      </c>
      <c r="J36" s="122">
        <v>53.09</v>
      </c>
      <c r="K36" s="122" t="s">
        <v>336</v>
      </c>
      <c r="L36" s="122" t="s">
        <v>336</v>
      </c>
      <c r="M36" s="122"/>
      <c r="N36" s="122"/>
      <c r="O36" s="122"/>
      <c r="P36" s="122"/>
    </row>
    <row r="37" spans="1:16" ht="13.5" hidden="1" customHeight="1">
      <c r="A37" s="122" t="s">
        <v>370</v>
      </c>
      <c r="B37" s="122">
        <v>56.95</v>
      </c>
      <c r="C37" s="122">
        <v>53.23</v>
      </c>
      <c r="D37" s="122" t="s">
        <v>336</v>
      </c>
      <c r="E37" s="122">
        <v>54.56</v>
      </c>
      <c r="F37" s="122">
        <v>56.54</v>
      </c>
      <c r="G37" s="122">
        <v>51.9</v>
      </c>
      <c r="H37" s="122">
        <v>52.46</v>
      </c>
      <c r="I37" s="122">
        <v>53.39</v>
      </c>
      <c r="J37" s="122">
        <v>52.83</v>
      </c>
      <c r="K37" s="122" t="s">
        <v>336</v>
      </c>
      <c r="L37" s="122" t="s">
        <v>336</v>
      </c>
      <c r="M37" s="122"/>
      <c r="N37" s="122"/>
      <c r="O37" s="122"/>
      <c r="P37" s="122"/>
    </row>
    <row r="38" spans="1:16" ht="13.5" hidden="1" customHeight="1">
      <c r="A38" s="122" t="s">
        <v>371</v>
      </c>
      <c r="B38" s="122">
        <v>55.66</v>
      </c>
      <c r="C38" s="122">
        <v>57.34</v>
      </c>
      <c r="D38" s="122">
        <v>57.89</v>
      </c>
      <c r="E38" s="122">
        <v>58.68</v>
      </c>
      <c r="F38" s="122">
        <v>56.56</v>
      </c>
      <c r="G38" s="122">
        <v>57.21</v>
      </c>
      <c r="H38" s="122">
        <v>57.47</v>
      </c>
      <c r="I38" s="122">
        <v>54.06</v>
      </c>
      <c r="J38" s="122">
        <v>56.78</v>
      </c>
      <c r="K38" s="122">
        <v>60.38</v>
      </c>
      <c r="L38" s="122" t="s">
        <v>336</v>
      </c>
      <c r="M38" s="122"/>
      <c r="N38" s="122"/>
      <c r="O38" s="122"/>
      <c r="P38" s="122"/>
    </row>
    <row r="39" spans="1:16" s="117" customFormat="1" ht="13.5" hidden="1" customHeight="1">
      <c r="A39" s="124" t="s">
        <v>372</v>
      </c>
      <c r="B39" s="124">
        <v>53.9</v>
      </c>
      <c r="C39" s="124">
        <v>52.32</v>
      </c>
      <c r="D39" s="124">
        <v>52.92</v>
      </c>
      <c r="E39" s="124">
        <v>53.69</v>
      </c>
      <c r="F39" s="124">
        <v>51.49</v>
      </c>
      <c r="G39" s="124">
        <v>50.83</v>
      </c>
      <c r="H39" s="124">
        <v>51.1</v>
      </c>
      <c r="I39" s="124">
        <v>51.36</v>
      </c>
      <c r="J39" s="124">
        <v>50.94</v>
      </c>
      <c r="K39" s="124">
        <v>53.47</v>
      </c>
      <c r="L39" s="124">
        <v>52.66</v>
      </c>
      <c r="M39" s="124"/>
      <c r="N39" s="124"/>
      <c r="O39" s="124"/>
      <c r="P39" s="124"/>
    </row>
    <row r="40" spans="1:16" ht="13.5" hidden="1" customHeight="1">
      <c r="A40" s="122" t="s">
        <v>373</v>
      </c>
      <c r="B40" s="122">
        <v>53.78</v>
      </c>
      <c r="C40" s="122">
        <v>51.93</v>
      </c>
      <c r="D40" s="122">
        <v>51.98</v>
      </c>
      <c r="E40" s="122">
        <v>49.38</v>
      </c>
      <c r="F40" s="122">
        <v>46.86</v>
      </c>
      <c r="G40" s="122">
        <v>46.12</v>
      </c>
      <c r="H40" s="122">
        <v>47.43</v>
      </c>
      <c r="I40" s="122">
        <v>47.62</v>
      </c>
      <c r="J40" s="122">
        <v>47.76</v>
      </c>
      <c r="K40" s="122" t="s">
        <v>336</v>
      </c>
      <c r="L40" s="122">
        <v>52.5</v>
      </c>
      <c r="M40" s="122"/>
      <c r="N40" s="122"/>
      <c r="O40" s="122"/>
      <c r="P40" s="122"/>
    </row>
    <row r="41" spans="1:16" s="117" customFormat="1" ht="13.5" hidden="1" customHeight="1">
      <c r="A41" s="124" t="s">
        <v>374</v>
      </c>
      <c r="B41" s="124">
        <v>53.47</v>
      </c>
      <c r="C41" s="124">
        <v>53.51</v>
      </c>
      <c r="D41" s="124">
        <v>55.25</v>
      </c>
      <c r="E41" s="124" t="s">
        <v>336</v>
      </c>
      <c r="F41" s="124">
        <v>49.79</v>
      </c>
      <c r="G41" s="124">
        <v>48.65</v>
      </c>
      <c r="H41" s="124">
        <v>50.09</v>
      </c>
      <c r="I41" s="124">
        <v>51.48</v>
      </c>
      <c r="J41" s="124">
        <v>51.99</v>
      </c>
      <c r="K41" s="124" t="s">
        <v>336</v>
      </c>
      <c r="L41" s="124" t="s">
        <v>336</v>
      </c>
      <c r="M41" s="124"/>
      <c r="N41" s="124"/>
      <c r="O41" s="124"/>
      <c r="P41" s="124"/>
    </row>
    <row r="42" spans="1:16" s="117" customFormat="1" ht="13.5" hidden="1" customHeight="1">
      <c r="A42" s="124" t="s">
        <v>375</v>
      </c>
      <c r="B42" s="124">
        <v>53.3</v>
      </c>
      <c r="C42" s="124" t="s">
        <v>336</v>
      </c>
      <c r="D42" s="124" t="s">
        <v>336</v>
      </c>
      <c r="E42" s="124" t="s">
        <v>336</v>
      </c>
      <c r="F42" s="124">
        <v>49.94</v>
      </c>
      <c r="G42" s="124">
        <v>51.5</v>
      </c>
      <c r="H42" s="124">
        <v>50.54</v>
      </c>
      <c r="I42" s="124">
        <v>51.21</v>
      </c>
      <c r="J42" s="124">
        <v>52.19</v>
      </c>
      <c r="K42" s="124" t="s">
        <v>336</v>
      </c>
      <c r="L42" s="124" t="s">
        <v>336</v>
      </c>
      <c r="M42" s="124"/>
      <c r="N42" s="124"/>
      <c r="O42" s="124"/>
      <c r="P42" s="124"/>
    </row>
    <row r="43" spans="1:16" ht="13.5" hidden="1" customHeight="1">
      <c r="A43" s="122" t="s">
        <v>376</v>
      </c>
      <c r="B43" s="122">
        <v>53.15</v>
      </c>
      <c r="C43" s="122">
        <v>53.12</v>
      </c>
      <c r="D43" s="122">
        <v>54.15</v>
      </c>
      <c r="E43" s="122">
        <v>53.31</v>
      </c>
      <c r="F43" s="122">
        <v>50.81</v>
      </c>
      <c r="G43" s="122">
        <v>50.75</v>
      </c>
      <c r="H43" s="122">
        <v>52</v>
      </c>
      <c r="I43" s="122">
        <v>52.41</v>
      </c>
      <c r="J43" s="122">
        <v>50.73</v>
      </c>
      <c r="K43" s="122" t="s">
        <v>336</v>
      </c>
      <c r="L43" s="122" t="s">
        <v>336</v>
      </c>
      <c r="M43" s="122"/>
      <c r="N43" s="122"/>
      <c r="O43" s="122"/>
      <c r="P43" s="122"/>
    </row>
    <row r="44" spans="1:16" ht="13.5" hidden="1" customHeight="1">
      <c r="A44" s="122" t="s">
        <v>377</v>
      </c>
      <c r="B44" s="122">
        <v>52.56</v>
      </c>
      <c r="C44" s="122">
        <v>51.86</v>
      </c>
      <c r="D44" s="122">
        <v>53.26</v>
      </c>
      <c r="E44" s="122">
        <v>52.46</v>
      </c>
      <c r="F44" s="122">
        <v>50.58</v>
      </c>
      <c r="G44" s="122">
        <v>50.88</v>
      </c>
      <c r="H44" s="122">
        <v>49.92</v>
      </c>
      <c r="I44" s="122">
        <v>50.61</v>
      </c>
      <c r="J44" s="122">
        <v>49.74</v>
      </c>
      <c r="K44" s="122" t="s">
        <v>336</v>
      </c>
      <c r="L44" s="122" t="s">
        <v>336</v>
      </c>
      <c r="M44" s="122"/>
      <c r="N44" s="122"/>
      <c r="O44" s="122"/>
      <c r="P44" s="122"/>
    </row>
    <row r="45" spans="1:16" ht="13.5" hidden="1" customHeight="1">
      <c r="A45" s="122" t="s">
        <v>378</v>
      </c>
      <c r="B45" s="122">
        <v>52.17</v>
      </c>
      <c r="C45" s="122">
        <v>50.94</v>
      </c>
      <c r="D45" s="122" t="s">
        <v>336</v>
      </c>
      <c r="E45" s="122">
        <v>45.91</v>
      </c>
      <c r="F45" s="122">
        <v>46.94</v>
      </c>
      <c r="G45" s="122">
        <v>46.27</v>
      </c>
      <c r="H45" s="122">
        <v>46.71</v>
      </c>
      <c r="I45" s="122">
        <v>45.26</v>
      </c>
      <c r="J45" s="122">
        <v>46.21</v>
      </c>
      <c r="K45" s="122">
        <v>48.65</v>
      </c>
      <c r="L45" s="122">
        <v>44.7</v>
      </c>
      <c r="M45" s="122"/>
      <c r="N45" s="122"/>
      <c r="O45" s="122"/>
      <c r="P45" s="122"/>
    </row>
    <row r="46" spans="1:16" ht="13.5" hidden="1" customHeight="1">
      <c r="A46" s="122" t="s">
        <v>379</v>
      </c>
      <c r="B46" s="122">
        <v>50.82</v>
      </c>
      <c r="C46" s="122">
        <v>50.32</v>
      </c>
      <c r="D46" s="122" t="s">
        <v>336</v>
      </c>
      <c r="E46" s="122">
        <v>48.26</v>
      </c>
      <c r="F46" s="122">
        <v>48.9</v>
      </c>
      <c r="G46" s="122">
        <v>48.8</v>
      </c>
      <c r="H46" s="122">
        <v>48.7</v>
      </c>
      <c r="I46" s="122">
        <v>49.18</v>
      </c>
      <c r="J46" s="122">
        <v>49.94</v>
      </c>
      <c r="K46" s="122">
        <v>50.54</v>
      </c>
      <c r="L46" s="122">
        <v>50.43</v>
      </c>
      <c r="M46" s="122"/>
      <c r="N46" s="122"/>
      <c r="O46" s="122"/>
      <c r="P46" s="122"/>
    </row>
    <row r="47" spans="1:16" ht="13.5" hidden="1" customHeight="1">
      <c r="A47" s="122" t="s">
        <v>380</v>
      </c>
      <c r="B47" s="122">
        <v>50.7</v>
      </c>
      <c r="C47" s="122">
        <v>49.86</v>
      </c>
      <c r="D47" s="122" t="s">
        <v>336</v>
      </c>
      <c r="E47" s="122">
        <v>50.29</v>
      </c>
      <c r="F47" s="122">
        <v>50.07</v>
      </c>
      <c r="G47" s="122">
        <v>48.95</v>
      </c>
      <c r="H47" s="122">
        <v>48.31</v>
      </c>
      <c r="I47" s="122">
        <v>48.21</v>
      </c>
      <c r="J47" s="122">
        <v>48.09</v>
      </c>
      <c r="K47" s="122" t="s">
        <v>336</v>
      </c>
      <c r="L47" s="122" t="s">
        <v>336</v>
      </c>
      <c r="M47" s="122"/>
      <c r="N47" s="122"/>
      <c r="O47" s="122"/>
      <c r="P47" s="122"/>
    </row>
    <row r="48" spans="1:16" ht="13.5" hidden="1" customHeight="1">
      <c r="A48" s="122" t="s">
        <v>381</v>
      </c>
      <c r="B48" s="122">
        <v>50.21</v>
      </c>
      <c r="C48" s="122">
        <v>48.96</v>
      </c>
      <c r="D48" s="122" t="s">
        <v>336</v>
      </c>
      <c r="E48" s="122" t="s">
        <v>336</v>
      </c>
      <c r="F48" s="122">
        <v>51.29</v>
      </c>
      <c r="G48" s="122">
        <v>49.38</v>
      </c>
      <c r="H48" s="122">
        <v>49.88</v>
      </c>
      <c r="I48" s="122">
        <v>50.12</v>
      </c>
      <c r="J48" s="122">
        <v>47.59</v>
      </c>
      <c r="K48" s="122" t="s">
        <v>336</v>
      </c>
      <c r="L48" s="122" t="s">
        <v>336</v>
      </c>
      <c r="M48" s="122"/>
      <c r="N48" s="122"/>
      <c r="O48" s="122"/>
      <c r="P48" s="122"/>
    </row>
    <row r="49" spans="1:16" ht="13.5" hidden="1" customHeight="1">
      <c r="A49" s="122" t="s">
        <v>382</v>
      </c>
      <c r="B49" s="122">
        <v>49.8</v>
      </c>
      <c r="C49" s="122">
        <v>52.54</v>
      </c>
      <c r="D49" s="122">
        <v>53.81</v>
      </c>
      <c r="E49" s="122">
        <v>50.65</v>
      </c>
      <c r="F49" s="122">
        <v>47.72</v>
      </c>
      <c r="G49" s="122">
        <v>47.89</v>
      </c>
      <c r="H49" s="122">
        <v>48.82</v>
      </c>
      <c r="I49" s="122">
        <v>47.88</v>
      </c>
      <c r="J49" s="122">
        <v>47.93</v>
      </c>
      <c r="K49" s="122">
        <v>53.02</v>
      </c>
      <c r="L49" s="122">
        <v>51.42</v>
      </c>
      <c r="M49" s="122"/>
      <c r="N49" s="122"/>
      <c r="O49" s="122"/>
      <c r="P49" s="122"/>
    </row>
    <row r="50" spans="1:16" ht="13.5" hidden="1" customHeight="1">
      <c r="A50" s="122" t="s">
        <v>383</v>
      </c>
      <c r="B50" s="122">
        <v>49.37</v>
      </c>
      <c r="C50" s="122">
        <v>51.55</v>
      </c>
      <c r="D50" s="122" t="s">
        <v>336</v>
      </c>
      <c r="E50" s="122" t="s">
        <v>336</v>
      </c>
      <c r="F50" s="122">
        <v>46.74</v>
      </c>
      <c r="G50" s="122">
        <v>45.17</v>
      </c>
      <c r="H50" s="122">
        <v>45.15</v>
      </c>
      <c r="I50" s="122">
        <v>45.89</v>
      </c>
      <c r="J50" s="122">
        <v>45.91</v>
      </c>
      <c r="K50" s="122" t="s">
        <v>336</v>
      </c>
      <c r="L50" s="122" t="s">
        <v>336</v>
      </c>
      <c r="M50" s="122"/>
      <c r="N50" s="122"/>
      <c r="O50" s="122"/>
      <c r="P50" s="122"/>
    </row>
    <row r="51" spans="1:16" ht="13.5" hidden="1" customHeight="1">
      <c r="A51" s="122" t="s">
        <v>384</v>
      </c>
      <c r="B51" s="122">
        <v>49.26</v>
      </c>
      <c r="C51" s="122">
        <v>49.41</v>
      </c>
      <c r="D51" s="122">
        <v>46.57</v>
      </c>
      <c r="E51" s="122">
        <v>45.43</v>
      </c>
      <c r="F51" s="122">
        <v>49.53</v>
      </c>
      <c r="G51" s="122">
        <v>49.1</v>
      </c>
      <c r="H51" s="122">
        <v>48.79</v>
      </c>
      <c r="I51" s="122">
        <v>49.14</v>
      </c>
      <c r="J51" s="122">
        <v>49.12</v>
      </c>
      <c r="K51" s="122">
        <v>49.25</v>
      </c>
      <c r="L51" s="122">
        <v>46.16</v>
      </c>
      <c r="M51" s="122"/>
      <c r="N51" s="122"/>
      <c r="O51" s="122"/>
      <c r="P51" s="122"/>
    </row>
    <row r="52" spans="1:16" ht="13.5" hidden="1" customHeight="1">
      <c r="A52" s="122" t="s">
        <v>385</v>
      </c>
      <c r="B52" s="122">
        <v>48.99</v>
      </c>
      <c r="C52" s="122">
        <v>47.6</v>
      </c>
      <c r="D52" s="122" t="s">
        <v>336</v>
      </c>
      <c r="E52" s="122">
        <v>47.8</v>
      </c>
      <c r="F52" s="122">
        <v>46.07</v>
      </c>
      <c r="G52" s="122">
        <v>46.22</v>
      </c>
      <c r="H52" s="122">
        <v>48.09</v>
      </c>
      <c r="I52" s="122">
        <v>46.58</v>
      </c>
      <c r="J52" s="122">
        <v>45.06</v>
      </c>
      <c r="K52" s="122" t="s">
        <v>336</v>
      </c>
      <c r="L52" s="122" t="s">
        <v>336</v>
      </c>
      <c r="M52" s="122"/>
      <c r="N52" s="122"/>
      <c r="O52" s="122"/>
      <c r="P52" s="122"/>
    </row>
    <row r="53" spans="1:16" ht="13.5" hidden="1" customHeight="1">
      <c r="A53" s="122" t="s">
        <v>386</v>
      </c>
      <c r="B53" s="122">
        <v>48.87</v>
      </c>
      <c r="C53" s="122">
        <v>47.79</v>
      </c>
      <c r="D53" s="122">
        <v>46.18</v>
      </c>
      <c r="E53" s="122">
        <v>45.42</v>
      </c>
      <c r="F53" s="122">
        <v>47.78</v>
      </c>
      <c r="G53" s="122">
        <v>45.91</v>
      </c>
      <c r="H53" s="122">
        <v>46.46</v>
      </c>
      <c r="I53" s="122">
        <v>46.71</v>
      </c>
      <c r="J53" s="122">
        <v>46.34</v>
      </c>
      <c r="K53" s="122">
        <v>44.46</v>
      </c>
      <c r="L53" s="122">
        <v>44.49</v>
      </c>
      <c r="M53" s="122"/>
      <c r="N53" s="122"/>
      <c r="O53" s="122"/>
      <c r="P53" s="122"/>
    </row>
    <row r="54" spans="1:16" ht="13.5" hidden="1" customHeight="1">
      <c r="A54" s="122" t="s">
        <v>387</v>
      </c>
      <c r="B54" s="122">
        <v>48.59</v>
      </c>
      <c r="C54" s="122">
        <v>48.38</v>
      </c>
      <c r="D54" s="122">
        <v>52.42</v>
      </c>
      <c r="E54" s="122" t="s">
        <v>336</v>
      </c>
      <c r="F54" s="122">
        <v>50.96</v>
      </c>
      <c r="G54" s="122">
        <v>48.04</v>
      </c>
      <c r="H54" s="122">
        <v>49.03</v>
      </c>
      <c r="I54" s="122">
        <v>47.37</v>
      </c>
      <c r="J54" s="122">
        <v>49.88</v>
      </c>
      <c r="K54" s="122" t="s">
        <v>336</v>
      </c>
      <c r="L54" s="122" t="s">
        <v>336</v>
      </c>
      <c r="M54" s="122"/>
      <c r="N54" s="122"/>
      <c r="O54" s="122"/>
      <c r="P54" s="122"/>
    </row>
    <row r="55" spans="1:16" ht="13.5" hidden="1" customHeight="1">
      <c r="A55" s="122" t="s">
        <v>388</v>
      </c>
      <c r="B55" s="122">
        <v>48.44</v>
      </c>
      <c r="C55" s="122" t="s">
        <v>336</v>
      </c>
      <c r="D55" s="122" t="s">
        <v>336</v>
      </c>
      <c r="E55" s="122" t="s">
        <v>336</v>
      </c>
      <c r="F55" s="122">
        <v>52.38</v>
      </c>
      <c r="G55" s="122">
        <v>50.34</v>
      </c>
      <c r="H55" s="122">
        <v>47.22</v>
      </c>
      <c r="I55" s="122">
        <v>44.71</v>
      </c>
      <c r="J55" s="122">
        <v>47.14</v>
      </c>
      <c r="K55" s="122" t="s">
        <v>336</v>
      </c>
      <c r="L55" s="122" t="s">
        <v>336</v>
      </c>
      <c r="M55" s="122"/>
      <c r="N55" s="122"/>
      <c r="O55" s="122"/>
      <c r="P55" s="122"/>
    </row>
    <row r="56" spans="1:16" ht="13.5" hidden="1" customHeight="1">
      <c r="A56" s="122" t="s">
        <v>389</v>
      </c>
      <c r="B56" s="122">
        <v>48.28</v>
      </c>
      <c r="C56" s="122">
        <v>45.2</v>
      </c>
      <c r="D56" s="122">
        <v>46.77</v>
      </c>
      <c r="E56" s="122">
        <v>42.63</v>
      </c>
      <c r="F56" s="122">
        <v>46.08</v>
      </c>
      <c r="G56" s="122">
        <v>43.85</v>
      </c>
      <c r="H56" s="122">
        <v>42.76</v>
      </c>
      <c r="I56" s="122">
        <v>43.51</v>
      </c>
      <c r="J56" s="122">
        <v>44.36</v>
      </c>
      <c r="K56" s="122">
        <v>41.9</v>
      </c>
      <c r="L56" s="122">
        <v>41.78</v>
      </c>
      <c r="M56" s="122"/>
      <c r="N56" s="122"/>
      <c r="O56" s="122"/>
      <c r="P56" s="122"/>
    </row>
    <row r="57" spans="1:16" ht="13.5" hidden="1" customHeight="1">
      <c r="A57" s="122" t="s">
        <v>390</v>
      </c>
      <c r="B57" s="122">
        <v>48.19</v>
      </c>
      <c r="C57" s="122">
        <v>46.1</v>
      </c>
      <c r="D57" s="122" t="s">
        <v>336</v>
      </c>
      <c r="E57" s="122" t="s">
        <v>336</v>
      </c>
      <c r="F57" s="122" t="s">
        <v>336</v>
      </c>
      <c r="G57" s="122" t="s">
        <v>336</v>
      </c>
      <c r="H57" s="122" t="s">
        <v>336</v>
      </c>
      <c r="I57" s="122" t="s">
        <v>336</v>
      </c>
      <c r="J57" s="122" t="s">
        <v>336</v>
      </c>
      <c r="K57" s="122" t="s">
        <v>336</v>
      </c>
      <c r="L57" s="122" t="s">
        <v>336</v>
      </c>
      <c r="M57" s="122"/>
      <c r="N57" s="122"/>
      <c r="O57" s="122"/>
      <c r="P57" s="122"/>
    </row>
    <row r="58" spans="1:16" ht="13.5" hidden="1" customHeight="1">
      <c r="A58" s="122" t="s">
        <v>391</v>
      </c>
      <c r="B58" s="122">
        <v>47.52</v>
      </c>
      <c r="C58" s="122">
        <v>40.57</v>
      </c>
      <c r="D58" s="122" t="s">
        <v>336</v>
      </c>
      <c r="E58" s="122" t="s">
        <v>336</v>
      </c>
      <c r="F58" s="122">
        <v>43.95</v>
      </c>
      <c r="G58" s="122">
        <v>44.83</v>
      </c>
      <c r="H58" s="122">
        <v>44.14</v>
      </c>
      <c r="I58" s="122">
        <v>43.66</v>
      </c>
      <c r="J58" s="122">
        <v>45.62</v>
      </c>
      <c r="K58" s="122" t="s">
        <v>336</v>
      </c>
      <c r="L58" s="122" t="s">
        <v>336</v>
      </c>
      <c r="M58" s="122"/>
      <c r="N58" s="122"/>
      <c r="O58" s="122"/>
      <c r="P58" s="122"/>
    </row>
    <row r="59" spans="1:16" ht="13.5" hidden="1" customHeight="1">
      <c r="A59" s="122" t="s">
        <v>392</v>
      </c>
      <c r="B59" s="122">
        <v>47.41</v>
      </c>
      <c r="C59" s="122">
        <v>49.77</v>
      </c>
      <c r="D59" s="122">
        <v>50.9</v>
      </c>
      <c r="E59" s="122">
        <v>52.73</v>
      </c>
      <c r="F59" s="122">
        <v>49.54</v>
      </c>
      <c r="G59" s="122">
        <v>49.04</v>
      </c>
      <c r="H59" s="122">
        <v>48.21</v>
      </c>
      <c r="I59" s="122">
        <v>46.86</v>
      </c>
      <c r="J59" s="122">
        <v>47.19</v>
      </c>
      <c r="K59" s="122">
        <v>51.07</v>
      </c>
      <c r="L59" s="122" t="s">
        <v>336</v>
      </c>
      <c r="M59" s="122"/>
      <c r="N59" s="122"/>
      <c r="O59" s="122"/>
      <c r="P59" s="122"/>
    </row>
    <row r="60" spans="1:16" ht="13.5" hidden="1" customHeight="1">
      <c r="A60" s="122" t="s">
        <v>393</v>
      </c>
      <c r="B60" s="122">
        <v>47.38</v>
      </c>
      <c r="C60" s="122">
        <v>46.45</v>
      </c>
      <c r="D60" s="122">
        <v>45.63</v>
      </c>
      <c r="E60" s="122">
        <v>47.53</v>
      </c>
      <c r="F60" s="122">
        <v>44.93</v>
      </c>
      <c r="G60" s="122">
        <v>43.52</v>
      </c>
      <c r="H60" s="122">
        <v>43.13</v>
      </c>
      <c r="I60" s="122">
        <v>43.25</v>
      </c>
      <c r="J60" s="122">
        <v>43.48</v>
      </c>
      <c r="K60" s="122">
        <v>44.72</v>
      </c>
      <c r="L60" s="122" t="s">
        <v>336</v>
      </c>
      <c r="M60" s="122"/>
      <c r="N60" s="122"/>
      <c r="O60" s="122"/>
      <c r="P60" s="122"/>
    </row>
    <row r="61" spans="1:16" ht="13.5" hidden="1" customHeight="1">
      <c r="A61" s="122" t="s">
        <v>394</v>
      </c>
      <c r="B61" s="122">
        <v>46.71</v>
      </c>
      <c r="C61" s="122">
        <v>44.74</v>
      </c>
      <c r="D61" s="122">
        <v>47.04</v>
      </c>
      <c r="E61" s="122">
        <v>45.53</v>
      </c>
      <c r="F61" s="122">
        <v>44.55</v>
      </c>
      <c r="G61" s="122">
        <v>43.64</v>
      </c>
      <c r="H61" s="122">
        <v>44.28</v>
      </c>
      <c r="I61" s="122">
        <v>44.97</v>
      </c>
      <c r="J61" s="122">
        <v>44.49</v>
      </c>
      <c r="K61" s="122" t="s">
        <v>336</v>
      </c>
      <c r="L61" s="122" t="s">
        <v>336</v>
      </c>
      <c r="M61" s="122"/>
      <c r="N61" s="122"/>
      <c r="O61" s="122"/>
      <c r="P61" s="122"/>
    </row>
    <row r="62" spans="1:16" ht="13.5" hidden="1" customHeight="1">
      <c r="A62" s="122" t="s">
        <v>395</v>
      </c>
      <c r="B62" s="122">
        <v>46.03</v>
      </c>
      <c r="C62" s="122">
        <v>47.41</v>
      </c>
      <c r="D62" s="122" t="s">
        <v>336</v>
      </c>
      <c r="E62" s="122">
        <v>47.03</v>
      </c>
      <c r="F62" s="122">
        <v>46.44</v>
      </c>
      <c r="G62" s="122">
        <v>45.25</v>
      </c>
      <c r="H62" s="122">
        <v>45.71</v>
      </c>
      <c r="I62" s="122">
        <v>45.5</v>
      </c>
      <c r="J62" s="122">
        <v>45</v>
      </c>
      <c r="K62" s="122" t="s">
        <v>336</v>
      </c>
      <c r="L62" s="122" t="s">
        <v>336</v>
      </c>
      <c r="M62" s="122"/>
      <c r="N62" s="122"/>
      <c r="O62" s="122"/>
      <c r="P62" s="122"/>
    </row>
    <row r="63" spans="1:16" ht="13.5" hidden="1" customHeight="1">
      <c r="A63" s="122" t="s">
        <v>396</v>
      </c>
      <c r="B63" s="122">
        <v>45.68</v>
      </c>
      <c r="C63" s="122">
        <v>44.36</v>
      </c>
      <c r="D63" s="122" t="s">
        <v>336</v>
      </c>
      <c r="E63" s="122" t="s">
        <v>336</v>
      </c>
      <c r="F63" s="122">
        <v>42.39</v>
      </c>
      <c r="G63" s="122">
        <v>41.34</v>
      </c>
      <c r="H63" s="122">
        <v>42.39</v>
      </c>
      <c r="I63" s="122">
        <v>41.39</v>
      </c>
      <c r="J63" s="122">
        <v>44.62</v>
      </c>
      <c r="K63" s="122" t="s">
        <v>336</v>
      </c>
      <c r="L63" s="122" t="s">
        <v>336</v>
      </c>
      <c r="M63" s="122"/>
      <c r="N63" s="122"/>
      <c r="O63" s="122"/>
      <c r="P63" s="122"/>
    </row>
    <row r="64" spans="1:16" ht="13.5" hidden="1" customHeight="1">
      <c r="A64" s="122" t="s">
        <v>397</v>
      </c>
      <c r="B64" s="122">
        <v>43.22</v>
      </c>
      <c r="C64" s="122" t="s">
        <v>336</v>
      </c>
      <c r="D64" s="122" t="s">
        <v>336</v>
      </c>
      <c r="E64" s="122" t="s">
        <v>336</v>
      </c>
      <c r="F64" s="122">
        <v>41.74</v>
      </c>
      <c r="G64" s="122">
        <v>42.54</v>
      </c>
      <c r="H64" s="122">
        <v>43.1</v>
      </c>
      <c r="I64" s="122">
        <v>42.72</v>
      </c>
      <c r="J64" s="122">
        <v>42.61</v>
      </c>
      <c r="K64" s="122" t="s">
        <v>336</v>
      </c>
      <c r="L64" s="122" t="s">
        <v>336</v>
      </c>
      <c r="M64" s="122"/>
      <c r="N64" s="122"/>
      <c r="O64" s="122"/>
      <c r="P64" s="122"/>
    </row>
    <row r="65" spans="1:51" ht="13.5" hidden="1" customHeight="1">
      <c r="A65" s="122" t="s">
        <v>398</v>
      </c>
      <c r="B65" s="122">
        <v>42.27</v>
      </c>
      <c r="C65" s="122">
        <v>42.13</v>
      </c>
      <c r="D65" s="122">
        <v>42.24</v>
      </c>
      <c r="E65" s="122">
        <v>41.97</v>
      </c>
      <c r="F65" s="122">
        <v>43.15</v>
      </c>
      <c r="G65" s="122" t="s">
        <v>336</v>
      </c>
      <c r="H65" s="122" t="s">
        <v>336</v>
      </c>
      <c r="I65" s="122" t="s">
        <v>336</v>
      </c>
      <c r="J65" s="122" t="s">
        <v>336</v>
      </c>
      <c r="K65" s="122" t="s">
        <v>336</v>
      </c>
      <c r="L65" s="122">
        <v>39.270000000000003</v>
      </c>
      <c r="M65" s="122"/>
      <c r="N65" s="122"/>
      <c r="O65" s="122"/>
      <c r="P65" s="122"/>
    </row>
    <row r="66" spans="1:51" ht="13.5" hidden="1" customHeight="1">
      <c r="A66" s="124" t="s">
        <v>192</v>
      </c>
      <c r="B66" s="124" t="s">
        <v>336</v>
      </c>
      <c r="C66" s="124" t="s">
        <v>336</v>
      </c>
      <c r="D66" s="124" t="s">
        <v>336</v>
      </c>
      <c r="E66" s="124">
        <v>68.099999999999994</v>
      </c>
      <c r="F66" s="124">
        <v>59.28</v>
      </c>
      <c r="G66" s="124">
        <v>62.65</v>
      </c>
      <c r="H66" s="124">
        <v>64.59</v>
      </c>
      <c r="I66" s="124">
        <v>64.8</v>
      </c>
      <c r="J66" s="124">
        <v>70.81</v>
      </c>
      <c r="K66" s="124" t="s">
        <v>336</v>
      </c>
      <c r="L66" s="124" t="s">
        <v>336</v>
      </c>
      <c r="M66" s="122"/>
      <c r="N66" s="122"/>
      <c r="O66" s="122"/>
      <c r="P66" s="122"/>
    </row>
    <row r="67" spans="1:51" ht="14.25" hidden="1">
      <c r="A67" s="124" t="s">
        <v>399</v>
      </c>
      <c r="B67" s="124" t="s">
        <v>336</v>
      </c>
      <c r="C67" s="124" t="s">
        <v>336</v>
      </c>
      <c r="D67" s="124" t="s">
        <v>336</v>
      </c>
      <c r="E67" s="124" t="s">
        <v>336</v>
      </c>
      <c r="F67" s="117">
        <v>49.77</v>
      </c>
      <c r="G67" s="124" t="s">
        <v>336</v>
      </c>
      <c r="H67" s="117">
        <v>51.69</v>
      </c>
      <c r="I67" s="117">
        <v>51.91</v>
      </c>
      <c r="J67" s="117">
        <v>49.48</v>
      </c>
      <c r="K67" s="124" t="s">
        <v>336</v>
      </c>
      <c r="L67" s="124" t="s">
        <v>336</v>
      </c>
      <c r="M67" s="122"/>
      <c r="N67" s="122"/>
      <c r="O67" s="122"/>
      <c r="P67" s="122"/>
    </row>
    <row r="68" spans="1:51" s="118" customFormat="1" ht="14.25" hidden="1">
      <c r="A68" s="124" t="s">
        <v>214</v>
      </c>
      <c r="B68" s="124"/>
      <c r="C68" s="124">
        <v>72.95</v>
      </c>
      <c r="D68" s="122"/>
      <c r="E68" s="122"/>
      <c r="F68" s="122"/>
      <c r="G68" s="122"/>
      <c r="H68" s="122"/>
      <c r="I68" s="122"/>
      <c r="J68" s="122"/>
      <c r="K68" s="122"/>
      <c r="L68" s="122"/>
      <c r="M68" s="122"/>
      <c r="N68" s="122"/>
      <c r="O68" s="122"/>
      <c r="P68" s="122"/>
    </row>
    <row r="69" spans="1:51" ht="14.25">
      <c r="A69" s="122"/>
      <c r="B69" s="122"/>
      <c r="C69" s="122"/>
      <c r="D69" s="122"/>
      <c r="E69" s="122"/>
      <c r="F69" s="122"/>
      <c r="G69" s="122"/>
      <c r="H69" s="122"/>
      <c r="I69" s="122"/>
      <c r="J69" s="122"/>
      <c r="K69" s="122"/>
      <c r="L69" s="122"/>
      <c r="M69" s="122"/>
      <c r="N69" s="122"/>
      <c r="O69" s="122"/>
      <c r="P69" s="122"/>
    </row>
    <row r="70" spans="1:51" ht="14.25">
      <c r="A70" s="122"/>
      <c r="B70" s="122"/>
      <c r="C70" s="122"/>
      <c r="D70" s="122"/>
      <c r="E70" s="122"/>
      <c r="F70" s="122"/>
      <c r="G70" s="122"/>
      <c r="H70" s="122"/>
      <c r="I70" s="122"/>
      <c r="J70" s="122"/>
      <c r="K70" s="122"/>
      <c r="L70" s="122"/>
      <c r="M70" s="122"/>
      <c r="N70" s="122"/>
      <c r="O70" s="122"/>
      <c r="P70" s="122"/>
    </row>
    <row r="71" spans="1:51" s="119" customFormat="1" ht="14.25">
      <c r="A71" s="260" t="s">
        <v>333</v>
      </c>
      <c r="B71" s="259">
        <v>45901.333831018499</v>
      </c>
      <c r="C71" s="260"/>
      <c r="D71" s="260"/>
      <c r="E71" s="260"/>
      <c r="F71" s="259">
        <v>45870.333831018499</v>
      </c>
      <c r="G71" s="260"/>
      <c r="H71" s="260"/>
      <c r="I71" s="260"/>
      <c r="J71" s="259">
        <v>45839.333831018499</v>
      </c>
      <c r="K71" s="260"/>
      <c r="L71" s="260"/>
      <c r="M71" s="260"/>
      <c r="N71" s="259">
        <v>45809.333831018499</v>
      </c>
      <c r="O71" s="260"/>
      <c r="P71" s="260"/>
      <c r="Q71" s="260"/>
      <c r="R71" s="259">
        <v>45778.333831018499</v>
      </c>
      <c r="S71" s="260"/>
      <c r="T71" s="260"/>
      <c r="U71" s="260"/>
      <c r="V71" s="259">
        <v>45748.333831018499</v>
      </c>
      <c r="W71" s="260"/>
      <c r="X71" s="260"/>
      <c r="Y71" s="260"/>
      <c r="Z71" s="259">
        <v>45717.333831018499</v>
      </c>
      <c r="AA71" s="260"/>
      <c r="AB71" s="260"/>
      <c r="AC71" s="260"/>
      <c r="AD71" s="259">
        <v>45689.333831018499</v>
      </c>
      <c r="AE71" s="260"/>
      <c r="AF71" s="260"/>
      <c r="AG71" s="260"/>
      <c r="AH71" s="259">
        <v>45658.333831018499</v>
      </c>
      <c r="AI71" s="260"/>
      <c r="AJ71" s="260"/>
      <c r="AK71" s="260"/>
      <c r="AL71" s="259">
        <v>45627.333831018499</v>
      </c>
      <c r="AM71" s="260"/>
      <c r="AN71" s="259">
        <v>45597.333831018499</v>
      </c>
      <c r="AO71" s="260"/>
      <c r="AP71" s="260"/>
      <c r="AQ71" s="260"/>
      <c r="AR71" s="259">
        <v>45566.333831018499</v>
      </c>
      <c r="AS71" s="260"/>
      <c r="AT71" s="260"/>
      <c r="AU71" s="260"/>
      <c r="AV71" s="259">
        <v>45536.333831018499</v>
      </c>
      <c r="AW71" s="260"/>
      <c r="AX71" s="260"/>
      <c r="AY71" s="260"/>
    </row>
    <row r="72" spans="1:51" s="119" customFormat="1" ht="14.25">
      <c r="A72" s="260"/>
      <c r="B72" s="119" t="s">
        <v>334</v>
      </c>
      <c r="C72" s="119" t="s">
        <v>400</v>
      </c>
      <c r="D72" s="119" t="s">
        <v>401</v>
      </c>
      <c r="E72" s="119" t="s">
        <v>402</v>
      </c>
      <c r="F72" s="119" t="s">
        <v>334</v>
      </c>
      <c r="G72" s="119" t="s">
        <v>400</v>
      </c>
      <c r="H72" s="119" t="s">
        <v>401</v>
      </c>
      <c r="I72" s="119" t="s">
        <v>402</v>
      </c>
      <c r="J72" s="119" t="s">
        <v>334</v>
      </c>
      <c r="K72" s="119" t="s">
        <v>400</v>
      </c>
      <c r="L72" s="119" t="s">
        <v>401</v>
      </c>
      <c r="M72" s="119" t="s">
        <v>402</v>
      </c>
      <c r="N72" s="119" t="s">
        <v>334</v>
      </c>
      <c r="O72" s="119" t="s">
        <v>400</v>
      </c>
      <c r="P72" s="119" t="s">
        <v>401</v>
      </c>
      <c r="Q72" s="119" t="s">
        <v>402</v>
      </c>
      <c r="R72" s="119" t="s">
        <v>334</v>
      </c>
      <c r="S72" s="119" t="s">
        <v>400</v>
      </c>
      <c r="T72" s="119" t="s">
        <v>401</v>
      </c>
      <c r="U72" s="119" t="s">
        <v>402</v>
      </c>
      <c r="V72" s="119" t="s">
        <v>334</v>
      </c>
      <c r="W72" s="119" t="s">
        <v>400</v>
      </c>
      <c r="X72" s="119" t="s">
        <v>401</v>
      </c>
      <c r="Y72" s="119" t="s">
        <v>402</v>
      </c>
      <c r="Z72" s="119" t="s">
        <v>334</v>
      </c>
      <c r="AA72" s="119" t="s">
        <v>400</v>
      </c>
      <c r="AB72" s="119" t="s">
        <v>401</v>
      </c>
      <c r="AC72" s="119" t="s">
        <v>402</v>
      </c>
      <c r="AD72" s="119" t="s">
        <v>334</v>
      </c>
      <c r="AE72" s="119" t="s">
        <v>400</v>
      </c>
      <c r="AF72" s="119" t="s">
        <v>401</v>
      </c>
      <c r="AG72" s="119" t="s">
        <v>402</v>
      </c>
      <c r="AH72" s="119" t="s">
        <v>334</v>
      </c>
      <c r="AI72" s="119" t="s">
        <v>400</v>
      </c>
      <c r="AJ72" s="119" t="s">
        <v>401</v>
      </c>
      <c r="AK72" s="119" t="s">
        <v>402</v>
      </c>
      <c r="AL72" s="119" t="s">
        <v>334</v>
      </c>
      <c r="AM72" s="119" t="s">
        <v>400</v>
      </c>
      <c r="AN72" s="119" t="s">
        <v>334</v>
      </c>
      <c r="AO72" s="119" t="s">
        <v>400</v>
      </c>
      <c r="AP72" s="119" t="s">
        <v>401</v>
      </c>
      <c r="AQ72" s="119" t="s">
        <v>402</v>
      </c>
      <c r="AR72" s="119" t="s">
        <v>334</v>
      </c>
      <c r="AS72" s="119" t="s">
        <v>400</v>
      </c>
      <c r="AT72" s="119" t="s">
        <v>401</v>
      </c>
      <c r="AU72" s="119" t="s">
        <v>402</v>
      </c>
      <c r="AV72" s="119" t="s">
        <v>334</v>
      </c>
      <c r="AW72" s="119" t="s">
        <v>400</v>
      </c>
      <c r="AX72" s="119" t="s">
        <v>401</v>
      </c>
      <c r="AY72" s="119" t="s">
        <v>402</v>
      </c>
    </row>
    <row r="73" spans="1:51" s="119" customFormat="1" ht="13.5" customHeight="1">
      <c r="A73" s="119" t="s">
        <v>190</v>
      </c>
      <c r="B73" s="119">
        <v>56.77</v>
      </c>
      <c r="C73" s="119">
        <v>4124</v>
      </c>
      <c r="D73" s="119">
        <v>45698</v>
      </c>
      <c r="E73" s="119" t="s">
        <v>403</v>
      </c>
      <c r="F73" s="119">
        <v>57.85</v>
      </c>
      <c r="G73" s="119">
        <v>4007</v>
      </c>
      <c r="H73" s="119">
        <v>45995</v>
      </c>
      <c r="I73" s="119" t="s">
        <v>404</v>
      </c>
      <c r="J73" s="119">
        <v>58.76</v>
      </c>
      <c r="K73" s="119">
        <v>3877</v>
      </c>
      <c r="L73" s="119">
        <v>46214</v>
      </c>
      <c r="M73" s="119" t="s">
        <v>405</v>
      </c>
      <c r="N73" s="119">
        <v>58.65</v>
      </c>
      <c r="O73" s="119">
        <v>3819</v>
      </c>
      <c r="P73" s="119">
        <v>46464</v>
      </c>
      <c r="Q73" s="119" t="s">
        <v>406</v>
      </c>
      <c r="R73" s="119">
        <v>56.64</v>
      </c>
      <c r="S73" s="119">
        <v>3913</v>
      </c>
      <c r="T73" s="119">
        <v>46662</v>
      </c>
      <c r="U73" s="119" t="s">
        <v>407</v>
      </c>
      <c r="V73" s="119">
        <v>56.05</v>
      </c>
      <c r="W73" s="119">
        <v>3959</v>
      </c>
      <c r="X73" s="119">
        <v>46681</v>
      </c>
      <c r="Y73" s="119" t="s">
        <v>408</v>
      </c>
      <c r="Z73" s="119">
        <v>55.26</v>
      </c>
      <c r="AA73" s="119">
        <v>3949</v>
      </c>
      <c r="AB73" s="119">
        <v>46945</v>
      </c>
      <c r="AC73" s="119" t="s">
        <v>409</v>
      </c>
      <c r="AD73" s="119">
        <v>55.89</v>
      </c>
      <c r="AE73" s="119">
        <v>3882</v>
      </c>
      <c r="AF73" s="119">
        <v>46966</v>
      </c>
      <c r="AG73" s="119" t="s">
        <v>410</v>
      </c>
      <c r="AH73" s="119">
        <v>58.19</v>
      </c>
      <c r="AI73" s="119">
        <v>3905</v>
      </c>
      <c r="AJ73" s="119">
        <v>47126</v>
      </c>
      <c r="AK73" s="119" t="s">
        <v>411</v>
      </c>
      <c r="AL73" s="119">
        <v>53.42</v>
      </c>
      <c r="AM73" s="119">
        <v>4313</v>
      </c>
      <c r="AN73" s="119">
        <v>53.7</v>
      </c>
      <c r="AO73" s="119">
        <v>4356</v>
      </c>
      <c r="AP73" s="119">
        <v>46632</v>
      </c>
      <c r="AQ73" s="119" t="s">
        <v>412</v>
      </c>
      <c r="AR73" s="119">
        <v>53.59</v>
      </c>
      <c r="AS73" s="119">
        <v>4384</v>
      </c>
      <c r="AT73" s="119">
        <v>46372</v>
      </c>
      <c r="AU73" s="119" t="s">
        <v>413</v>
      </c>
      <c r="AV73" s="119">
        <v>54.1</v>
      </c>
      <c r="AW73" s="119">
        <v>4387</v>
      </c>
      <c r="AX73" s="119">
        <v>47808</v>
      </c>
      <c r="AY73" s="119" t="s">
        <v>414</v>
      </c>
    </row>
    <row r="74" spans="1:51" s="119" customFormat="1" ht="13.5" customHeight="1">
      <c r="A74" s="119" t="s">
        <v>216</v>
      </c>
      <c r="B74" s="119">
        <v>65.45</v>
      </c>
      <c r="C74" s="119">
        <v>3425</v>
      </c>
      <c r="D74" s="119">
        <v>43692</v>
      </c>
      <c r="E74" s="119" t="s">
        <v>415</v>
      </c>
      <c r="F74" s="119">
        <v>67.73</v>
      </c>
      <c r="G74" s="119">
        <v>3261</v>
      </c>
      <c r="H74" s="119">
        <v>44420</v>
      </c>
      <c r="I74" s="119" t="s">
        <v>416</v>
      </c>
      <c r="J74" s="119">
        <v>69.67</v>
      </c>
      <c r="K74" s="119">
        <v>2946</v>
      </c>
      <c r="L74" s="119">
        <v>45080</v>
      </c>
      <c r="M74" s="119" t="s">
        <v>417</v>
      </c>
      <c r="N74" s="119">
        <v>71.959999999999994</v>
      </c>
      <c r="O74" s="119">
        <v>2737</v>
      </c>
      <c r="P74" s="119">
        <v>45346</v>
      </c>
      <c r="Q74" s="119" t="s">
        <v>418</v>
      </c>
      <c r="R74" s="119">
        <v>69.78</v>
      </c>
      <c r="S74" s="119">
        <v>2878</v>
      </c>
      <c r="T74" s="119">
        <v>46483</v>
      </c>
      <c r="U74" s="119" t="s">
        <v>419</v>
      </c>
      <c r="V74" s="119">
        <v>71.12</v>
      </c>
      <c r="W74" s="119">
        <v>2957</v>
      </c>
      <c r="X74" s="119">
        <v>46507</v>
      </c>
      <c r="Y74" s="119" t="s">
        <v>420</v>
      </c>
      <c r="Z74" s="119">
        <v>65.41</v>
      </c>
      <c r="AA74" s="119">
        <v>3469</v>
      </c>
      <c r="AB74" s="119">
        <v>46720</v>
      </c>
      <c r="AC74" s="119" t="s">
        <v>421</v>
      </c>
      <c r="AD74" s="119">
        <v>62.44</v>
      </c>
      <c r="AE74" s="119">
        <v>3410</v>
      </c>
      <c r="AF74" s="119">
        <v>46542</v>
      </c>
      <c r="AG74" s="119" t="s">
        <v>422</v>
      </c>
      <c r="AH74" s="119">
        <v>64.53</v>
      </c>
      <c r="AI74" s="119">
        <v>3115</v>
      </c>
      <c r="AJ74" s="119">
        <v>47243</v>
      </c>
      <c r="AK74" s="119" t="s">
        <v>423</v>
      </c>
      <c r="AL74" s="119">
        <v>51.51</v>
      </c>
      <c r="AM74" s="119">
        <v>3964</v>
      </c>
      <c r="AN74" s="119">
        <v>51.06</v>
      </c>
      <c r="AO74" s="119">
        <v>3820</v>
      </c>
      <c r="AP74" s="119">
        <v>47305</v>
      </c>
      <c r="AQ74" s="119" t="s">
        <v>424</v>
      </c>
      <c r="AR74" s="119">
        <v>49.83</v>
      </c>
      <c r="AS74" s="119">
        <v>3879</v>
      </c>
      <c r="AT74" s="119">
        <v>47490</v>
      </c>
      <c r="AU74" s="119" t="s">
        <v>425</v>
      </c>
      <c r="AV74" s="119">
        <v>49.61</v>
      </c>
      <c r="AW74" s="119">
        <v>3893</v>
      </c>
      <c r="AX74" s="119">
        <v>48627</v>
      </c>
      <c r="AY74" s="119" t="s">
        <v>426</v>
      </c>
    </row>
    <row r="75" spans="1:51" s="120" customFormat="1" ht="13.5" customHeight="1">
      <c r="A75" s="120" t="s">
        <v>192</v>
      </c>
      <c r="B75" s="120">
        <v>64.63</v>
      </c>
      <c r="C75" s="120">
        <v>8608</v>
      </c>
      <c r="D75" s="120">
        <v>54684</v>
      </c>
      <c r="E75" s="120" t="s">
        <v>427</v>
      </c>
      <c r="F75" s="120">
        <v>65.27</v>
      </c>
      <c r="G75" s="120">
        <v>8700</v>
      </c>
      <c r="H75" s="120">
        <v>55966</v>
      </c>
      <c r="I75" s="120" t="s">
        <v>428</v>
      </c>
      <c r="J75" s="120">
        <v>57.46</v>
      </c>
      <c r="K75" s="120">
        <v>5200</v>
      </c>
      <c r="L75" s="120">
        <v>56284</v>
      </c>
      <c r="M75" s="120" t="s">
        <v>426</v>
      </c>
      <c r="N75" s="120">
        <v>71.63</v>
      </c>
      <c r="O75" s="120">
        <v>4767</v>
      </c>
      <c r="P75" s="120">
        <v>56124</v>
      </c>
      <c r="Q75" s="120" t="s">
        <v>429</v>
      </c>
      <c r="R75" s="120">
        <v>66.56</v>
      </c>
      <c r="S75" s="120">
        <v>4328</v>
      </c>
      <c r="T75" s="120">
        <v>56192</v>
      </c>
      <c r="U75" s="120" t="s">
        <v>430</v>
      </c>
      <c r="V75" s="120">
        <v>64.84</v>
      </c>
      <c r="W75" s="120">
        <v>6266</v>
      </c>
      <c r="X75" s="120">
        <v>57958</v>
      </c>
      <c r="Y75" s="120" t="s">
        <v>431</v>
      </c>
      <c r="Z75" s="120">
        <v>65.59</v>
      </c>
      <c r="AA75" s="120">
        <v>7028</v>
      </c>
      <c r="AB75" s="120">
        <v>59065</v>
      </c>
      <c r="AC75" s="120" t="s">
        <v>432</v>
      </c>
      <c r="AD75" s="120">
        <v>61.48</v>
      </c>
      <c r="AE75" s="120">
        <v>7335</v>
      </c>
      <c r="AF75" s="120">
        <v>59338</v>
      </c>
      <c r="AG75" s="120" t="s">
        <v>433</v>
      </c>
      <c r="AH75" s="120">
        <v>54.5</v>
      </c>
      <c r="AI75" s="120">
        <v>5975</v>
      </c>
      <c r="AJ75" s="120">
        <v>61525</v>
      </c>
      <c r="AK75" s="120" t="s">
        <v>434</v>
      </c>
      <c r="AL75" s="120">
        <v>53.06</v>
      </c>
      <c r="AM75" s="120">
        <v>5717</v>
      </c>
      <c r="AN75" s="120">
        <v>57.63</v>
      </c>
      <c r="AO75" s="120">
        <v>7133</v>
      </c>
      <c r="AP75" s="120">
        <v>58912</v>
      </c>
      <c r="AQ75" s="120" t="s">
        <v>435</v>
      </c>
      <c r="AR75" s="120">
        <v>60.43</v>
      </c>
      <c r="AS75" s="120">
        <v>8220</v>
      </c>
      <c r="AT75" s="120">
        <v>60319</v>
      </c>
      <c r="AU75" s="120" t="s">
        <v>436</v>
      </c>
      <c r="AV75" s="120">
        <v>73.91</v>
      </c>
      <c r="AW75" s="120">
        <v>6688</v>
      </c>
      <c r="AX75" s="120">
        <v>58096</v>
      </c>
      <c r="AY75" s="120" t="s">
        <v>405</v>
      </c>
    </row>
    <row r="76" spans="1:51" s="119" customFormat="1" ht="14.25">
      <c r="A76" s="119" t="s">
        <v>265</v>
      </c>
      <c r="B76" s="119">
        <v>58.84</v>
      </c>
      <c r="C76" s="119">
        <v>4488</v>
      </c>
      <c r="D76" s="119">
        <v>46287</v>
      </c>
      <c r="E76" s="119" t="s">
        <v>437</v>
      </c>
      <c r="F76" s="119">
        <v>57.89</v>
      </c>
      <c r="G76" s="119">
        <v>4614</v>
      </c>
      <c r="H76" s="119">
        <v>46967</v>
      </c>
      <c r="I76" s="119" t="s">
        <v>438</v>
      </c>
      <c r="J76" s="119">
        <v>57.16</v>
      </c>
      <c r="K76" s="119">
        <v>4233</v>
      </c>
      <c r="L76" s="119">
        <v>48219</v>
      </c>
      <c r="M76" s="119" t="s">
        <v>430</v>
      </c>
      <c r="N76" s="119">
        <v>62.55</v>
      </c>
      <c r="O76" s="119">
        <v>3317</v>
      </c>
      <c r="P76" s="119">
        <v>49246</v>
      </c>
      <c r="Q76" s="119" t="s">
        <v>437</v>
      </c>
      <c r="R76" s="119">
        <v>65.78</v>
      </c>
      <c r="S76" s="119">
        <v>3175</v>
      </c>
      <c r="T76" s="119">
        <v>49008</v>
      </c>
      <c r="U76" s="119" t="s">
        <v>422</v>
      </c>
      <c r="V76" s="119">
        <v>63.5</v>
      </c>
      <c r="W76" s="119">
        <v>3428</v>
      </c>
      <c r="X76" s="119">
        <v>49430</v>
      </c>
      <c r="Y76" s="119" t="s">
        <v>439</v>
      </c>
      <c r="Z76" s="119">
        <v>56.69</v>
      </c>
      <c r="AA76" s="119">
        <v>3841</v>
      </c>
      <c r="AB76" s="119">
        <v>49424</v>
      </c>
      <c r="AC76" s="119" t="s">
        <v>440</v>
      </c>
      <c r="AD76" s="119">
        <v>58.84</v>
      </c>
      <c r="AE76" s="119">
        <v>3858</v>
      </c>
      <c r="AF76" s="119">
        <v>50198</v>
      </c>
      <c r="AG76" s="119" t="s">
        <v>441</v>
      </c>
      <c r="AH76" s="119">
        <v>62.85</v>
      </c>
      <c r="AI76" s="119">
        <v>3833</v>
      </c>
      <c r="AJ76" s="119">
        <v>50327</v>
      </c>
      <c r="AK76" s="119" t="s">
        <v>442</v>
      </c>
      <c r="AL76" s="119">
        <v>56.3</v>
      </c>
      <c r="AM76" s="119">
        <v>4192</v>
      </c>
      <c r="AN76" s="119">
        <v>55.91</v>
      </c>
      <c r="AO76" s="119">
        <v>4126</v>
      </c>
      <c r="AP76" s="119">
        <v>49409</v>
      </c>
      <c r="AQ76" s="119" t="s">
        <v>414</v>
      </c>
      <c r="AR76" s="119">
        <v>55.22</v>
      </c>
      <c r="AS76" s="119">
        <v>4053</v>
      </c>
      <c r="AT76" s="119">
        <v>49755</v>
      </c>
      <c r="AU76" s="119" t="s">
        <v>432</v>
      </c>
      <c r="AV76" s="119">
        <v>55.85</v>
      </c>
      <c r="AW76" s="119">
        <v>4188</v>
      </c>
      <c r="AX76" s="119">
        <v>49642</v>
      </c>
      <c r="AY76" s="119" t="s">
        <v>443</v>
      </c>
    </row>
    <row r="77" spans="1:51" s="119" customFormat="1" ht="13.5" customHeight="1">
      <c r="A77" s="119" t="s">
        <v>223</v>
      </c>
      <c r="B77" s="119">
        <v>65.38</v>
      </c>
      <c r="C77" s="119">
        <v>8969</v>
      </c>
      <c r="D77" s="119">
        <v>54932</v>
      </c>
      <c r="E77" s="119" t="s">
        <v>410</v>
      </c>
      <c r="F77" s="119">
        <v>64.739999999999995</v>
      </c>
      <c r="G77" s="119">
        <v>9190</v>
      </c>
      <c r="H77" s="119">
        <v>55319</v>
      </c>
      <c r="I77" s="119" t="s">
        <v>444</v>
      </c>
      <c r="J77" s="119">
        <v>66.209999999999994</v>
      </c>
      <c r="K77" s="119">
        <v>9636</v>
      </c>
      <c r="L77" s="119">
        <v>55783</v>
      </c>
      <c r="M77" s="119" t="s">
        <v>445</v>
      </c>
      <c r="N77" s="119">
        <v>64.38</v>
      </c>
      <c r="O77" s="119">
        <v>9875</v>
      </c>
      <c r="P77" s="119">
        <v>56801</v>
      </c>
      <c r="Q77" s="119" t="s">
        <v>446</v>
      </c>
      <c r="R77" s="119">
        <v>62.84</v>
      </c>
      <c r="S77" s="119">
        <v>8475</v>
      </c>
      <c r="T77" s="119">
        <v>57191</v>
      </c>
      <c r="U77" s="119" t="s">
        <v>447</v>
      </c>
      <c r="V77" s="119">
        <v>62.89</v>
      </c>
      <c r="W77" s="119">
        <v>8210</v>
      </c>
      <c r="X77" s="119">
        <v>57945</v>
      </c>
      <c r="Y77" s="119" t="s">
        <v>448</v>
      </c>
      <c r="Z77" s="119">
        <v>63.64</v>
      </c>
      <c r="AA77" s="119">
        <v>8599</v>
      </c>
      <c r="AB77" s="119">
        <v>58402</v>
      </c>
      <c r="AC77" s="119" t="s">
        <v>449</v>
      </c>
      <c r="AD77" s="119">
        <v>63.96</v>
      </c>
      <c r="AE77" s="119">
        <v>8957</v>
      </c>
      <c r="AF77" s="119">
        <v>58794</v>
      </c>
      <c r="AG77" s="119" t="s">
        <v>450</v>
      </c>
      <c r="AH77" s="119">
        <v>64.27</v>
      </c>
      <c r="AI77" s="119">
        <v>9815</v>
      </c>
      <c r="AJ77" s="119">
        <v>58848</v>
      </c>
      <c r="AK77" s="119" t="s">
        <v>451</v>
      </c>
      <c r="AL77" s="119">
        <v>64.290000000000006</v>
      </c>
      <c r="AM77" s="119">
        <v>9828</v>
      </c>
      <c r="AN77" s="119">
        <v>65.28</v>
      </c>
      <c r="AO77" s="119">
        <v>10129</v>
      </c>
      <c r="AP77" s="119">
        <v>58860</v>
      </c>
      <c r="AQ77" s="119" t="s">
        <v>452</v>
      </c>
      <c r="AR77" s="119">
        <v>64.39</v>
      </c>
      <c r="AS77" s="119">
        <v>9765</v>
      </c>
      <c r="AT77" s="119">
        <v>59178</v>
      </c>
      <c r="AU77" s="119" t="s">
        <v>450</v>
      </c>
      <c r="AV77" s="119">
        <v>65.27</v>
      </c>
      <c r="AW77" s="119">
        <v>9533</v>
      </c>
      <c r="AX77" s="119">
        <v>59658</v>
      </c>
      <c r="AY77" s="119" t="s">
        <v>453</v>
      </c>
    </row>
    <row r="78" spans="1:51" ht="13.5" customHeight="1">
      <c r="A78" s="122"/>
      <c r="B78" s="122"/>
      <c r="C78" s="122"/>
      <c r="D78" s="122"/>
      <c r="E78" s="122"/>
      <c r="F78" s="122"/>
      <c r="G78" s="122"/>
      <c r="H78" s="122"/>
      <c r="I78" s="122"/>
      <c r="J78" s="122"/>
      <c r="K78" s="122"/>
      <c r="L78" s="122"/>
      <c r="M78" s="122"/>
      <c r="N78" s="122"/>
      <c r="O78" s="122"/>
      <c r="P78" s="122"/>
    </row>
    <row r="79" spans="1:51" ht="13.5" customHeight="1">
      <c r="A79" s="122"/>
      <c r="B79" s="122"/>
      <c r="C79" s="122"/>
      <c r="D79" s="122"/>
      <c r="E79" s="122"/>
      <c r="F79" s="122"/>
      <c r="G79" s="122"/>
      <c r="H79" s="122"/>
      <c r="I79" s="122"/>
      <c r="J79" s="122"/>
      <c r="K79" s="122"/>
      <c r="L79" s="122"/>
      <c r="M79" s="122"/>
      <c r="N79" s="122"/>
      <c r="O79" s="122"/>
      <c r="P79" s="122"/>
    </row>
    <row r="80" spans="1:51" s="121" customFormat="1" ht="14.25">
      <c r="C80" s="125"/>
      <c r="D80" s="125" t="s">
        <v>179</v>
      </c>
      <c r="E80" s="125" t="s">
        <v>182</v>
      </c>
      <c r="F80" s="125" t="s">
        <v>183</v>
      </c>
      <c r="G80" s="126" t="s">
        <v>184</v>
      </c>
    </row>
    <row r="81" spans="3:7">
      <c r="C81" s="125">
        <v>1</v>
      </c>
      <c r="D81" s="125" t="s">
        <v>192</v>
      </c>
      <c r="E81" s="125">
        <v>2024</v>
      </c>
      <c r="F81" s="125" t="s">
        <v>193</v>
      </c>
      <c r="G81" s="127">
        <f>AR75</f>
        <v>60.43</v>
      </c>
    </row>
    <row r="82" spans="3:7">
      <c r="C82" s="125">
        <v>2</v>
      </c>
      <c r="D82" s="125" t="s">
        <v>192</v>
      </c>
      <c r="E82" s="125">
        <v>2024</v>
      </c>
      <c r="F82" s="125" t="s">
        <v>196</v>
      </c>
      <c r="G82" s="127">
        <f>AN75</f>
        <v>57.63</v>
      </c>
    </row>
    <row r="83" spans="3:7">
      <c r="C83" s="125">
        <v>3</v>
      </c>
      <c r="D83" s="125" t="s">
        <v>192</v>
      </c>
      <c r="E83" s="125">
        <v>2024</v>
      </c>
      <c r="F83" s="125" t="s">
        <v>191</v>
      </c>
      <c r="G83" s="127">
        <f>AL75</f>
        <v>53.06</v>
      </c>
    </row>
    <row r="84" spans="3:7">
      <c r="C84" s="125">
        <v>4</v>
      </c>
      <c r="D84" s="125" t="s">
        <v>192</v>
      </c>
      <c r="E84" s="125">
        <v>2025</v>
      </c>
      <c r="F84" s="125" t="s">
        <v>201</v>
      </c>
      <c r="G84" s="127">
        <f>AH75</f>
        <v>54.5</v>
      </c>
    </row>
    <row r="85" spans="3:7">
      <c r="C85" s="125">
        <v>5</v>
      </c>
      <c r="D85" s="125" t="s">
        <v>192</v>
      </c>
      <c r="E85" s="125">
        <v>2025</v>
      </c>
      <c r="F85" s="125" t="s">
        <v>206</v>
      </c>
      <c r="G85" s="127">
        <f>AD75</f>
        <v>61.48</v>
      </c>
    </row>
    <row r="86" spans="3:7">
      <c r="C86" s="125">
        <v>6</v>
      </c>
      <c r="D86" s="125" t="s">
        <v>192</v>
      </c>
      <c r="E86" s="125">
        <v>2025</v>
      </c>
      <c r="F86" s="125" t="s">
        <v>208</v>
      </c>
      <c r="G86" s="127">
        <f>Z75</f>
        <v>65.59</v>
      </c>
    </row>
    <row r="87" spans="3:7">
      <c r="C87" s="125">
        <v>7</v>
      </c>
      <c r="D87" s="125" t="s">
        <v>192</v>
      </c>
      <c r="E87" s="125">
        <v>2025</v>
      </c>
      <c r="F87" s="125" t="s">
        <v>210</v>
      </c>
      <c r="G87" s="127">
        <f>V75</f>
        <v>64.84</v>
      </c>
    </row>
    <row r="88" spans="3:7">
      <c r="C88" s="125">
        <v>8</v>
      </c>
      <c r="D88" s="125" t="s">
        <v>192</v>
      </c>
      <c r="E88" s="125">
        <v>2025</v>
      </c>
      <c r="F88" s="125" t="s">
        <v>212</v>
      </c>
      <c r="G88" s="127">
        <f>R75</f>
        <v>66.56</v>
      </c>
    </row>
    <row r="89" spans="3:7">
      <c r="C89" s="125">
        <v>9</v>
      </c>
      <c r="D89" s="125" t="s">
        <v>192</v>
      </c>
      <c r="E89" s="125">
        <v>2025</v>
      </c>
      <c r="F89" s="125" t="s">
        <v>211</v>
      </c>
      <c r="G89" s="127">
        <f>N75</f>
        <v>71.63</v>
      </c>
    </row>
    <row r="90" spans="3:7">
      <c r="C90" s="125">
        <v>10</v>
      </c>
      <c r="D90" s="125" t="s">
        <v>192</v>
      </c>
      <c r="E90" s="125">
        <v>2025</v>
      </c>
      <c r="F90" s="125" t="s">
        <v>209</v>
      </c>
      <c r="G90" s="127">
        <f>J75</f>
        <v>57.46</v>
      </c>
    </row>
    <row r="91" spans="3:7">
      <c r="C91" s="125">
        <v>11</v>
      </c>
      <c r="D91" s="125" t="s">
        <v>192</v>
      </c>
      <c r="E91" s="125">
        <v>2025</v>
      </c>
      <c r="F91" s="125" t="s">
        <v>207</v>
      </c>
      <c r="G91" s="127">
        <f>F75</f>
        <v>65.27</v>
      </c>
    </row>
    <row r="92" spans="3:7">
      <c r="C92" s="125">
        <v>12</v>
      </c>
      <c r="D92" s="125" t="s">
        <v>192</v>
      </c>
      <c r="E92" s="125">
        <v>2025</v>
      </c>
      <c r="F92" s="125" t="s">
        <v>205</v>
      </c>
      <c r="G92" s="127">
        <f>B75</f>
        <v>64.63</v>
      </c>
    </row>
    <row r="93" spans="3:7">
      <c r="C93" s="125"/>
      <c r="D93" s="125"/>
      <c r="E93" s="125"/>
      <c r="F93" s="125"/>
      <c r="G93" s="127">
        <f>AVERAGE(G81:G92)</f>
        <v>61.923333333333339</v>
      </c>
    </row>
    <row r="94" spans="3:7">
      <c r="C94" s="125">
        <v>1</v>
      </c>
      <c r="D94" s="125" t="s">
        <v>216</v>
      </c>
      <c r="E94" s="125">
        <v>2024</v>
      </c>
      <c r="F94" s="125" t="s">
        <v>193</v>
      </c>
      <c r="G94" s="126">
        <f>AR74</f>
        <v>49.83</v>
      </c>
    </row>
    <row r="95" spans="3:7">
      <c r="C95" s="125">
        <v>2</v>
      </c>
      <c r="D95" s="125" t="s">
        <v>216</v>
      </c>
      <c r="E95" s="125">
        <v>2024</v>
      </c>
      <c r="F95" s="125" t="s">
        <v>196</v>
      </c>
      <c r="G95" s="126">
        <f>AN74</f>
        <v>51.06</v>
      </c>
    </row>
    <row r="96" spans="3:7">
      <c r="C96" s="125">
        <v>3</v>
      </c>
      <c r="D96" s="125" t="s">
        <v>216</v>
      </c>
      <c r="E96" s="125">
        <v>2024</v>
      </c>
      <c r="F96" s="125" t="s">
        <v>191</v>
      </c>
      <c r="G96" s="126">
        <f>AL74</f>
        <v>51.51</v>
      </c>
    </row>
    <row r="97" spans="3:7">
      <c r="C97" s="125">
        <v>4</v>
      </c>
      <c r="D97" s="125" t="s">
        <v>216</v>
      </c>
      <c r="E97" s="125">
        <v>2025</v>
      </c>
      <c r="F97" s="125" t="s">
        <v>201</v>
      </c>
      <c r="G97" s="126">
        <f>AH74</f>
        <v>64.53</v>
      </c>
    </row>
    <row r="98" spans="3:7">
      <c r="C98" s="125">
        <v>5</v>
      </c>
      <c r="D98" s="125" t="s">
        <v>216</v>
      </c>
      <c r="E98" s="125">
        <v>2025</v>
      </c>
      <c r="F98" s="125" t="s">
        <v>206</v>
      </c>
      <c r="G98" s="126">
        <f>AD74</f>
        <v>62.44</v>
      </c>
    </row>
    <row r="99" spans="3:7">
      <c r="C99" s="125">
        <v>6</v>
      </c>
      <c r="D99" s="125" t="s">
        <v>216</v>
      </c>
      <c r="E99" s="125">
        <v>2025</v>
      </c>
      <c r="F99" s="125" t="s">
        <v>208</v>
      </c>
      <c r="G99" s="126">
        <f>Z74</f>
        <v>65.41</v>
      </c>
    </row>
    <row r="100" spans="3:7">
      <c r="C100" s="125">
        <v>7</v>
      </c>
      <c r="D100" s="125" t="s">
        <v>216</v>
      </c>
      <c r="E100" s="125">
        <v>2025</v>
      </c>
      <c r="F100" s="125" t="s">
        <v>210</v>
      </c>
      <c r="G100" s="126">
        <f>V74</f>
        <v>71.12</v>
      </c>
    </row>
    <row r="101" spans="3:7">
      <c r="C101" s="125">
        <v>8</v>
      </c>
      <c r="D101" s="125" t="s">
        <v>216</v>
      </c>
      <c r="E101" s="125">
        <v>2025</v>
      </c>
      <c r="F101" s="125" t="s">
        <v>212</v>
      </c>
      <c r="G101" s="126">
        <f>R74</f>
        <v>69.78</v>
      </c>
    </row>
    <row r="102" spans="3:7">
      <c r="C102" s="125">
        <v>9</v>
      </c>
      <c r="D102" s="125" t="s">
        <v>216</v>
      </c>
      <c r="E102" s="125">
        <v>2025</v>
      </c>
      <c r="F102" s="125" t="s">
        <v>211</v>
      </c>
      <c r="G102" s="126">
        <f>N74</f>
        <v>71.959999999999994</v>
      </c>
    </row>
    <row r="103" spans="3:7" ht="13.5" customHeight="1">
      <c r="C103" s="125">
        <v>10</v>
      </c>
      <c r="D103" s="125" t="s">
        <v>216</v>
      </c>
      <c r="E103" s="125">
        <v>2025</v>
      </c>
      <c r="F103" s="125" t="s">
        <v>209</v>
      </c>
      <c r="G103" s="126">
        <f>J74</f>
        <v>69.67</v>
      </c>
    </row>
    <row r="104" spans="3:7" ht="13.5" customHeight="1">
      <c r="C104" s="125">
        <v>11</v>
      </c>
      <c r="D104" s="125" t="s">
        <v>216</v>
      </c>
      <c r="E104" s="125">
        <v>2025</v>
      </c>
      <c r="F104" s="125" t="s">
        <v>207</v>
      </c>
      <c r="G104" s="126">
        <f>F74</f>
        <v>67.73</v>
      </c>
    </row>
    <row r="105" spans="3:7" ht="13.5" customHeight="1">
      <c r="C105" s="125">
        <v>12</v>
      </c>
      <c r="D105" s="125" t="s">
        <v>216</v>
      </c>
      <c r="E105" s="125">
        <v>2025</v>
      </c>
      <c r="F105" s="125" t="s">
        <v>205</v>
      </c>
      <c r="G105" s="126">
        <f>B74</f>
        <v>65.45</v>
      </c>
    </row>
    <row r="106" spans="3:7" ht="13.5" customHeight="1">
      <c r="C106" s="125"/>
      <c r="D106" s="125"/>
      <c r="E106" s="125"/>
      <c r="F106" s="125"/>
      <c r="G106" s="126">
        <f>AVERAGE(G94:G105)</f>
        <v>63.374166666666667</v>
      </c>
    </row>
    <row r="107" spans="3:7" ht="13.5" customHeight="1">
      <c r="C107" s="125">
        <v>1</v>
      </c>
      <c r="D107" s="125" t="s">
        <v>190</v>
      </c>
      <c r="E107" s="125">
        <v>2024</v>
      </c>
      <c r="F107" s="125" t="s">
        <v>193</v>
      </c>
      <c r="G107" s="126">
        <f>AR73</f>
        <v>53.59</v>
      </c>
    </row>
    <row r="108" spans="3:7" ht="13.5" customHeight="1">
      <c r="C108" s="125">
        <v>2</v>
      </c>
      <c r="D108" s="125" t="s">
        <v>190</v>
      </c>
      <c r="E108" s="125">
        <v>2024</v>
      </c>
      <c r="F108" s="125" t="s">
        <v>196</v>
      </c>
      <c r="G108" s="126">
        <f>AN73</f>
        <v>53.7</v>
      </c>
    </row>
    <row r="109" spans="3:7" ht="13.5" customHeight="1">
      <c r="C109" s="125">
        <v>3</v>
      </c>
      <c r="D109" s="125" t="s">
        <v>190</v>
      </c>
      <c r="E109" s="125">
        <v>2024</v>
      </c>
      <c r="F109" s="125" t="s">
        <v>191</v>
      </c>
      <c r="G109" s="126">
        <f>AL73</f>
        <v>53.42</v>
      </c>
    </row>
    <row r="110" spans="3:7" ht="13.5" customHeight="1">
      <c r="C110" s="125">
        <v>4</v>
      </c>
      <c r="D110" s="125" t="s">
        <v>190</v>
      </c>
      <c r="E110" s="125">
        <v>2025</v>
      </c>
      <c r="F110" s="125" t="s">
        <v>201</v>
      </c>
      <c r="G110" s="126">
        <f>AH73</f>
        <v>58.19</v>
      </c>
    </row>
    <row r="111" spans="3:7" ht="13.5" customHeight="1">
      <c r="C111" s="125">
        <v>5</v>
      </c>
      <c r="D111" s="125" t="s">
        <v>190</v>
      </c>
      <c r="E111" s="125">
        <v>2025</v>
      </c>
      <c r="F111" s="125" t="s">
        <v>206</v>
      </c>
      <c r="G111" s="126">
        <f>AD73</f>
        <v>55.89</v>
      </c>
    </row>
    <row r="112" spans="3:7" ht="13.5" customHeight="1">
      <c r="C112" s="125">
        <v>6</v>
      </c>
      <c r="D112" s="125" t="s">
        <v>190</v>
      </c>
      <c r="E112" s="125">
        <v>2025</v>
      </c>
      <c r="F112" s="125" t="s">
        <v>208</v>
      </c>
      <c r="G112" s="126">
        <f>Z73</f>
        <v>55.26</v>
      </c>
    </row>
    <row r="113" spans="3:7" ht="13.5" customHeight="1">
      <c r="C113" s="125">
        <v>7</v>
      </c>
      <c r="D113" s="125" t="s">
        <v>190</v>
      </c>
      <c r="E113" s="125">
        <v>2025</v>
      </c>
      <c r="F113" s="125" t="s">
        <v>210</v>
      </c>
      <c r="G113" s="126">
        <f>V73</f>
        <v>56.05</v>
      </c>
    </row>
    <row r="114" spans="3:7" ht="13.5" customHeight="1">
      <c r="C114" s="125">
        <v>8</v>
      </c>
      <c r="D114" s="125" t="s">
        <v>190</v>
      </c>
      <c r="E114" s="125">
        <v>2025</v>
      </c>
      <c r="F114" s="125" t="s">
        <v>212</v>
      </c>
      <c r="G114" s="126">
        <f>R73</f>
        <v>56.64</v>
      </c>
    </row>
    <row r="115" spans="3:7" ht="13.5" customHeight="1">
      <c r="C115" s="125">
        <v>9</v>
      </c>
      <c r="D115" s="125" t="s">
        <v>190</v>
      </c>
      <c r="E115" s="125">
        <v>2025</v>
      </c>
      <c r="F115" s="125" t="s">
        <v>211</v>
      </c>
      <c r="G115" s="126">
        <f>N73</f>
        <v>58.65</v>
      </c>
    </row>
    <row r="116" spans="3:7" ht="13.5" customHeight="1">
      <c r="C116" s="125">
        <v>10</v>
      </c>
      <c r="D116" s="125" t="s">
        <v>190</v>
      </c>
      <c r="E116" s="125">
        <v>2025</v>
      </c>
      <c r="F116" s="125" t="s">
        <v>209</v>
      </c>
      <c r="G116" s="126">
        <f>J73</f>
        <v>58.76</v>
      </c>
    </row>
    <row r="117" spans="3:7" ht="13.5" customHeight="1">
      <c r="C117" s="125">
        <v>11</v>
      </c>
      <c r="D117" s="125" t="s">
        <v>190</v>
      </c>
      <c r="E117" s="125">
        <v>2025</v>
      </c>
      <c r="F117" s="125" t="s">
        <v>207</v>
      </c>
      <c r="G117" s="126">
        <f>F73</f>
        <v>57.85</v>
      </c>
    </row>
    <row r="118" spans="3:7" ht="13.5" customHeight="1">
      <c r="C118" s="125">
        <v>12</v>
      </c>
      <c r="D118" s="125" t="s">
        <v>190</v>
      </c>
      <c r="E118" s="125">
        <v>2025</v>
      </c>
      <c r="F118" s="125" t="s">
        <v>205</v>
      </c>
      <c r="G118" s="126">
        <f>B73</f>
        <v>56.77</v>
      </c>
    </row>
    <row r="119" spans="3:7" ht="13.5" customHeight="1">
      <c r="C119" s="125"/>
      <c r="D119" s="125"/>
      <c r="E119" s="125"/>
      <c r="F119" s="125"/>
      <c r="G119" s="126">
        <f>AVERAGE(G107:G118)</f>
        <v>56.230833333333329</v>
      </c>
    </row>
    <row r="120" spans="3:7" ht="13.5" customHeight="1">
      <c r="C120" s="125">
        <v>1</v>
      </c>
      <c r="D120" s="125" t="s">
        <v>223</v>
      </c>
      <c r="E120" s="125">
        <v>2024</v>
      </c>
      <c r="F120" s="125" t="s">
        <v>193</v>
      </c>
      <c r="G120" s="125">
        <f>AR77</f>
        <v>64.39</v>
      </c>
    </row>
    <row r="121" spans="3:7" ht="13.5" customHeight="1">
      <c r="C121" s="125">
        <v>2</v>
      </c>
      <c r="D121" s="125" t="s">
        <v>223</v>
      </c>
      <c r="E121" s="125">
        <v>2024</v>
      </c>
      <c r="F121" s="125" t="s">
        <v>196</v>
      </c>
      <c r="G121" s="125">
        <f>AN77</f>
        <v>65.28</v>
      </c>
    </row>
    <row r="122" spans="3:7" ht="13.5" customHeight="1">
      <c r="C122" s="125">
        <v>3</v>
      </c>
      <c r="D122" s="125" t="s">
        <v>223</v>
      </c>
      <c r="E122" s="125">
        <v>2024</v>
      </c>
      <c r="F122" s="125" t="s">
        <v>191</v>
      </c>
      <c r="G122" s="125">
        <f>AL77</f>
        <v>64.290000000000006</v>
      </c>
    </row>
    <row r="123" spans="3:7" ht="13.5" customHeight="1">
      <c r="C123" s="125">
        <v>4</v>
      </c>
      <c r="D123" s="125" t="s">
        <v>223</v>
      </c>
      <c r="E123" s="125">
        <v>2025</v>
      </c>
      <c r="F123" s="125" t="s">
        <v>201</v>
      </c>
      <c r="G123" s="125">
        <f>AH77</f>
        <v>64.27</v>
      </c>
    </row>
    <row r="124" spans="3:7" ht="13.5" customHeight="1">
      <c r="C124" s="125">
        <v>5</v>
      </c>
      <c r="D124" s="125" t="s">
        <v>223</v>
      </c>
      <c r="E124" s="125">
        <v>2025</v>
      </c>
      <c r="F124" s="125" t="s">
        <v>206</v>
      </c>
      <c r="G124" s="125">
        <f>AD77</f>
        <v>63.96</v>
      </c>
    </row>
    <row r="125" spans="3:7" ht="13.5" customHeight="1">
      <c r="C125" s="125">
        <v>6</v>
      </c>
      <c r="D125" s="125" t="s">
        <v>223</v>
      </c>
      <c r="E125" s="125">
        <v>2025</v>
      </c>
      <c r="F125" s="125" t="s">
        <v>208</v>
      </c>
      <c r="G125" s="125">
        <f>Z77</f>
        <v>63.64</v>
      </c>
    </row>
    <row r="126" spans="3:7" ht="13.5" customHeight="1">
      <c r="C126" s="125">
        <v>7</v>
      </c>
      <c r="D126" s="125" t="s">
        <v>223</v>
      </c>
      <c r="E126" s="125">
        <v>2025</v>
      </c>
      <c r="F126" s="125" t="s">
        <v>210</v>
      </c>
      <c r="G126" s="125">
        <f>V77</f>
        <v>62.89</v>
      </c>
    </row>
    <row r="127" spans="3:7" ht="13.5" customHeight="1">
      <c r="C127" s="125">
        <v>8</v>
      </c>
      <c r="D127" s="125" t="s">
        <v>223</v>
      </c>
      <c r="E127" s="125">
        <v>2025</v>
      </c>
      <c r="F127" s="125" t="s">
        <v>212</v>
      </c>
      <c r="G127" s="125">
        <f>R77</f>
        <v>62.84</v>
      </c>
    </row>
    <row r="128" spans="3:7" ht="13.5" customHeight="1">
      <c r="C128" s="125">
        <v>9</v>
      </c>
      <c r="D128" s="125" t="s">
        <v>223</v>
      </c>
      <c r="E128" s="125">
        <v>2025</v>
      </c>
      <c r="F128" s="125" t="s">
        <v>211</v>
      </c>
      <c r="G128" s="125">
        <f>N77</f>
        <v>64.38</v>
      </c>
    </row>
    <row r="129" spans="3:7" ht="13.5" customHeight="1">
      <c r="C129" s="125">
        <v>10</v>
      </c>
      <c r="D129" s="125" t="s">
        <v>223</v>
      </c>
      <c r="E129" s="125">
        <v>2025</v>
      </c>
      <c r="F129" s="125" t="s">
        <v>209</v>
      </c>
      <c r="G129" s="125">
        <f>J77</f>
        <v>66.209999999999994</v>
      </c>
    </row>
    <row r="130" spans="3:7" ht="13.5" customHeight="1">
      <c r="C130" s="125">
        <v>11</v>
      </c>
      <c r="D130" s="125" t="s">
        <v>223</v>
      </c>
      <c r="E130" s="125">
        <v>2025</v>
      </c>
      <c r="F130" s="125" t="s">
        <v>207</v>
      </c>
      <c r="G130" s="125">
        <f>F77</f>
        <v>64.739999999999995</v>
      </c>
    </row>
    <row r="131" spans="3:7" ht="13.5" customHeight="1">
      <c r="C131" s="125">
        <v>12</v>
      </c>
      <c r="D131" s="125" t="s">
        <v>223</v>
      </c>
      <c r="E131" s="125">
        <v>2025</v>
      </c>
      <c r="F131" s="125" t="s">
        <v>205</v>
      </c>
      <c r="G131" s="125">
        <f>B77</f>
        <v>65.38</v>
      </c>
    </row>
    <row r="132" spans="3:7" s="118" customFormat="1" ht="13.5" customHeight="1">
      <c r="C132" s="125"/>
      <c r="D132" s="125"/>
      <c r="E132" s="125"/>
      <c r="F132" s="125"/>
      <c r="G132" s="126">
        <f>AVERAGE(G120:G131)</f>
        <v>64.355833333333337</v>
      </c>
    </row>
    <row r="133" spans="3:7" ht="13.5" customHeight="1"/>
    <row r="134" spans="3:7" ht="13.5" customHeight="1"/>
    <row r="135" spans="3:7" ht="13.5" customHeight="1"/>
    <row r="136" spans="3:7" ht="13.5" customHeight="1"/>
    <row r="137" spans="3:7" ht="13.5" customHeight="1"/>
    <row r="138" spans="3:7" ht="13.5" customHeight="1"/>
    <row r="139" spans="3:7" ht="13.5" customHeight="1"/>
    <row r="140" spans="3:7" ht="13.5" customHeight="1"/>
    <row r="141" spans="3:7" s="118" customFormat="1" ht="13.5" customHeight="1"/>
    <row r="142" spans="3:7" ht="13.5" customHeight="1"/>
    <row r="143" spans="3:7" ht="13.5" customHeight="1"/>
    <row r="144" spans="3:7" ht="13.5" customHeight="1"/>
    <row r="145" ht="13.5" customHeight="1"/>
    <row r="146" s="118"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28"/>
      <c r="C203" s="128"/>
      <c r="D203" s="128"/>
      <c r="E203" s="128"/>
      <c r="F203" s="128"/>
      <c r="G203" s="128"/>
      <c r="H203" s="128"/>
      <c r="I203" s="128"/>
      <c r="J203" s="128"/>
      <c r="K203" s="128"/>
      <c r="L203" s="128"/>
    </row>
  </sheetData>
  <mergeCells count="16">
    <mergeCell ref="AL71:AM71"/>
    <mergeCell ref="AN71:AQ71"/>
    <mergeCell ref="AR71:AU71"/>
    <mergeCell ref="AV71:AY71"/>
    <mergeCell ref="A1:A2"/>
    <mergeCell ref="A71:A72"/>
    <mergeCell ref="R71:U71"/>
    <mergeCell ref="V71:Y71"/>
    <mergeCell ref="Z71:AC71"/>
    <mergeCell ref="AD71:AG71"/>
    <mergeCell ref="AH71:AK71"/>
    <mergeCell ref="M1:P1"/>
    <mergeCell ref="B71:E71"/>
    <mergeCell ref="F71:I71"/>
    <mergeCell ref="J71:M71"/>
    <mergeCell ref="N71:Q71"/>
  </mergeCells>
  <phoneticPr fontId="6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22</vt:i4>
      </vt:variant>
    </vt:vector>
  </HeadingPairs>
  <TitlesOfParts>
    <vt:vector size="22" baseType="lpstr">
      <vt:lpstr>比较法-X17、31</vt:lpstr>
      <vt:lpstr>成本（静态）</vt:lpstr>
      <vt:lpstr>比较法 (2)</vt:lpstr>
      <vt:lpstr>各小区租金</vt:lpstr>
      <vt:lpstr>各小区租金结果-X17、31</vt:lpstr>
      <vt:lpstr>汇总</vt:lpstr>
      <vt:lpstr>城研租金数据</vt:lpstr>
      <vt:lpstr>链家案例整理</vt:lpstr>
      <vt:lpstr>中指成交数据</vt:lpstr>
      <vt:lpstr>悦廷</vt:lpstr>
      <vt:lpstr>鹿海园五里</vt:lpstr>
      <vt:lpstr>鹿海园</vt:lpstr>
      <vt:lpstr>南海家园三里</vt:lpstr>
      <vt:lpstr>城研数据</vt:lpstr>
      <vt:lpstr>房源表-X17</vt:lpstr>
      <vt:lpstr>房源表-X31</vt:lpstr>
      <vt:lpstr>X17等房产信息</vt:lpstr>
      <vt:lpstr>京城捷信结果</vt:lpstr>
      <vt:lpstr>X13海棠苑房源明细</vt:lpstr>
      <vt:lpstr>X38鹿海园五里房源明细</vt:lpstr>
      <vt:lpstr>房产信息</vt:lpstr>
      <vt:lpstr>系统读取表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2025-10-27T11:06:45Z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