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435" windowHeight="9570" activeTab="8"/>
  </bookViews>
  <sheets>
    <sheet name="主表2-1" sheetId="1" r:id="rId1"/>
    <sheet name="底表1" sheetId="2" r:id="rId2"/>
    <sheet name="底表3" sheetId="4" r:id="rId3"/>
    <sheet name="主表3" sheetId="5" r:id="rId4"/>
    <sheet name="主表4" sheetId="6" r:id="rId5"/>
    <sheet name="主表5" sheetId="7" r:id="rId6"/>
    <sheet name="主表6" sheetId="8" r:id="rId7"/>
    <sheet name="主表7" sheetId="9" r:id="rId8"/>
    <sheet name="系统读取表" sheetId="11" r:id="rId9"/>
    <sheet name="Sheet1" sheetId="10" r:id="rId10"/>
  </sheets>
  <externalReferences>
    <externalReference r:id="rId11"/>
  </externalReferences>
  <calcPr calcId="144525"/>
</workbook>
</file>

<file path=xl/calcChain.xml><?xml version="1.0" encoding="utf-8"?>
<calcChain xmlns="http://schemas.openxmlformats.org/spreadsheetml/2006/main">
  <c r="D14" i="11" l="1"/>
  <c r="E14" i="11" s="1"/>
  <c r="B14" i="11"/>
  <c r="B5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C14" i="11"/>
  <c r="B8" i="11"/>
  <c r="D8" i="11" s="1"/>
  <c r="B7" i="11"/>
  <c r="C7" i="11" s="1"/>
  <c r="B6" i="11"/>
  <c r="D6" i="11" s="1"/>
  <c r="C5" i="11"/>
  <c r="C8" i="11"/>
  <c r="D5" i="11" l="1"/>
  <c r="C6" i="11"/>
  <c r="D7" i="11"/>
  <c r="B9" i="11"/>
</calcChain>
</file>

<file path=xl/sharedStrings.xml><?xml version="1.0" encoding="utf-8"?>
<sst xmlns="http://schemas.openxmlformats.org/spreadsheetml/2006/main" count="356" uniqueCount="224">
  <si>
    <t>项目总投资来源及支出预测表</t>
  </si>
  <si>
    <t>主表2</t>
  </si>
  <si>
    <t>北京万科半岛广场</t>
  </si>
  <si>
    <t>序   号</t>
  </si>
  <si>
    <t>项            目</t>
  </si>
  <si>
    <t>合计</t>
  </si>
  <si>
    <t>一、总投资来源合计</t>
  </si>
  <si>
    <t xml:space="preserve">   银行贷款</t>
  </si>
  <si>
    <t xml:space="preserve">    股东借款</t>
  </si>
  <si>
    <t xml:space="preserve">    自筹资金</t>
  </si>
  <si>
    <t>二、总投资支出合计</t>
  </si>
  <si>
    <t>其中：2017年</t>
  </si>
  <si>
    <t xml:space="preserve">          2018年1-6月</t>
  </si>
  <si>
    <t xml:space="preserve">          2018/7/1</t>
  </si>
  <si>
    <t xml:space="preserve">         2018年8-2019年7月</t>
  </si>
  <si>
    <t xml:space="preserve">         2019年8月-2022年3月</t>
  </si>
  <si>
    <t>(一)原始投入</t>
    <phoneticPr fontId="6" type="noConversion"/>
  </si>
  <si>
    <t>（二）开业后装修改造明细</t>
    <phoneticPr fontId="6" type="noConversion"/>
  </si>
  <si>
    <t>项目出租收入及税金估算表</t>
  </si>
  <si>
    <t>底表1</t>
  </si>
  <si>
    <t>序号</t>
  </si>
  <si>
    <t>2022.7-2023.6</t>
  </si>
  <si>
    <t>2023.7-2024.6</t>
  </si>
  <si>
    <t>2024.7-2025.6</t>
  </si>
  <si>
    <t>2025.7-2026.6</t>
  </si>
  <si>
    <t>2026.7-2027.6</t>
  </si>
  <si>
    <t>2027.7-2028.6</t>
  </si>
  <si>
    <t>2028.7-2029.6</t>
  </si>
  <si>
    <t>2029.7-2030.6</t>
  </si>
  <si>
    <t>2030.7-2031.6</t>
  </si>
  <si>
    <t>2031.7-2032.6</t>
  </si>
  <si>
    <t>2032.7-2033.6</t>
  </si>
  <si>
    <t>2033.7-2034.6</t>
  </si>
  <si>
    <t>2034.7-2035.6</t>
  </si>
  <si>
    <t>2035.7-2036.6</t>
  </si>
  <si>
    <t>2036.7-2037.6</t>
  </si>
  <si>
    <t>2037.7-2049.11</t>
  </si>
  <si>
    <t>（1）</t>
  </si>
  <si>
    <t>面积（平方米）</t>
  </si>
  <si>
    <t>（2）</t>
  </si>
  <si>
    <t>平均日净租金  (元/㎡·天 )</t>
  </si>
  <si>
    <t>（3）</t>
  </si>
  <si>
    <t>出租率    (％)</t>
  </si>
  <si>
    <t>个数（个）</t>
  </si>
  <si>
    <t>平均月净租金  (元/个·月 )</t>
  </si>
  <si>
    <t>平均日净租金  (元/㎡·月 )</t>
  </si>
  <si>
    <t>推广收入 (万元)</t>
  </si>
  <si>
    <t>4</t>
  </si>
  <si>
    <t>总经营收入（万元）</t>
  </si>
  <si>
    <t>5</t>
  </si>
  <si>
    <t>增值税金及附加</t>
  </si>
  <si>
    <t xml:space="preserve">    其中：增值税</t>
  </si>
  <si>
    <t xml:space="preserve">                城市维护建设税</t>
  </si>
  <si>
    <t xml:space="preserve">                教育费附加</t>
  </si>
  <si>
    <t xml:space="preserve">        地方教育费附加</t>
  </si>
  <si>
    <t>2022.7-2023.6</t>
    <phoneticPr fontId="6" type="noConversion"/>
  </si>
  <si>
    <t>2023.7-2024.6</t>
    <phoneticPr fontId="6" type="noConversion"/>
  </si>
  <si>
    <t>2024.7-2025.6</t>
    <phoneticPr fontId="6" type="noConversion"/>
  </si>
  <si>
    <t>2025.7-2026.6</t>
    <phoneticPr fontId="6" type="noConversion"/>
  </si>
  <si>
    <t>2026.7-2027.6</t>
    <phoneticPr fontId="6" type="noConversion"/>
  </si>
  <si>
    <t>2027.7-2028.6</t>
    <phoneticPr fontId="6" type="noConversion"/>
  </si>
  <si>
    <t>2028.7-2029.6</t>
    <phoneticPr fontId="6" type="noConversion"/>
  </si>
  <si>
    <t>2029.7-2030.6</t>
    <phoneticPr fontId="6" type="noConversion"/>
  </si>
  <si>
    <t>2030.7-2031.6</t>
    <phoneticPr fontId="6" type="noConversion"/>
  </si>
  <si>
    <t>2031.7-2032.6</t>
    <phoneticPr fontId="6" type="noConversion"/>
  </si>
  <si>
    <t>2032.7-2033.6</t>
    <phoneticPr fontId="6" type="noConversion"/>
  </si>
  <si>
    <t>2033.7-2034.6</t>
    <phoneticPr fontId="6" type="noConversion"/>
  </si>
  <si>
    <t>2034.7-2035.6</t>
    <phoneticPr fontId="6" type="noConversion"/>
  </si>
  <si>
    <t>2035.7-2036.6</t>
    <phoneticPr fontId="6" type="noConversion"/>
  </si>
  <si>
    <t>2036.7-2037.6</t>
    <phoneticPr fontId="6" type="noConversion"/>
  </si>
  <si>
    <t>2037.7-2049.11</t>
    <phoneticPr fontId="6" type="noConversion"/>
  </si>
  <si>
    <t>自营商业收入 (万元)</t>
    <phoneticPr fontId="6" type="noConversion"/>
  </si>
  <si>
    <t>个数（个）</t>
    <phoneticPr fontId="6" type="noConversion"/>
  </si>
  <si>
    <t>平均月净租金  (元/个·月 )</t>
    <phoneticPr fontId="6" type="noConversion"/>
  </si>
  <si>
    <t>地下车库收入 (万元)</t>
    <phoneticPr fontId="6" type="noConversion"/>
  </si>
  <si>
    <t>收入 (万元)</t>
    <phoneticPr fontId="6" type="noConversion"/>
  </si>
  <si>
    <t>项目出租成本测算表</t>
  </si>
  <si>
    <t>底表3</t>
  </si>
  <si>
    <t>项  目</t>
  </si>
  <si>
    <t>总计</t>
  </si>
  <si>
    <t>折旧费</t>
  </si>
  <si>
    <t>维修费</t>
  </si>
  <si>
    <t>摊销费用</t>
  </si>
  <si>
    <t>房产税</t>
  </si>
  <si>
    <t>土地使用税</t>
  </si>
  <si>
    <t>保险费</t>
  </si>
  <si>
    <t>管理费用</t>
  </si>
  <si>
    <t>能源费</t>
  </si>
  <si>
    <t>财务费用</t>
  </si>
  <si>
    <t>总成本</t>
  </si>
  <si>
    <t>经营成本</t>
  </si>
  <si>
    <t>营销费用</t>
  </si>
  <si>
    <t>9</t>
    <phoneticPr fontId="20" type="noConversion"/>
  </si>
  <si>
    <t>10</t>
    <phoneticPr fontId="20" type="noConversion"/>
  </si>
  <si>
    <t>11</t>
    <phoneticPr fontId="20" type="noConversion"/>
  </si>
  <si>
    <t>项目财务现金流量表</t>
  </si>
  <si>
    <t>主表3</t>
  </si>
  <si>
    <t>项       目</t>
  </si>
  <si>
    <t>现金流入</t>
  </si>
  <si>
    <t>销售收入</t>
  </si>
  <si>
    <t>经营收入</t>
  </si>
  <si>
    <t>转售固定资产收入</t>
  </si>
  <si>
    <t xml:space="preserve"> </t>
  </si>
  <si>
    <t>现金流出</t>
  </si>
  <si>
    <t>投资经营成本</t>
  </si>
  <si>
    <t>增值税及附加</t>
  </si>
  <si>
    <t>土地增值税</t>
  </si>
  <si>
    <t>所得税</t>
  </si>
  <si>
    <t>净现金流量</t>
  </si>
  <si>
    <t>累计现金流量</t>
  </si>
  <si>
    <t>净现值</t>
  </si>
  <si>
    <t>累积净现值</t>
  </si>
  <si>
    <t xml:space="preserve">1、基准折现率       </t>
  </si>
  <si>
    <t xml:space="preserve">2、财务净现值(FNPV)    </t>
  </si>
  <si>
    <t xml:space="preserve">3、财务内部收益率(FIRR)      </t>
  </si>
  <si>
    <t xml:space="preserve">4、财务投资回收期(动态)     </t>
  </si>
  <si>
    <t>项目损益预测表</t>
  </si>
  <si>
    <t>主表4</t>
  </si>
  <si>
    <t>合  计</t>
  </si>
  <si>
    <t>投资成本</t>
  </si>
  <si>
    <t xml:space="preserve">利润总额 </t>
  </si>
  <si>
    <t>净利润</t>
  </si>
  <si>
    <t xml:space="preserve"> 加：年初未分配利润</t>
  </si>
  <si>
    <t>可供分配利润</t>
  </si>
  <si>
    <t xml:space="preserve"> 减：提取公积金</t>
  </si>
  <si>
    <t xml:space="preserve">    其中：公益金</t>
  </si>
  <si>
    <t xml:space="preserve"> 减：应付利润</t>
  </si>
  <si>
    <t>年末未分配利润</t>
  </si>
  <si>
    <t>年经营收入利润率</t>
  </si>
  <si>
    <t>资金来源与运用表</t>
  </si>
  <si>
    <t>主表5</t>
  </si>
  <si>
    <t>资金来源合计</t>
  </si>
  <si>
    <t>经营活动产生的现金来源</t>
  </si>
  <si>
    <t xml:space="preserve">    其中：销（预）售收入</t>
  </si>
  <si>
    <t xml:space="preserve">                经营收入</t>
  </si>
  <si>
    <t xml:space="preserve">                其它</t>
  </si>
  <si>
    <t>筹资活动产生的现金来源</t>
  </si>
  <si>
    <t xml:space="preserve">    其中：自筹资金</t>
  </si>
  <si>
    <t>其他来源</t>
  </si>
  <si>
    <t>银行贷款</t>
  </si>
  <si>
    <t>资金运用合计</t>
  </si>
  <si>
    <t>项目投资成本</t>
  </si>
  <si>
    <t xml:space="preserve">经营期经营成本 </t>
  </si>
  <si>
    <t>应付利润</t>
  </si>
  <si>
    <t>盈余资金</t>
  </si>
  <si>
    <t>累计盈余资金</t>
  </si>
  <si>
    <t>项目负债偿还预测表</t>
  </si>
  <si>
    <t>主表6</t>
  </si>
  <si>
    <t>项        目</t>
  </si>
  <si>
    <t>资金来源</t>
  </si>
  <si>
    <t xml:space="preserve">         盈余资金</t>
  </si>
  <si>
    <t xml:space="preserve">         年初还贷资金结余</t>
  </si>
  <si>
    <t>年初项目借款余额</t>
  </si>
  <si>
    <t>本年增加额</t>
  </si>
  <si>
    <t>本年还本额</t>
  </si>
  <si>
    <t>借款利息偿还</t>
  </si>
  <si>
    <t>还本付息额</t>
  </si>
  <si>
    <t>年末公司借款余额</t>
  </si>
  <si>
    <t>当年偿债保证比</t>
  </si>
  <si>
    <t>年末还贷资金结余</t>
  </si>
  <si>
    <t>第1年</t>
    <phoneticPr fontId="20" type="noConversion"/>
  </si>
  <si>
    <t>第2年</t>
    <phoneticPr fontId="20" type="noConversion"/>
  </si>
  <si>
    <t>第3年</t>
    <phoneticPr fontId="20" type="noConversion"/>
  </si>
  <si>
    <t>第4年</t>
    <phoneticPr fontId="20" type="noConversion"/>
  </si>
  <si>
    <t>第5年</t>
    <phoneticPr fontId="20" type="noConversion"/>
  </si>
  <si>
    <t>第6年</t>
    <phoneticPr fontId="20" type="noConversion"/>
  </si>
  <si>
    <t>第7年</t>
    <phoneticPr fontId="20" type="noConversion"/>
  </si>
  <si>
    <t>第8年</t>
    <phoneticPr fontId="20" type="noConversion"/>
  </si>
  <si>
    <t>第9年</t>
    <phoneticPr fontId="20" type="noConversion"/>
  </si>
  <si>
    <t>第10年</t>
    <phoneticPr fontId="20" type="noConversion"/>
  </si>
  <si>
    <t>第11年</t>
    <phoneticPr fontId="20" type="noConversion"/>
  </si>
  <si>
    <t>第12年</t>
    <phoneticPr fontId="20" type="noConversion"/>
  </si>
  <si>
    <t>第13年</t>
    <phoneticPr fontId="20" type="noConversion"/>
  </si>
  <si>
    <t>第14年</t>
    <phoneticPr fontId="20" type="noConversion"/>
  </si>
  <si>
    <t>第15年</t>
    <phoneticPr fontId="20" type="noConversion"/>
  </si>
  <si>
    <t>合计</t>
    <phoneticPr fontId="20" type="noConversion"/>
  </si>
  <si>
    <t>上半年</t>
    <phoneticPr fontId="20" type="noConversion"/>
  </si>
  <si>
    <t>下半年</t>
    <phoneticPr fontId="20" type="noConversion"/>
  </si>
  <si>
    <t>其中:交行经营性物业贷款</t>
    <phoneticPr fontId="20" type="noConversion"/>
  </si>
  <si>
    <t>项目敏感性分析表</t>
  </si>
  <si>
    <t>主表7</t>
  </si>
  <si>
    <t>敏感性变化因素</t>
  </si>
  <si>
    <t xml:space="preserve">敏感性分析结果 </t>
  </si>
  <si>
    <t>变化因素</t>
  </si>
  <si>
    <t>变化幅度</t>
  </si>
  <si>
    <t>财务净现值</t>
  </si>
  <si>
    <t>财务内部收益率</t>
  </si>
  <si>
    <t>动态投资回收期</t>
  </si>
  <si>
    <t>基本方案</t>
  </si>
  <si>
    <t>租赁价格</t>
  </si>
  <si>
    <t>注：第一年是在2021年的收入基础上上浮10%，第二年增长率5%，后面每年增长率3%</t>
    <phoneticPr fontId="2" type="noConversion"/>
  </si>
  <si>
    <t>注：成本基本与2021年实际发生匹配，成本增长率为1%</t>
    <phoneticPr fontId="2" type="noConversion"/>
  </si>
  <si>
    <t>经营收入 (万元)</t>
    <phoneticPr fontId="6" type="noConversion"/>
  </si>
  <si>
    <t>2</t>
    <phoneticPr fontId="6" type="noConversion"/>
  </si>
  <si>
    <t>3</t>
    <phoneticPr fontId="6" type="noConversion"/>
  </si>
  <si>
    <t>（规划）建筑面积（m2）</t>
  </si>
  <si>
    <t>（分摊）土地面积（m2）</t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</si>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</sst>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-&quot;￥&quot;* #,##0_-;\-&quot;￥&quot;* #,##0_-;_-&quot;￥&quot;* &quot;-&quot;_-;_-@_-"/>
    <numFmt numFmtId="177" formatCode="0_ "/>
    <numFmt numFmtId="178" formatCode="0.0%"/>
    <numFmt numFmtId="179" formatCode="0.000%"/>
    <numFmt numFmtId="180" formatCode="0.00_ "/>
    <numFmt numFmtId="181" formatCode="0_ ;[Red]\-0\ "/>
    <numFmt numFmtId="182" formatCode="0_);[Red]\(0\)"/>
  </numFmts>
  <fonts count="30" x14ac:knownFonts="1">
    <font>
      <sz val="11"/>
      <color theme="1"/>
      <name val="宋体"/>
      <family val="2"/>
      <charset val="134"/>
      <scheme val="minor"/>
    </font>
    <font>
      <b/>
      <sz val="14"/>
      <name val="宋体"/>
      <family val="3"/>
      <charset val="134"/>
    </font>
    <font>
      <sz val="9"/>
      <name val="宋体"/>
      <family val="2"/>
      <charset val="134"/>
      <scheme val="minor"/>
    </font>
    <font>
      <sz val="14"/>
      <name val="宋体"/>
      <family val="3"/>
      <charset val="134"/>
    </font>
    <font>
      <sz val="14"/>
      <name val="Times New Roman"/>
      <family val="1"/>
    </font>
    <font>
      <b/>
      <sz val="14"/>
      <name val="Times New Roman"/>
      <family val="1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name val="Times New Roman"/>
      <family val="1"/>
    </font>
    <font>
      <sz val="12"/>
      <color indexed="8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name val="Times New Roman"/>
      <family val="1"/>
    </font>
    <font>
      <sz val="12"/>
      <color theme="1"/>
      <name val="宋体"/>
      <family val="2"/>
      <charset val="134"/>
      <scheme val="minor"/>
    </font>
    <font>
      <sz val="10"/>
      <color indexed="8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666666"/>
      <name val="微软雅黑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176" fontId="27" fillId="0" borderId="0" applyFont="0" applyFill="0" applyBorder="0" applyAlignment="0" applyProtection="0">
      <alignment vertical="center"/>
    </xf>
    <xf numFmtId="0" fontId="28" fillId="0" borderId="0"/>
  </cellStyleXfs>
  <cellXfs count="177">
    <xf numFmtId="0" fontId="0" fillId="0" borderId="0" xfId="0">
      <alignment vertical="center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  <protection hidden="1"/>
    </xf>
    <xf numFmtId="0" fontId="4" fillId="2" borderId="0" xfId="0" applyFont="1" applyFill="1" applyAlignment="1" applyProtection="1">
      <protection hidden="1"/>
    </xf>
    <xf numFmtId="0" fontId="3" fillId="2" borderId="1" xfId="0" applyFont="1" applyFill="1" applyBorder="1" applyAlignment="1" applyProtection="1">
      <protection hidden="1"/>
    </xf>
    <xf numFmtId="0" fontId="3" fillId="0" borderId="1" xfId="0" applyFont="1" applyFill="1" applyBorder="1" applyAlignment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177" fontId="3" fillId="2" borderId="1" xfId="0" applyNumberFormat="1" applyFont="1" applyFill="1" applyBorder="1" applyAlignment="1" applyProtection="1">
      <alignment horizontal="center"/>
      <protection hidden="1"/>
    </xf>
    <xf numFmtId="177" fontId="3" fillId="0" borderId="1" xfId="0" applyNumberFormat="1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2" xfId="0" applyFont="1" applyFill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alignment horizontal="center"/>
      <protection hidden="1"/>
    </xf>
    <xf numFmtId="49" fontId="7" fillId="0" borderId="1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protection hidden="1"/>
    </xf>
    <xf numFmtId="0" fontId="7" fillId="0" borderId="1" xfId="0" applyFont="1" applyBorder="1" applyAlignment="1" applyProtection="1">
      <alignment horizontal="center"/>
      <protection hidden="1"/>
    </xf>
    <xf numFmtId="9" fontId="9" fillId="0" borderId="1" xfId="0" applyNumberFormat="1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alignment horizontal="center"/>
      <protection hidden="1"/>
    </xf>
    <xf numFmtId="0" fontId="10" fillId="0" borderId="1" xfId="0" applyFont="1" applyBorder="1" applyAlignment="1" applyProtection="1">
      <protection hidden="1"/>
    </xf>
    <xf numFmtId="177" fontId="10" fillId="0" borderId="1" xfId="0" applyNumberFormat="1" applyFont="1" applyBorder="1" applyAlignment="1" applyProtection="1">
      <alignment horizontal="center"/>
      <protection hidden="1"/>
    </xf>
    <xf numFmtId="49" fontId="7" fillId="2" borderId="1" xfId="0" applyNumberFormat="1" applyFont="1" applyFill="1" applyBorder="1" applyAlignment="1" applyProtection="1">
      <alignment horizontal="center"/>
      <protection hidden="1"/>
    </xf>
    <xf numFmtId="0" fontId="7" fillId="2" borderId="1" xfId="0" applyFont="1" applyFill="1" applyBorder="1" applyAlignment="1" applyProtection="1"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protection hidden="1"/>
    </xf>
    <xf numFmtId="177" fontId="11" fillId="3" borderId="1" xfId="0" applyNumberFormat="1" applyFont="1" applyFill="1" applyBorder="1" applyAlignment="1" applyProtection="1">
      <alignment horizontal="center"/>
      <protection hidden="1"/>
    </xf>
    <xf numFmtId="49" fontId="12" fillId="0" borderId="1" xfId="0" applyNumberFormat="1" applyFont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protection hidden="1"/>
    </xf>
    <xf numFmtId="0" fontId="13" fillId="2" borderId="1" xfId="0" applyFont="1" applyFill="1" applyBorder="1" applyAlignment="1" applyProtection="1">
      <protection hidden="1"/>
    </xf>
    <xf numFmtId="177" fontId="7" fillId="2" borderId="1" xfId="0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protection hidden="1"/>
    </xf>
    <xf numFmtId="177" fontId="7" fillId="0" borderId="1" xfId="0" applyNumberFormat="1" applyFont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protection hidden="1"/>
    </xf>
    <xf numFmtId="0" fontId="15" fillId="0" borderId="2" xfId="0" applyFont="1" applyBorder="1" applyAlignment="1" applyProtection="1">
      <alignment horizontal="center"/>
      <protection hidden="1"/>
    </xf>
    <xf numFmtId="0" fontId="15" fillId="0" borderId="2" xfId="0" applyFont="1" applyFill="1" applyBorder="1" applyAlignment="1" applyProtection="1">
      <alignment horizont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0" fontId="14" fillId="0" borderId="1" xfId="0" applyFont="1" applyFill="1" applyBorder="1" applyAlignment="1" applyProtection="1">
      <alignment horizontal="center"/>
      <protection hidden="1"/>
    </xf>
    <xf numFmtId="0" fontId="14" fillId="0" borderId="1" xfId="0" applyFont="1" applyFill="1" applyBorder="1" applyAlignment="1" applyProtection="1">
      <alignment horizontal="left"/>
      <protection hidden="1"/>
    </xf>
    <xf numFmtId="177" fontId="14" fillId="0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protection hidden="1"/>
    </xf>
    <xf numFmtId="177" fontId="14" fillId="0" borderId="1" xfId="0" applyNumberFormat="1" applyFont="1" applyBorder="1" applyAlignment="1" applyProtection="1">
      <alignment horizontal="center"/>
      <protection hidden="1"/>
    </xf>
    <xf numFmtId="49" fontId="14" fillId="0" borderId="1" xfId="0" applyNumberFormat="1" applyFont="1" applyFill="1" applyBorder="1" applyAlignment="1" applyProtection="1">
      <alignment horizontal="center"/>
      <protection hidden="1"/>
    </xf>
    <xf numFmtId="0" fontId="14" fillId="0" borderId="1" xfId="0" applyFont="1" applyBorder="1" applyAlignment="1" applyProtection="1">
      <alignment horizontal="left"/>
      <protection hidden="1"/>
    </xf>
    <xf numFmtId="177" fontId="15" fillId="0" borderId="1" xfId="0" applyNumberFormat="1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protection hidden="1"/>
    </xf>
    <xf numFmtId="177" fontId="16" fillId="0" borderId="1" xfId="0" applyNumberFormat="1" applyFont="1" applyBorder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177" fontId="17" fillId="0" borderId="1" xfId="0" applyNumberFormat="1" applyFont="1" applyFill="1" applyBorder="1" applyAlignment="1" applyProtection="1">
      <alignment horizontal="center"/>
      <protection hidden="1"/>
    </xf>
    <xf numFmtId="177" fontId="18" fillId="0" borderId="1" xfId="0" applyNumberFormat="1" applyFont="1" applyBorder="1" applyAlignment="1" applyProtection="1">
      <alignment horizontal="center"/>
      <protection hidden="1"/>
    </xf>
    <xf numFmtId="178" fontId="17" fillId="0" borderId="0" xfId="0" applyNumberFormat="1" applyFont="1" applyAlignment="1" applyProtection="1">
      <alignment horizontal="center"/>
      <protection hidden="1"/>
    </xf>
    <xf numFmtId="9" fontId="17" fillId="4" borderId="0" xfId="0" applyNumberFormat="1" applyFont="1" applyFill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179" fontId="17" fillId="0" borderId="0" xfId="0" applyNumberFormat="1" applyFont="1" applyFill="1" applyAlignment="1" applyProtection="1">
      <alignment horizontal="center"/>
      <protection hidden="1"/>
    </xf>
    <xf numFmtId="9" fontId="17" fillId="0" borderId="0" xfId="0" applyNumberFormat="1" applyFont="1" applyAlignment="1" applyProtection="1">
      <alignment horizontal="center"/>
      <protection hidden="1"/>
    </xf>
    <xf numFmtId="179" fontId="17" fillId="4" borderId="0" xfId="0" applyNumberFormat="1" applyFont="1" applyFill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0" fillId="2" borderId="0" xfId="0" applyFont="1" applyFill="1" applyBorder="1" applyAlignment="1" applyProtection="1"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0" fillId="2" borderId="1" xfId="0" applyFont="1" applyFill="1" applyBorder="1" applyAlignment="1" applyProtection="1">
      <alignment horizontal="center"/>
      <protection hidden="1"/>
    </xf>
    <xf numFmtId="0" fontId="0" fillId="2" borderId="1" xfId="0" applyFont="1" applyFill="1" applyBorder="1" applyAlignment="1" applyProtection="1">
      <protection hidden="1"/>
    </xf>
    <xf numFmtId="177" fontId="0" fillId="2" borderId="1" xfId="0" applyNumberFormat="1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alignment horizontal="center"/>
      <protection hidden="1"/>
    </xf>
    <xf numFmtId="0" fontId="0" fillId="0" borderId="1" xfId="0" applyFont="1" applyFill="1" applyBorder="1" applyAlignment="1" applyProtection="1">
      <protection hidden="1"/>
    </xf>
    <xf numFmtId="177" fontId="0" fillId="0" borderId="1" xfId="0" applyNumberFormat="1" applyFont="1" applyFill="1" applyBorder="1" applyAlignment="1" applyProtection="1">
      <alignment horizontal="center"/>
      <protection hidden="1"/>
    </xf>
    <xf numFmtId="0" fontId="22" fillId="2" borderId="1" xfId="0" applyFont="1" applyFill="1" applyBorder="1" applyAlignment="1" applyProtection="1">
      <alignment horizontal="center"/>
      <protection hidden="1"/>
    </xf>
    <xf numFmtId="0" fontId="22" fillId="2" borderId="1" xfId="0" applyFont="1" applyFill="1" applyBorder="1" applyAlignment="1" applyProtection="1">
      <protection hidden="1"/>
    </xf>
    <xf numFmtId="10" fontId="0" fillId="2" borderId="0" xfId="0" applyNumberFormat="1" applyFont="1" applyFill="1" applyBorder="1" applyAlignment="1" applyProtection="1">
      <alignment horizontal="center"/>
      <protection hidden="1"/>
    </xf>
    <xf numFmtId="9" fontId="0" fillId="2" borderId="0" xfId="0" applyNumberFormat="1" applyFont="1" applyFill="1" applyBorder="1" applyAlignment="1" applyProtection="1">
      <alignment horizontal="center"/>
      <protection hidden="1"/>
    </xf>
    <xf numFmtId="177" fontId="15" fillId="4" borderId="0" xfId="0" applyNumberFormat="1" applyFont="1" applyFill="1" applyBorder="1" applyAlignment="1" applyProtection="1">
      <alignment horizontal="center"/>
      <protection hidden="1"/>
    </xf>
    <xf numFmtId="177" fontId="23" fillId="2" borderId="0" xfId="0" applyNumberFormat="1" applyFont="1" applyFill="1" applyBorder="1" applyAlignment="1" applyProtection="1">
      <alignment horizontal="center"/>
      <protection hidden="1"/>
    </xf>
    <xf numFmtId="177" fontId="0" fillId="2" borderId="0" xfId="0" applyNumberFormat="1" applyFont="1" applyFill="1" applyBorder="1" applyAlignment="1" applyProtection="1">
      <alignment horizontal="center"/>
      <protection hidden="1"/>
    </xf>
    <xf numFmtId="10" fontId="15" fillId="4" borderId="0" xfId="0" applyNumberFormat="1" applyFont="1" applyFill="1" applyBorder="1" applyAlignment="1" applyProtection="1">
      <alignment horizontal="center"/>
      <protection hidden="1"/>
    </xf>
    <xf numFmtId="180" fontId="15" fillId="4" borderId="0" xfId="0" applyNumberFormat="1" applyFont="1" applyFill="1" applyBorder="1" applyAlignment="1" applyProtection="1">
      <alignment horizontal="center"/>
      <protection hidden="1"/>
    </xf>
    <xf numFmtId="180" fontId="23" fillId="2" borderId="0" xfId="0" applyNumberFormat="1" applyFont="1" applyFill="1" applyBorder="1" applyAlignment="1" applyProtection="1">
      <alignment horizontal="center"/>
      <protection hidden="1"/>
    </xf>
    <xf numFmtId="180" fontId="0" fillId="2" borderId="0" xfId="0" applyNumberFormat="1" applyFont="1" applyFill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protection hidden="1"/>
    </xf>
    <xf numFmtId="177" fontId="22" fillId="0" borderId="1" xfId="0" applyNumberFormat="1" applyFont="1" applyBorder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1" xfId="0" applyFont="1" applyFill="1" applyBorder="1" applyAlignment="1" applyProtection="1">
      <protection hidden="1"/>
    </xf>
    <xf numFmtId="0" fontId="25" fillId="0" borderId="1" xfId="0" applyFont="1" applyFill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alignment horizontal="center"/>
      <protection hidden="1"/>
    </xf>
    <xf numFmtId="0" fontId="25" fillId="0" borderId="1" xfId="0" applyFont="1" applyBorder="1" applyAlignment="1" applyProtection="1">
      <protection hidden="1"/>
    </xf>
    <xf numFmtId="181" fontId="25" fillId="0" borderId="1" xfId="0" applyNumberFormat="1" applyFont="1" applyFill="1" applyBorder="1" applyAlignment="1" applyProtection="1">
      <alignment horizontal="center"/>
      <protection hidden="1"/>
    </xf>
    <xf numFmtId="177" fontId="25" fillId="0" borderId="1" xfId="0" applyNumberFormat="1" applyFont="1" applyFill="1" applyBorder="1" applyAlignment="1" applyProtection="1">
      <alignment horizontal="center"/>
      <protection hidden="1"/>
    </xf>
    <xf numFmtId="10" fontId="25" fillId="0" borderId="1" xfId="0" applyNumberFormat="1" applyFont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alignment horizontal="left"/>
      <protection hidden="1"/>
    </xf>
    <xf numFmtId="177" fontId="15" fillId="2" borderId="1" xfId="0" applyNumberFormat="1" applyFont="1" applyFill="1" applyBorder="1" applyAlignment="1" applyProtection="1">
      <alignment horizontal="center"/>
      <protection hidden="1"/>
    </xf>
    <xf numFmtId="0" fontId="15" fillId="2" borderId="1" xfId="0" applyFont="1" applyFill="1" applyBorder="1" applyAlignment="1" applyProtection="1">
      <protection hidden="1"/>
    </xf>
    <xf numFmtId="0" fontId="15" fillId="0" borderId="1" xfId="0" applyFont="1" applyFill="1" applyBorder="1" applyAlignment="1" applyProtection="1">
      <protection hidden="1"/>
    </xf>
    <xf numFmtId="0" fontId="15" fillId="0" borderId="1" xfId="0" applyFont="1" applyFill="1" applyBorder="1" applyAlignment="1" applyProtection="1">
      <alignment horizontal="center"/>
      <protection hidden="1"/>
    </xf>
    <xf numFmtId="177" fontId="22" fillId="0" borderId="1" xfId="0" applyNumberFormat="1" applyFont="1" applyFill="1" applyBorder="1" applyAlignment="1" applyProtection="1">
      <alignment horizontal="center"/>
      <protection hidden="1"/>
    </xf>
    <xf numFmtId="0" fontId="15" fillId="0" borderId="1" xfId="0" applyFont="1" applyFill="1" applyBorder="1" applyAlignment="1" applyProtection="1">
      <alignment horizontal="right"/>
      <protection hidden="1"/>
    </xf>
    <xf numFmtId="177" fontId="23" fillId="0" borderId="1" xfId="0" applyNumberFormat="1" applyFont="1" applyFill="1" applyBorder="1" applyAlignment="1" applyProtection="1">
      <alignment horizontal="center"/>
      <protection hidden="1"/>
    </xf>
    <xf numFmtId="177" fontId="15" fillId="0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Font="1" applyFill="1" applyBorder="1" applyAlignment="1" applyProtection="1">
      <protection hidden="1"/>
    </xf>
    <xf numFmtId="0" fontId="15" fillId="0" borderId="1" xfId="0" applyFont="1" applyBorder="1" applyAlignment="1" applyProtection="1">
      <alignment horizontal="center"/>
      <protection hidden="1"/>
    </xf>
    <xf numFmtId="177" fontId="15" fillId="4" borderId="1" xfId="0" applyNumberFormat="1" applyFont="1" applyFill="1" applyBorder="1" applyAlignment="1" applyProtection="1">
      <alignment horizontal="center"/>
      <protection hidden="1"/>
    </xf>
    <xf numFmtId="0" fontId="18" fillId="2" borderId="9" xfId="0" applyFont="1" applyFill="1" applyBorder="1" applyAlignment="1" applyProtection="1">
      <alignment horizontal="center"/>
      <protection hidden="1"/>
    </xf>
    <xf numFmtId="0" fontId="17" fillId="2" borderId="1" xfId="0" applyFont="1" applyFill="1" applyBorder="1" applyAlignment="1" applyProtection="1">
      <alignment horizontal="center"/>
      <protection hidden="1"/>
    </xf>
    <xf numFmtId="177" fontId="18" fillId="2" borderId="1" xfId="0" applyNumberFormat="1" applyFont="1" applyFill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19" fillId="2" borderId="1" xfId="0" applyFont="1" applyFill="1" applyBorder="1" applyAlignment="1" applyProtection="1">
      <alignment horizontal="center"/>
      <protection hidden="1"/>
    </xf>
    <xf numFmtId="177" fontId="19" fillId="2" borderId="1" xfId="0" applyNumberFormat="1" applyFont="1" applyFill="1" applyBorder="1" applyAlignment="1" applyProtection="1">
      <alignment horizontal="center"/>
      <protection hidden="1"/>
    </xf>
    <xf numFmtId="177" fontId="26" fillId="2" borderId="1" xfId="0" applyNumberFormat="1" applyFont="1" applyFill="1" applyBorder="1" applyAlignment="1" applyProtection="1">
      <alignment horizontal="center"/>
      <protection hidden="1"/>
    </xf>
    <xf numFmtId="177" fontId="19" fillId="0" borderId="1" xfId="0" applyNumberFormat="1" applyFont="1" applyFill="1" applyBorder="1" applyAlignment="1" applyProtection="1">
      <alignment horizontal="center"/>
      <protection hidden="1"/>
    </xf>
    <xf numFmtId="177" fontId="26" fillId="0" borderId="1" xfId="0" applyNumberFormat="1" applyFont="1" applyFill="1" applyBorder="1" applyAlignment="1" applyProtection="1">
      <alignment horizontal="center"/>
      <protection hidden="1"/>
    </xf>
    <xf numFmtId="177" fontId="18" fillId="0" borderId="1" xfId="0" applyNumberFormat="1" applyFont="1" applyFill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/>
      <protection hidden="1"/>
    </xf>
    <xf numFmtId="177" fontId="17" fillId="2" borderId="1" xfId="0" applyNumberFormat="1" applyFont="1" applyFill="1" applyBorder="1" applyAlignment="1" applyProtection="1">
      <alignment horizontal="center"/>
      <protection hidden="1"/>
    </xf>
    <xf numFmtId="180" fontId="17" fillId="2" borderId="1" xfId="0" applyNumberFormat="1" applyFont="1" applyFill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8" xfId="0" applyFont="1" applyFill="1" applyBorder="1" applyAlignment="1" applyProtection="1">
      <alignment horizontal="center" vertical="center"/>
      <protection hidden="1"/>
    </xf>
    <xf numFmtId="176" fontId="7" fillId="2" borderId="0" xfId="1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9" fontId="7" fillId="2" borderId="1" xfId="0" applyNumberFormat="1" applyFont="1" applyFill="1" applyBorder="1" applyAlignment="1" applyProtection="1">
      <alignment horizontal="center" vertical="center"/>
      <protection hidden="1"/>
    </xf>
    <xf numFmtId="177" fontId="7" fillId="2" borderId="1" xfId="0" applyNumberFormat="1" applyFont="1" applyFill="1" applyBorder="1" applyAlignment="1" applyProtection="1">
      <alignment horizontal="center" vertical="center"/>
      <protection hidden="1"/>
    </xf>
    <xf numFmtId="10" fontId="7" fillId="2" borderId="1" xfId="0" applyNumberFormat="1" applyFont="1" applyFill="1" applyBorder="1" applyAlignment="1" applyProtection="1">
      <alignment horizontal="center" vertical="center"/>
      <protection hidden="1"/>
    </xf>
    <xf numFmtId="180" fontId="7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2" borderId="0" xfId="0" applyFont="1" applyFill="1" applyBorder="1" applyAlignment="1" applyProtection="1">
      <alignment horizontal="center"/>
      <protection hidden="1"/>
    </xf>
    <xf numFmtId="0" fontId="25" fillId="0" borderId="0" xfId="0" applyFont="1" applyBorder="1" applyAlignment="1" applyProtection="1">
      <alignment horizontal="center"/>
      <protection hidden="1"/>
    </xf>
    <xf numFmtId="0" fontId="15" fillId="2" borderId="0" xfId="0" applyFont="1" applyFill="1" applyBorder="1" applyAlignment="1" applyProtection="1">
      <alignment horizont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2" borderId="2" xfId="0" applyFont="1" applyFill="1" applyBorder="1" applyAlignment="1" applyProtection="1">
      <alignment horizontal="left"/>
      <protection hidden="1"/>
    </xf>
    <xf numFmtId="0" fontId="18" fillId="2" borderId="3" xfId="0" applyFont="1" applyFill="1" applyBorder="1" applyAlignment="1" applyProtection="1">
      <alignment horizontal="center"/>
      <protection hidden="1"/>
    </xf>
    <xf numFmtId="0" fontId="18" fillId="2" borderId="7" xfId="0" applyFont="1" applyFill="1" applyBorder="1" applyAlignment="1" applyProtection="1">
      <alignment horizontal="center"/>
      <protection hidden="1"/>
    </xf>
    <xf numFmtId="0" fontId="18" fillId="2" borderId="4" xfId="0" applyFont="1" applyFill="1" applyBorder="1" applyAlignment="1" applyProtection="1">
      <alignment horizontal="center"/>
      <protection hidden="1"/>
    </xf>
    <xf numFmtId="0" fontId="18" fillId="2" borderId="8" xfId="0" applyFont="1" applyFill="1" applyBorder="1" applyAlignment="1" applyProtection="1">
      <alignment horizontal="center"/>
      <protection hidden="1"/>
    </xf>
    <xf numFmtId="0" fontId="18" fillId="2" borderId="1" xfId="0" applyFont="1" applyFill="1" applyBorder="1" applyAlignment="1" applyProtection="1">
      <alignment horizontal="center"/>
      <protection hidden="1"/>
    </xf>
    <xf numFmtId="0" fontId="18" fillId="2" borderId="5" xfId="0" applyFont="1" applyFill="1" applyBorder="1" applyAlignment="1" applyProtection="1">
      <alignment horizontal="center"/>
      <protection hidden="1"/>
    </xf>
    <xf numFmtId="0" fontId="18" fillId="2" borderId="6" xfId="0" applyFont="1" applyFill="1" applyBorder="1" applyAlignment="1" applyProtection="1">
      <alignment horizontal="center"/>
      <protection hidden="1"/>
    </xf>
    <xf numFmtId="0" fontId="18" fillId="0" borderId="4" xfId="0" applyFont="1" applyBorder="1" applyAlignment="1" applyProtection="1">
      <alignment horizontal="center"/>
      <protection hidden="1"/>
    </xf>
    <xf numFmtId="0" fontId="18" fillId="0" borderId="8" xfId="0" applyFont="1" applyBorder="1" applyAlignment="1" applyProtection="1">
      <alignment horizontal="center"/>
      <protection hidden="1"/>
    </xf>
    <xf numFmtId="0" fontId="26" fillId="2" borderId="9" xfId="0" applyFont="1" applyFill="1" applyBorder="1" applyAlignment="1" applyProtection="1">
      <alignment horizontal="center" vertical="center" wrapText="1"/>
      <protection hidden="1"/>
    </xf>
    <xf numFmtId="0" fontId="18" fillId="2" borderId="9" xfId="0" applyFont="1" applyFill="1" applyBorder="1" applyAlignment="1" applyProtection="1">
      <alignment horizontal="center" vertical="center" wrapText="1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 applyProtection="1">
      <alignment horizontal="center" vertical="center"/>
      <protection hidden="1"/>
    </xf>
    <xf numFmtId="0" fontId="7" fillId="2" borderId="10" xfId="0" applyFont="1" applyFill="1" applyBorder="1" applyAlignment="1" applyProtection="1">
      <alignment horizontal="center" vertical="center"/>
      <protection hidden="1"/>
    </xf>
    <xf numFmtId="0" fontId="7" fillId="2" borderId="11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29" fillId="5" borderId="1" xfId="2" applyFont="1" applyFill="1" applyBorder="1" applyAlignment="1">
      <alignment horizontal="center" vertical="center" wrapText="1"/>
    </xf>
    <xf numFmtId="0" fontId="29" fillId="0" borderId="0" xfId="2" applyFont="1" applyBorder="1" applyAlignment="1">
      <alignment horizontal="left" vertical="center" wrapText="1"/>
    </xf>
    <xf numFmtId="0" fontId="28" fillId="0" borderId="0" xfId="2" applyBorder="1"/>
    <xf numFmtId="0" fontId="28" fillId="0" borderId="0" xfId="2"/>
    <xf numFmtId="0" fontId="0" fillId="0" borderId="0" xfId="0" applyAlignment="1"/>
    <xf numFmtId="14" fontId="29" fillId="5" borderId="1" xfId="2" applyNumberFormat="1" applyFont="1" applyFill="1" applyBorder="1" applyAlignment="1">
      <alignment horizontal="center" vertical="center" wrapText="1"/>
    </xf>
    <xf numFmtId="182" fontId="29" fillId="4" borderId="1" xfId="2" applyNumberFormat="1" applyFont="1" applyFill="1" applyBorder="1" applyAlignment="1">
      <alignment horizontal="center" vertical="center" wrapText="1"/>
    </xf>
    <xf numFmtId="0" fontId="29" fillId="6" borderId="1" xfId="2" applyFont="1" applyFill="1" applyBorder="1" applyAlignment="1" applyProtection="1">
      <alignment horizontal="center" vertical="center" wrapText="1"/>
      <protection locked="0"/>
    </xf>
    <xf numFmtId="0" fontId="28" fillId="5" borderId="1" xfId="2" applyFill="1" applyBorder="1" applyAlignment="1">
      <alignment vertical="center"/>
    </xf>
    <xf numFmtId="0" fontId="29" fillId="5" borderId="4" xfId="2" applyFont="1" applyFill="1" applyBorder="1" applyAlignment="1">
      <alignment horizontal="center" vertical="center" wrapText="1"/>
    </xf>
    <xf numFmtId="0" fontId="28" fillId="5" borderId="1" xfId="2" applyFont="1" applyFill="1" applyBorder="1"/>
    <xf numFmtId="182" fontId="29" fillId="5" borderId="4" xfId="2" applyNumberFormat="1" applyFont="1" applyFill="1" applyBorder="1" applyAlignment="1">
      <alignment horizontal="center" vertical="center" wrapText="1"/>
    </xf>
    <xf numFmtId="0" fontId="28" fillId="0" borderId="1" xfId="2" applyBorder="1" applyProtection="1">
      <protection locked="0"/>
    </xf>
    <xf numFmtId="0" fontId="29" fillId="0" borderId="1" xfId="2" applyFont="1" applyBorder="1" applyAlignment="1" applyProtection="1">
      <alignment horizontal="left" vertical="center" wrapText="1"/>
      <protection locked="0"/>
    </xf>
  </cellXfs>
  <cellStyles count="3">
    <cellStyle name="常规" xfId="0" builtinId="0"/>
    <cellStyle name="常规 9" xfId="2"/>
    <cellStyle name="货币[0]" xfId="1" builtinId="7"/>
  </cellStyles>
  <dxfs count="2">
    <dxf>
      <fill>
        <patternFill patternType="solid">
          <fgColor indexed="64"/>
          <bgColor indexed="10"/>
        </patternFill>
      </fill>
    </dxf>
    <dxf>
      <fill>
        <patternFill patternType="solid">
          <fgColor indexed="64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322;&#23707;&#24191;&#22330;&#29616;&#37329;&#27969;&#27979;&#3163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面积表"/>
      <sheetName val="基础数据"/>
      <sheetName val="财务数据"/>
      <sheetName val="投资比例"/>
      <sheetName val="三年资产负债"/>
      <sheetName val="三年损益"/>
      <sheetName val="三年现金流量"/>
      <sheetName val="主表1_1"/>
      <sheetName val="主表2-1"/>
      <sheetName val="底表1"/>
      <sheetName val="底表3"/>
      <sheetName val="主表4"/>
      <sheetName val="主表3"/>
      <sheetName val="主表5"/>
      <sheetName val="主表6"/>
      <sheetName val="主表7"/>
      <sheetName val="底表7"/>
      <sheetName val="底表5"/>
      <sheetName val="高贺表"/>
      <sheetName val="底表1-1"/>
      <sheetName val="主表4-1"/>
      <sheetName val="收入-5% 4_1"/>
      <sheetName val="收入-5% 3"/>
      <sheetName val="收入-10% 4_1"/>
      <sheetName val="收入-10% 3"/>
      <sheetName val="成本+5% 4_1"/>
      <sheetName val="成本+5% 3"/>
      <sheetName val="成本+10% 4_1"/>
      <sheetName val="成本+10% 3"/>
      <sheetName val="延后一年3"/>
      <sheetName val="延后一年4-1"/>
      <sheetName val="底表6"/>
      <sheetName val="底表6（续）"/>
      <sheetName val="收入-5% 4_2"/>
      <sheetName val="收入-10% 4_2"/>
      <sheetName val="底表4"/>
      <sheetName val="成本+5% 4_2"/>
      <sheetName val="成本+10% 4_2"/>
      <sheetName val="主表1_2"/>
      <sheetName val="系统读取表"/>
      <sheetName val="租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26" sqref="C26"/>
    </sheetView>
  </sheetViews>
  <sheetFormatPr defaultRowHeight="13.5" x14ac:dyDescent="0.15"/>
  <cols>
    <col min="2" max="2" width="37.875" customWidth="1"/>
    <col min="3" max="3" width="20.375" customWidth="1"/>
    <col min="4" max="4" width="22.125" customWidth="1"/>
  </cols>
  <sheetData>
    <row r="1" spans="1:4" ht="18.75" x14ac:dyDescent="0.15">
      <c r="A1" s="132" t="s">
        <v>0</v>
      </c>
      <c r="B1" s="132"/>
      <c r="C1" s="132"/>
      <c r="D1" s="10"/>
    </row>
    <row r="2" spans="1:4" ht="19.5" x14ac:dyDescent="0.3">
      <c r="A2" s="1" t="s">
        <v>1</v>
      </c>
      <c r="B2" s="4"/>
      <c r="C2" s="7" t="s">
        <v>2</v>
      </c>
      <c r="D2" s="11"/>
    </row>
    <row r="3" spans="1:4" ht="18.75" x14ac:dyDescent="0.25">
      <c r="A3" s="2" t="s">
        <v>3</v>
      </c>
      <c r="B3" s="2" t="s">
        <v>4</v>
      </c>
      <c r="C3" s="2"/>
      <c r="D3" s="2" t="s">
        <v>5</v>
      </c>
    </row>
    <row r="4" spans="1:4" ht="18.75" x14ac:dyDescent="0.25">
      <c r="A4" s="2">
        <v>1</v>
      </c>
      <c r="B4" s="5" t="s">
        <v>6</v>
      </c>
      <c r="C4" s="8">
        <v>117397</v>
      </c>
      <c r="D4" s="8">
        <v>117397</v>
      </c>
    </row>
    <row r="5" spans="1:4" ht="18.75" x14ac:dyDescent="0.25">
      <c r="A5" s="3">
        <v>2</v>
      </c>
      <c r="B5" s="6" t="s">
        <v>7</v>
      </c>
      <c r="C5" s="9">
        <v>80000</v>
      </c>
      <c r="D5" s="9">
        <v>80000</v>
      </c>
    </row>
    <row r="6" spans="1:4" ht="18.75" x14ac:dyDescent="0.25">
      <c r="A6" s="2">
        <v>3</v>
      </c>
      <c r="B6" s="6" t="s">
        <v>8</v>
      </c>
      <c r="C6" s="9"/>
      <c r="D6" s="9">
        <v>0</v>
      </c>
    </row>
    <row r="7" spans="1:4" ht="18.75" x14ac:dyDescent="0.25">
      <c r="A7" s="3">
        <v>4</v>
      </c>
      <c r="B7" s="6" t="s">
        <v>9</v>
      </c>
      <c r="C7" s="9">
        <v>37397</v>
      </c>
      <c r="D7" s="9">
        <v>37397</v>
      </c>
    </row>
    <row r="8" spans="1:4" ht="18.75" x14ac:dyDescent="0.25">
      <c r="A8" s="2">
        <v>5</v>
      </c>
      <c r="B8" s="6"/>
      <c r="C8" s="9"/>
      <c r="D8" s="9"/>
    </row>
    <row r="9" spans="1:4" ht="18.75" x14ac:dyDescent="0.25">
      <c r="A9" s="3">
        <v>6</v>
      </c>
      <c r="B9" s="6" t="s">
        <v>10</v>
      </c>
      <c r="C9" s="9">
        <v>117397</v>
      </c>
      <c r="D9" s="9">
        <v>117397</v>
      </c>
    </row>
    <row r="10" spans="1:4" ht="18.75" x14ac:dyDescent="0.25">
      <c r="A10" s="2">
        <v>7</v>
      </c>
      <c r="B10" s="6" t="s">
        <v>16</v>
      </c>
      <c r="C10" s="9">
        <v>113753</v>
      </c>
      <c r="D10" s="9">
        <v>113753</v>
      </c>
    </row>
    <row r="11" spans="1:4" ht="18.75" x14ac:dyDescent="0.25">
      <c r="A11" s="2">
        <v>8</v>
      </c>
      <c r="B11" s="6" t="s">
        <v>17</v>
      </c>
      <c r="C11" s="9">
        <v>3644</v>
      </c>
      <c r="D11" s="9">
        <v>3644</v>
      </c>
    </row>
    <row r="12" spans="1:4" ht="18.75" x14ac:dyDescent="0.25">
      <c r="A12" s="2">
        <v>9</v>
      </c>
      <c r="B12" s="6" t="s">
        <v>11</v>
      </c>
      <c r="C12" s="9">
        <v>614</v>
      </c>
      <c r="D12" s="9">
        <v>614</v>
      </c>
    </row>
    <row r="13" spans="1:4" ht="18.75" x14ac:dyDescent="0.25">
      <c r="A13" s="2">
        <v>10</v>
      </c>
      <c r="B13" s="6" t="s">
        <v>12</v>
      </c>
      <c r="C13" s="9">
        <v>64</v>
      </c>
      <c r="D13" s="9">
        <v>64</v>
      </c>
    </row>
    <row r="14" spans="1:4" ht="18.75" x14ac:dyDescent="0.25">
      <c r="A14" s="2">
        <v>11</v>
      </c>
      <c r="B14" s="6" t="s">
        <v>13</v>
      </c>
      <c r="C14" s="9">
        <v>86</v>
      </c>
      <c r="D14" s="9">
        <v>86</v>
      </c>
    </row>
    <row r="15" spans="1:4" ht="18.75" x14ac:dyDescent="0.25">
      <c r="A15" s="2">
        <v>12</v>
      </c>
      <c r="B15" s="6" t="s">
        <v>14</v>
      </c>
      <c r="C15" s="9">
        <v>900</v>
      </c>
      <c r="D15" s="9">
        <v>900</v>
      </c>
    </row>
    <row r="16" spans="1:4" ht="18.75" x14ac:dyDescent="0.25">
      <c r="A16" s="2">
        <v>13</v>
      </c>
      <c r="B16" s="6" t="s">
        <v>15</v>
      </c>
      <c r="C16" s="9">
        <v>1980</v>
      </c>
      <c r="D16" s="9">
        <v>1980</v>
      </c>
    </row>
  </sheetData>
  <mergeCells count="1">
    <mergeCell ref="A1:C1"/>
  </mergeCells>
  <phoneticPr fontId="6" type="noConversion"/>
  <conditionalFormatting sqref="C9">
    <cfRule type="cellIs" dxfId="1" priority="1" stopIfTrue="1" operator="notEqual">
      <formula>$D$4</formula>
    </cfRule>
  </conditionalFormatting>
  <conditionalFormatting sqref="C4">
    <cfRule type="cellIs" dxfId="0" priority="2" stopIfTrue="1" operator="notEqual">
      <formula>$D$9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40" sqref="C40"/>
    </sheetView>
  </sheetViews>
  <sheetFormatPr defaultRowHeight="13.5" x14ac:dyDescent="0.15"/>
  <cols>
    <col min="2" max="2" width="23.125" customWidth="1"/>
    <col min="3" max="3" width="13.25" customWidth="1"/>
    <col min="4" max="4" width="12.375" customWidth="1"/>
    <col min="5" max="5" width="12.5" customWidth="1"/>
    <col min="6" max="6" width="13.625" customWidth="1"/>
    <col min="7" max="8" width="13.5" customWidth="1"/>
    <col min="9" max="9" width="13" customWidth="1"/>
    <col min="10" max="10" width="13.125" customWidth="1"/>
    <col min="11" max="11" width="13" customWidth="1"/>
    <col min="12" max="12" width="12.25" customWidth="1"/>
    <col min="13" max="13" width="13" customWidth="1"/>
    <col min="14" max="14" width="11.875" customWidth="1"/>
    <col min="15" max="15" width="12.375" customWidth="1"/>
    <col min="16" max="16" width="12.75" customWidth="1"/>
    <col min="17" max="17" width="12.5" customWidth="1"/>
    <col min="18" max="18" width="13.125" customWidth="1"/>
  </cols>
  <sheetData>
    <row r="1" spans="1:19" x14ac:dyDescent="0.15">
      <c r="A1" s="133" t="s">
        <v>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x14ac:dyDescent="0.1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x14ac:dyDescent="0.15">
      <c r="A3" s="134" t="s">
        <v>19</v>
      </c>
      <c r="B3" s="134"/>
      <c r="C3" s="12"/>
      <c r="D3" s="12"/>
      <c r="E3" s="135" t="s">
        <v>2</v>
      </c>
      <c r="F3" s="135"/>
      <c r="G3" s="135"/>
      <c r="H3" s="12"/>
      <c r="I3" s="12"/>
      <c r="J3" s="12"/>
      <c r="K3" s="12"/>
      <c r="L3" s="12"/>
      <c r="M3" s="13"/>
      <c r="N3" s="13"/>
      <c r="O3" s="13"/>
      <c r="P3" s="13"/>
      <c r="Q3" s="13"/>
      <c r="R3" s="13"/>
      <c r="S3" s="14"/>
    </row>
    <row r="4" spans="1:19" x14ac:dyDescent="0.15">
      <c r="A4" s="15" t="s">
        <v>20</v>
      </c>
      <c r="B4" s="15" t="s">
        <v>4</v>
      </c>
      <c r="C4" s="15" t="s">
        <v>55</v>
      </c>
      <c r="D4" s="15" t="s">
        <v>56</v>
      </c>
      <c r="E4" s="15" t="s">
        <v>57</v>
      </c>
      <c r="F4" s="15" t="s">
        <v>58</v>
      </c>
      <c r="G4" s="15" t="s">
        <v>59</v>
      </c>
      <c r="H4" s="15" t="s">
        <v>60</v>
      </c>
      <c r="I4" s="15" t="s">
        <v>61</v>
      </c>
      <c r="J4" s="15" t="s">
        <v>62</v>
      </c>
      <c r="K4" s="15" t="s">
        <v>63</v>
      </c>
      <c r="L4" s="15" t="s">
        <v>64</v>
      </c>
      <c r="M4" s="15" t="s">
        <v>65</v>
      </c>
      <c r="N4" s="15" t="s">
        <v>66</v>
      </c>
      <c r="O4" s="15" t="s">
        <v>67</v>
      </c>
      <c r="P4" s="15" t="s">
        <v>68</v>
      </c>
      <c r="Q4" s="15" t="s">
        <v>69</v>
      </c>
      <c r="R4" s="15" t="s">
        <v>70</v>
      </c>
      <c r="S4" s="15" t="s">
        <v>5</v>
      </c>
    </row>
    <row r="5" spans="1:19" x14ac:dyDescent="0.15">
      <c r="A5" s="16" t="s">
        <v>37</v>
      </c>
      <c r="B5" s="17" t="s">
        <v>38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15">
      <c r="A6" s="16" t="s">
        <v>39</v>
      </c>
      <c r="B6" s="17" t="s">
        <v>40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x14ac:dyDescent="0.15">
      <c r="A7" s="16" t="s">
        <v>41</v>
      </c>
      <c r="B7" s="17" t="s">
        <v>42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8"/>
    </row>
    <row r="8" spans="1:19" x14ac:dyDescent="0.15">
      <c r="A8" s="20">
        <v>1</v>
      </c>
      <c r="B8" s="21" t="s">
        <v>192</v>
      </c>
      <c r="C8" s="22">
        <v>11152</v>
      </c>
      <c r="D8" s="22">
        <v>11710</v>
      </c>
      <c r="E8" s="22">
        <v>12061</v>
      </c>
      <c r="F8" s="22">
        <v>12423</v>
      </c>
      <c r="G8" s="22">
        <v>12796</v>
      </c>
      <c r="H8" s="22">
        <v>13180</v>
      </c>
      <c r="I8" s="22">
        <v>13575</v>
      </c>
      <c r="J8" s="22">
        <v>13982</v>
      </c>
      <c r="K8" s="22">
        <v>14401</v>
      </c>
      <c r="L8" s="22">
        <v>14833</v>
      </c>
      <c r="M8" s="22">
        <v>15278</v>
      </c>
      <c r="N8" s="22">
        <v>15736</v>
      </c>
      <c r="O8" s="22">
        <v>16208</v>
      </c>
      <c r="P8" s="22">
        <v>16694</v>
      </c>
      <c r="Q8" s="22">
        <v>17195</v>
      </c>
      <c r="R8" s="22">
        <v>261934</v>
      </c>
      <c r="S8" s="22">
        <v>473158</v>
      </c>
    </row>
    <row r="9" spans="1:19" hidden="1" x14ac:dyDescent="0.15">
      <c r="A9" s="16" t="s">
        <v>37</v>
      </c>
      <c r="B9" s="17" t="s">
        <v>38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spans="1:19" hidden="1" x14ac:dyDescent="0.15">
      <c r="A10" s="16" t="s">
        <v>39</v>
      </c>
      <c r="B10" s="17" t="s">
        <v>40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pans="1:19" hidden="1" x14ac:dyDescent="0.15">
      <c r="A11" s="16" t="s">
        <v>41</v>
      </c>
      <c r="B11" s="17" t="s">
        <v>42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8"/>
    </row>
    <row r="12" spans="1:19" hidden="1" x14ac:dyDescent="0.15">
      <c r="A12" s="20">
        <v>2</v>
      </c>
      <c r="B12" s="21" t="s">
        <v>71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</row>
    <row r="13" spans="1:19" hidden="1" x14ac:dyDescent="0.15">
      <c r="A13" s="16" t="s">
        <v>37</v>
      </c>
      <c r="B13" s="17" t="s">
        <v>72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v>0</v>
      </c>
      <c r="S13" s="18"/>
    </row>
    <row r="14" spans="1:19" hidden="1" x14ac:dyDescent="0.15">
      <c r="A14" s="16" t="s">
        <v>39</v>
      </c>
      <c r="B14" s="17" t="s">
        <v>73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/>
      <c r="S14" s="18"/>
    </row>
    <row r="15" spans="1:19" hidden="1" x14ac:dyDescent="0.15">
      <c r="A15" s="16" t="s">
        <v>41</v>
      </c>
      <c r="B15" s="17" t="s">
        <v>42</v>
      </c>
      <c r="C15" s="19">
        <v>0.8</v>
      </c>
      <c r="D15" s="19">
        <v>0.8</v>
      </c>
      <c r="E15" s="19">
        <v>0.85</v>
      </c>
      <c r="F15" s="19">
        <v>0.85</v>
      </c>
      <c r="G15" s="19">
        <v>0.85</v>
      </c>
      <c r="H15" s="19">
        <v>0.85</v>
      </c>
      <c r="I15" s="19">
        <v>0.85</v>
      </c>
      <c r="J15" s="19">
        <v>0.85</v>
      </c>
      <c r="K15" s="19">
        <v>0.85</v>
      </c>
      <c r="L15" s="19">
        <v>0.85</v>
      </c>
      <c r="M15" s="19">
        <v>0.85</v>
      </c>
      <c r="N15" s="19">
        <v>0.85</v>
      </c>
      <c r="O15" s="19">
        <v>0.85</v>
      </c>
      <c r="P15" s="19">
        <v>0.85</v>
      </c>
      <c r="Q15" s="19">
        <v>0.85</v>
      </c>
      <c r="R15" s="19">
        <v>0.85</v>
      </c>
      <c r="S15" s="18"/>
    </row>
    <row r="16" spans="1:19" hidden="1" x14ac:dyDescent="0.15">
      <c r="A16" s="20">
        <v>3</v>
      </c>
      <c r="B16" s="21" t="s">
        <v>74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</row>
    <row r="17" spans="1:19" hidden="1" x14ac:dyDescent="0.15">
      <c r="A17" s="23" t="s">
        <v>37</v>
      </c>
      <c r="B17" s="24" t="s">
        <v>43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/>
    </row>
    <row r="18" spans="1:19" hidden="1" x14ac:dyDescent="0.15">
      <c r="A18" s="16" t="s">
        <v>39</v>
      </c>
      <c r="B18" s="17" t="s">
        <v>44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/>
      <c r="S18" s="18"/>
    </row>
    <row r="19" spans="1:19" hidden="1" x14ac:dyDescent="0.15">
      <c r="A19" s="16" t="s">
        <v>41</v>
      </c>
      <c r="B19" s="17" t="s">
        <v>42</v>
      </c>
      <c r="C19" s="19">
        <v>0.6</v>
      </c>
      <c r="D19" s="19">
        <v>0.7</v>
      </c>
      <c r="E19" s="19">
        <v>0.9</v>
      </c>
      <c r="F19" s="19">
        <v>0.9</v>
      </c>
      <c r="G19" s="19">
        <v>0.95</v>
      </c>
      <c r="H19" s="19">
        <v>0.95</v>
      </c>
      <c r="I19" s="19">
        <v>0.95</v>
      </c>
      <c r="J19" s="19">
        <v>0.95</v>
      </c>
      <c r="K19" s="19">
        <v>0.95</v>
      </c>
      <c r="L19" s="19">
        <v>0.95</v>
      </c>
      <c r="M19" s="19">
        <v>1.95</v>
      </c>
      <c r="N19" s="19">
        <v>2.95</v>
      </c>
      <c r="O19" s="19">
        <v>3.95</v>
      </c>
      <c r="P19" s="19">
        <v>4.95</v>
      </c>
      <c r="Q19" s="19">
        <v>5.95</v>
      </c>
      <c r="R19" s="19">
        <v>0.95</v>
      </c>
      <c r="S19" s="18"/>
    </row>
    <row r="20" spans="1:19" hidden="1" x14ac:dyDescent="0.15">
      <c r="A20" s="20">
        <v>4</v>
      </c>
      <c r="B20" s="21" t="s">
        <v>75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0</v>
      </c>
      <c r="R20" s="22" t="e">
        <v>#N/A</v>
      </c>
      <c r="S20" s="22" t="e">
        <v>#N/A</v>
      </c>
    </row>
    <row r="21" spans="1:19" hidden="1" x14ac:dyDescent="0.15">
      <c r="A21" s="16" t="s">
        <v>37</v>
      </c>
      <c r="B21" s="17" t="s">
        <v>38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/>
      <c r="S21" s="18"/>
    </row>
    <row r="22" spans="1:19" hidden="1" x14ac:dyDescent="0.15">
      <c r="A22" s="16" t="s">
        <v>39</v>
      </c>
      <c r="B22" s="17" t="s">
        <v>45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/>
      <c r="S22" s="18"/>
    </row>
    <row r="23" spans="1:19" hidden="1" x14ac:dyDescent="0.15">
      <c r="A23" s="16" t="s">
        <v>41</v>
      </c>
      <c r="B23" s="17" t="s">
        <v>42</v>
      </c>
      <c r="C23" s="19">
        <v>0.15</v>
      </c>
      <c r="D23" s="19">
        <v>0.3</v>
      </c>
      <c r="E23" s="19">
        <v>0.5</v>
      </c>
      <c r="F23" s="19">
        <v>0.7</v>
      </c>
      <c r="G23" s="19">
        <v>0.7</v>
      </c>
      <c r="H23" s="19">
        <v>0.7</v>
      </c>
      <c r="I23" s="19">
        <v>0.7</v>
      </c>
      <c r="J23" s="19">
        <v>0.7</v>
      </c>
      <c r="K23" s="19">
        <v>0.7</v>
      </c>
      <c r="L23" s="19">
        <v>0.7</v>
      </c>
      <c r="M23" s="19">
        <v>1.7</v>
      </c>
      <c r="N23" s="19">
        <v>2.7</v>
      </c>
      <c r="O23" s="19">
        <v>3.7</v>
      </c>
      <c r="P23" s="19">
        <v>4.7</v>
      </c>
      <c r="Q23" s="19">
        <v>5.7</v>
      </c>
      <c r="R23" s="19"/>
      <c r="S23" s="18"/>
    </row>
    <row r="24" spans="1:19" hidden="1" x14ac:dyDescent="0.15">
      <c r="A24" s="25">
        <v>5</v>
      </c>
      <c r="B24" s="26" t="s">
        <v>46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</row>
    <row r="25" spans="1:19" x14ac:dyDescent="0.2">
      <c r="A25" s="28" t="s">
        <v>193</v>
      </c>
      <c r="B25" s="21" t="s">
        <v>48</v>
      </c>
      <c r="C25" s="22">
        <v>11152</v>
      </c>
      <c r="D25" s="22">
        <v>11710</v>
      </c>
      <c r="E25" s="22">
        <v>12061</v>
      </c>
      <c r="F25" s="22">
        <v>12423</v>
      </c>
      <c r="G25" s="22">
        <v>12796</v>
      </c>
      <c r="H25" s="22">
        <v>13180</v>
      </c>
      <c r="I25" s="22">
        <v>13575</v>
      </c>
      <c r="J25" s="22">
        <v>13982</v>
      </c>
      <c r="K25" s="22">
        <v>14401</v>
      </c>
      <c r="L25" s="22">
        <v>14833</v>
      </c>
      <c r="M25" s="22">
        <v>15278</v>
      </c>
      <c r="N25" s="22">
        <v>15736</v>
      </c>
      <c r="O25" s="22">
        <v>16208</v>
      </c>
      <c r="P25" s="22">
        <v>16694</v>
      </c>
      <c r="Q25" s="22">
        <v>17195</v>
      </c>
      <c r="R25" s="22">
        <v>261934</v>
      </c>
      <c r="S25" s="22">
        <v>473158</v>
      </c>
    </row>
    <row r="26" spans="1:19" x14ac:dyDescent="0.2">
      <c r="A26" s="28" t="s">
        <v>194</v>
      </c>
      <c r="B26" s="29" t="s">
        <v>50</v>
      </c>
      <c r="C26" s="22">
        <v>585</v>
      </c>
      <c r="D26" s="22">
        <v>614</v>
      </c>
      <c r="E26" s="22">
        <v>631</v>
      </c>
      <c r="F26" s="22">
        <v>652</v>
      </c>
      <c r="G26" s="22">
        <v>669</v>
      </c>
      <c r="H26" s="22">
        <v>691</v>
      </c>
      <c r="I26" s="22">
        <v>710</v>
      </c>
      <c r="J26" s="22">
        <v>732</v>
      </c>
      <c r="K26" s="22">
        <v>755</v>
      </c>
      <c r="L26" s="22">
        <v>776</v>
      </c>
      <c r="M26" s="22">
        <v>801</v>
      </c>
      <c r="N26" s="22">
        <v>823</v>
      </c>
      <c r="O26" s="22">
        <v>849</v>
      </c>
      <c r="P26" s="22">
        <v>875</v>
      </c>
      <c r="Q26" s="22">
        <v>901</v>
      </c>
      <c r="R26" s="22">
        <v>13716</v>
      </c>
      <c r="S26" s="22">
        <v>24780</v>
      </c>
    </row>
    <row r="27" spans="1:19" x14ac:dyDescent="0.2">
      <c r="A27" s="23"/>
      <c r="B27" s="30" t="s">
        <v>51</v>
      </c>
      <c r="C27" s="31">
        <v>531</v>
      </c>
      <c r="D27" s="31">
        <v>558</v>
      </c>
      <c r="E27" s="31">
        <v>574</v>
      </c>
      <c r="F27" s="31">
        <v>592</v>
      </c>
      <c r="G27" s="31">
        <v>609</v>
      </c>
      <c r="H27" s="31">
        <v>628</v>
      </c>
      <c r="I27" s="31">
        <v>646</v>
      </c>
      <c r="J27" s="31">
        <v>666</v>
      </c>
      <c r="K27" s="31">
        <v>686</v>
      </c>
      <c r="L27" s="31">
        <v>706</v>
      </c>
      <c r="M27" s="31">
        <v>728</v>
      </c>
      <c r="N27" s="31">
        <v>749</v>
      </c>
      <c r="O27" s="31">
        <v>772</v>
      </c>
      <c r="P27" s="31">
        <v>795</v>
      </c>
      <c r="Q27" s="31">
        <v>819</v>
      </c>
      <c r="R27" s="31">
        <v>12472</v>
      </c>
      <c r="S27" s="31">
        <v>22531</v>
      </c>
    </row>
    <row r="28" spans="1:19" x14ac:dyDescent="0.2">
      <c r="A28" s="16"/>
      <c r="B28" s="32" t="s">
        <v>52</v>
      </c>
      <c r="C28" s="33">
        <v>27</v>
      </c>
      <c r="D28" s="33">
        <v>28</v>
      </c>
      <c r="E28" s="33">
        <v>29</v>
      </c>
      <c r="F28" s="33">
        <v>30</v>
      </c>
      <c r="G28" s="33">
        <v>30</v>
      </c>
      <c r="H28" s="33">
        <v>31</v>
      </c>
      <c r="I28" s="33">
        <v>32</v>
      </c>
      <c r="J28" s="33">
        <v>33</v>
      </c>
      <c r="K28" s="33">
        <v>34</v>
      </c>
      <c r="L28" s="33">
        <v>35</v>
      </c>
      <c r="M28" s="33">
        <v>36</v>
      </c>
      <c r="N28" s="33">
        <v>37</v>
      </c>
      <c r="O28" s="33">
        <v>39</v>
      </c>
      <c r="P28" s="33">
        <v>40</v>
      </c>
      <c r="Q28" s="33">
        <v>41</v>
      </c>
      <c r="R28" s="33">
        <v>622</v>
      </c>
      <c r="S28" s="33">
        <v>1124</v>
      </c>
    </row>
    <row r="29" spans="1:19" x14ac:dyDescent="0.2">
      <c r="A29" s="16"/>
      <c r="B29" s="32" t="s">
        <v>53</v>
      </c>
      <c r="C29" s="33">
        <v>16</v>
      </c>
      <c r="D29" s="33">
        <v>17</v>
      </c>
      <c r="E29" s="33">
        <v>17</v>
      </c>
      <c r="F29" s="33">
        <v>18</v>
      </c>
      <c r="G29" s="33">
        <v>18</v>
      </c>
      <c r="H29" s="33">
        <v>19</v>
      </c>
      <c r="I29" s="33">
        <v>19</v>
      </c>
      <c r="J29" s="33">
        <v>20</v>
      </c>
      <c r="K29" s="33">
        <v>21</v>
      </c>
      <c r="L29" s="33">
        <v>21</v>
      </c>
      <c r="M29" s="33">
        <v>22</v>
      </c>
      <c r="N29" s="33">
        <v>22</v>
      </c>
      <c r="O29" s="33">
        <v>23</v>
      </c>
      <c r="P29" s="33">
        <v>24</v>
      </c>
      <c r="Q29" s="33">
        <v>25</v>
      </c>
      <c r="R29" s="33">
        <v>373</v>
      </c>
      <c r="S29" s="33">
        <v>675</v>
      </c>
    </row>
    <row r="30" spans="1:19" x14ac:dyDescent="0.15">
      <c r="A30" s="16"/>
      <c r="B30" s="17" t="s">
        <v>54</v>
      </c>
      <c r="C30" s="33">
        <v>11</v>
      </c>
      <c r="D30" s="33">
        <v>11</v>
      </c>
      <c r="E30" s="33">
        <v>11</v>
      </c>
      <c r="F30" s="33">
        <v>12</v>
      </c>
      <c r="G30" s="33">
        <v>12</v>
      </c>
      <c r="H30" s="33">
        <v>13</v>
      </c>
      <c r="I30" s="33">
        <v>13</v>
      </c>
      <c r="J30" s="33">
        <v>13</v>
      </c>
      <c r="K30" s="33">
        <v>14</v>
      </c>
      <c r="L30" s="33">
        <v>14</v>
      </c>
      <c r="M30" s="33">
        <v>15</v>
      </c>
      <c r="N30" s="33">
        <v>15</v>
      </c>
      <c r="O30" s="33">
        <v>15</v>
      </c>
      <c r="P30" s="33">
        <v>16</v>
      </c>
      <c r="Q30" s="33">
        <v>16</v>
      </c>
      <c r="R30" s="33">
        <v>249</v>
      </c>
      <c r="S30" s="33">
        <v>450</v>
      </c>
    </row>
    <row r="37" spans="3:3" x14ac:dyDescent="0.15">
      <c r="C37" t="s">
        <v>190</v>
      </c>
    </row>
  </sheetData>
  <mergeCells count="3">
    <mergeCell ref="A1:S2"/>
    <mergeCell ref="A3:B3"/>
    <mergeCell ref="E3:G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selection activeCell="E33" sqref="E33"/>
    </sheetView>
  </sheetViews>
  <sheetFormatPr defaultRowHeight="13.5" x14ac:dyDescent="0.15"/>
  <cols>
    <col min="2" max="2" width="9.125" bestFit="1" customWidth="1"/>
    <col min="3" max="3" width="13.25" customWidth="1"/>
    <col min="4" max="4" width="14.25" customWidth="1"/>
    <col min="5" max="5" width="14.375" customWidth="1"/>
    <col min="6" max="6" width="14.5" customWidth="1"/>
    <col min="7" max="7" width="13.875" customWidth="1"/>
    <col min="8" max="9" width="14" customWidth="1"/>
    <col min="10" max="10" width="13.875" customWidth="1"/>
    <col min="11" max="11" width="14.375" customWidth="1"/>
    <col min="12" max="12" width="14.125" customWidth="1"/>
    <col min="13" max="13" width="14" customWidth="1"/>
    <col min="14" max="14" width="13.875" customWidth="1"/>
    <col min="15" max="15" width="14.625" customWidth="1"/>
    <col min="16" max="16" width="13.875" customWidth="1"/>
    <col min="17" max="18" width="14" customWidth="1"/>
    <col min="19" max="19" width="15.25" customWidth="1"/>
    <col min="20" max="20" width="12" customWidth="1"/>
  </cols>
  <sheetData>
    <row r="1" spans="1:20" ht="13.5" customHeight="1" x14ac:dyDescent="0.15">
      <c r="B1" s="136" t="s">
        <v>76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</row>
    <row r="2" spans="1:20" ht="13.5" customHeight="1" x14ac:dyDescent="0.15"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</row>
    <row r="3" spans="1:20" ht="14.25" x14ac:dyDescent="0.15">
      <c r="B3" s="34" t="s">
        <v>77</v>
      </c>
      <c r="C3" s="35"/>
      <c r="D3" s="34"/>
      <c r="E3" s="34"/>
      <c r="F3" s="35"/>
      <c r="G3" s="35"/>
      <c r="H3" s="36" t="s">
        <v>2</v>
      </c>
      <c r="I3" s="36"/>
      <c r="J3" s="36"/>
      <c r="K3" s="36"/>
      <c r="L3" s="36"/>
      <c r="M3" s="36"/>
      <c r="N3" s="36"/>
      <c r="O3" s="37"/>
      <c r="P3" s="37"/>
      <c r="Q3" s="37"/>
      <c r="R3" s="37"/>
      <c r="S3" s="37"/>
      <c r="T3" s="36"/>
    </row>
    <row r="4" spans="1:20" ht="14.25" x14ac:dyDescent="0.15">
      <c r="B4" s="38" t="s">
        <v>20</v>
      </c>
      <c r="C4" s="38" t="s">
        <v>78</v>
      </c>
      <c r="D4" s="38" t="s">
        <v>21</v>
      </c>
      <c r="E4" s="38" t="s">
        <v>22</v>
      </c>
      <c r="F4" s="38" t="s">
        <v>23</v>
      </c>
      <c r="G4" s="38" t="s">
        <v>24</v>
      </c>
      <c r="H4" s="38" t="s">
        <v>25</v>
      </c>
      <c r="I4" s="38" t="s">
        <v>26</v>
      </c>
      <c r="J4" s="38" t="s">
        <v>27</v>
      </c>
      <c r="K4" s="38" t="s">
        <v>28</v>
      </c>
      <c r="L4" s="38" t="s">
        <v>29</v>
      </c>
      <c r="M4" s="38" t="s">
        <v>30</v>
      </c>
      <c r="N4" s="38" t="s">
        <v>31</v>
      </c>
      <c r="O4" s="38" t="s">
        <v>32</v>
      </c>
      <c r="P4" s="38" t="s">
        <v>33</v>
      </c>
      <c r="Q4" s="38" t="s">
        <v>34</v>
      </c>
      <c r="R4" s="38" t="s">
        <v>35</v>
      </c>
      <c r="S4" s="38" t="s">
        <v>36</v>
      </c>
      <c r="T4" s="38" t="s">
        <v>79</v>
      </c>
    </row>
    <row r="5" spans="1:20" ht="14.25" x14ac:dyDescent="0.15">
      <c r="B5" s="39">
        <v>1</v>
      </c>
      <c r="C5" s="40" t="s">
        <v>80</v>
      </c>
      <c r="D5" s="41">
        <v>3762</v>
      </c>
      <c r="E5" s="41">
        <v>3762</v>
      </c>
      <c r="F5" s="41">
        <v>3762</v>
      </c>
      <c r="G5" s="41">
        <v>3762</v>
      </c>
      <c r="H5" s="41">
        <v>3762</v>
      </c>
      <c r="I5" s="41">
        <v>3762</v>
      </c>
      <c r="J5" s="41">
        <v>3762</v>
      </c>
      <c r="K5" s="41">
        <v>3762</v>
      </c>
      <c r="L5" s="41">
        <v>3762</v>
      </c>
      <c r="M5" s="41">
        <v>3762</v>
      </c>
      <c r="N5" s="41">
        <v>3762</v>
      </c>
      <c r="O5" s="41">
        <v>3762</v>
      </c>
      <c r="P5" s="41">
        <v>3762</v>
      </c>
      <c r="Q5" s="41">
        <v>3762</v>
      </c>
      <c r="R5" s="41">
        <v>3762</v>
      </c>
      <c r="S5" s="41">
        <v>30092</v>
      </c>
      <c r="T5" s="41">
        <v>86522</v>
      </c>
    </row>
    <row r="6" spans="1:20" ht="14.25" x14ac:dyDescent="0.15">
      <c r="A6" s="53">
        <v>7.4999999999999997E-2</v>
      </c>
      <c r="B6" s="42">
        <v>2</v>
      </c>
      <c r="C6" s="43" t="s">
        <v>81</v>
      </c>
      <c r="D6" s="42">
        <v>836</v>
      </c>
      <c r="E6" s="42">
        <v>844</v>
      </c>
      <c r="F6" s="42">
        <v>852</v>
      </c>
      <c r="G6" s="42">
        <v>861</v>
      </c>
      <c r="H6" s="42">
        <v>870</v>
      </c>
      <c r="I6" s="42">
        <v>879</v>
      </c>
      <c r="J6" s="42">
        <v>888</v>
      </c>
      <c r="K6" s="42">
        <v>897</v>
      </c>
      <c r="L6" s="42">
        <v>906</v>
      </c>
      <c r="M6" s="42">
        <v>915</v>
      </c>
      <c r="N6" s="42">
        <v>924</v>
      </c>
      <c r="O6" s="42">
        <v>933</v>
      </c>
      <c r="P6" s="42">
        <v>942</v>
      </c>
      <c r="Q6" s="42">
        <v>951</v>
      </c>
      <c r="R6" s="42">
        <v>961</v>
      </c>
      <c r="S6" s="41">
        <v>12777</v>
      </c>
      <c r="T6" s="44">
        <v>26236</v>
      </c>
    </row>
    <row r="7" spans="1:20" ht="14.25" x14ac:dyDescent="0.15">
      <c r="A7" s="54"/>
      <c r="B7" s="39">
        <v>3</v>
      </c>
      <c r="C7" s="43" t="s">
        <v>82</v>
      </c>
      <c r="D7" s="44">
        <v>0</v>
      </c>
      <c r="E7" s="44">
        <v>0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1">
        <v>0</v>
      </c>
      <c r="T7" s="44">
        <v>0</v>
      </c>
    </row>
    <row r="8" spans="1:20" ht="14.25" x14ac:dyDescent="0.15">
      <c r="A8" s="54">
        <v>0.12</v>
      </c>
      <c r="B8" s="45" t="s">
        <v>47</v>
      </c>
      <c r="C8" s="43" t="s">
        <v>83</v>
      </c>
      <c r="D8" s="44">
        <v>1338</v>
      </c>
      <c r="E8" s="44">
        <v>1405</v>
      </c>
      <c r="F8" s="44">
        <v>1447</v>
      </c>
      <c r="G8" s="44">
        <v>1491</v>
      </c>
      <c r="H8" s="44">
        <v>1536</v>
      </c>
      <c r="I8" s="44">
        <v>1582</v>
      </c>
      <c r="J8" s="44">
        <v>1629</v>
      </c>
      <c r="K8" s="44">
        <v>1678</v>
      </c>
      <c r="L8" s="44">
        <v>1728</v>
      </c>
      <c r="M8" s="44">
        <v>1780</v>
      </c>
      <c r="N8" s="44">
        <v>1833</v>
      </c>
      <c r="O8" s="44">
        <v>1888</v>
      </c>
      <c r="P8" s="44">
        <v>1945</v>
      </c>
      <c r="Q8" s="44">
        <v>2003</v>
      </c>
      <c r="R8" s="44">
        <v>2063</v>
      </c>
      <c r="S8" s="41">
        <v>31432</v>
      </c>
      <c r="T8" s="44">
        <v>56778</v>
      </c>
    </row>
    <row r="9" spans="1:20" ht="14.25" x14ac:dyDescent="0.15">
      <c r="A9" s="55">
        <v>1.5</v>
      </c>
      <c r="B9" s="45" t="s">
        <v>49</v>
      </c>
      <c r="C9" s="46" t="s">
        <v>84</v>
      </c>
      <c r="D9" s="47">
        <v>6</v>
      </c>
      <c r="E9" s="47">
        <v>6</v>
      </c>
      <c r="F9" s="47">
        <v>6</v>
      </c>
      <c r="G9" s="47">
        <v>6</v>
      </c>
      <c r="H9" s="47">
        <v>6</v>
      </c>
      <c r="I9" s="47">
        <v>6</v>
      </c>
      <c r="J9" s="47">
        <v>6</v>
      </c>
      <c r="K9" s="47">
        <v>6</v>
      </c>
      <c r="L9" s="47">
        <v>6</v>
      </c>
      <c r="M9" s="47">
        <v>6</v>
      </c>
      <c r="N9" s="47">
        <v>6</v>
      </c>
      <c r="O9" s="47">
        <v>6</v>
      </c>
      <c r="P9" s="47">
        <v>6</v>
      </c>
      <c r="Q9" s="47">
        <v>6</v>
      </c>
      <c r="R9" s="47">
        <v>6</v>
      </c>
      <c r="S9" s="41">
        <v>78</v>
      </c>
      <c r="T9" s="44">
        <v>168</v>
      </c>
    </row>
    <row r="10" spans="1:20" ht="14.25" x14ac:dyDescent="0.15">
      <c r="A10" s="56">
        <v>2.5000000000000001E-4</v>
      </c>
      <c r="B10" s="42">
        <v>6</v>
      </c>
      <c r="C10" s="43" t="s">
        <v>85</v>
      </c>
      <c r="D10" s="44">
        <v>29</v>
      </c>
      <c r="E10" s="44">
        <v>29</v>
      </c>
      <c r="F10" s="44">
        <v>29</v>
      </c>
      <c r="G10" s="44">
        <v>29</v>
      </c>
      <c r="H10" s="44">
        <v>29</v>
      </c>
      <c r="I10" s="44">
        <v>29</v>
      </c>
      <c r="J10" s="44">
        <v>29</v>
      </c>
      <c r="K10" s="44">
        <v>29</v>
      </c>
      <c r="L10" s="44">
        <v>29</v>
      </c>
      <c r="M10" s="44">
        <v>29</v>
      </c>
      <c r="N10" s="44">
        <v>29</v>
      </c>
      <c r="O10" s="44">
        <v>29</v>
      </c>
      <c r="P10" s="44">
        <v>29</v>
      </c>
      <c r="Q10" s="44">
        <v>29</v>
      </c>
      <c r="R10" s="44">
        <v>29</v>
      </c>
      <c r="S10" s="41">
        <v>377</v>
      </c>
      <c r="T10" s="44">
        <v>812</v>
      </c>
    </row>
    <row r="11" spans="1:20" ht="14.25" x14ac:dyDescent="0.15">
      <c r="A11" s="53">
        <v>7.0000000000000007E-2</v>
      </c>
      <c r="B11" s="39">
        <v>7</v>
      </c>
      <c r="C11" s="43" t="s">
        <v>86</v>
      </c>
      <c r="D11" s="42">
        <v>781</v>
      </c>
      <c r="E11" s="42">
        <v>789</v>
      </c>
      <c r="F11" s="42">
        <v>797</v>
      </c>
      <c r="G11" s="42">
        <v>805</v>
      </c>
      <c r="H11" s="42">
        <v>813</v>
      </c>
      <c r="I11" s="42">
        <v>821</v>
      </c>
      <c r="J11" s="42">
        <v>829</v>
      </c>
      <c r="K11" s="42">
        <v>837</v>
      </c>
      <c r="L11" s="42">
        <v>845</v>
      </c>
      <c r="M11" s="42">
        <v>853</v>
      </c>
      <c r="N11" s="42">
        <v>862</v>
      </c>
      <c r="O11" s="42">
        <v>871</v>
      </c>
      <c r="P11" s="42">
        <v>880</v>
      </c>
      <c r="Q11" s="42">
        <v>889</v>
      </c>
      <c r="R11" s="42">
        <v>898</v>
      </c>
      <c r="S11" s="41">
        <v>11927</v>
      </c>
      <c r="T11" s="44">
        <v>24497</v>
      </c>
    </row>
    <row r="12" spans="1:20" ht="14.25" x14ac:dyDescent="0.15">
      <c r="A12" s="53">
        <v>0.04</v>
      </c>
      <c r="B12" s="39">
        <v>8</v>
      </c>
      <c r="C12" s="43" t="s">
        <v>91</v>
      </c>
      <c r="D12" s="42">
        <v>446</v>
      </c>
      <c r="E12" s="42">
        <v>450</v>
      </c>
      <c r="F12" s="42">
        <v>455</v>
      </c>
      <c r="G12" s="42">
        <v>460</v>
      </c>
      <c r="H12" s="42">
        <v>465</v>
      </c>
      <c r="I12" s="42">
        <v>470</v>
      </c>
      <c r="J12" s="42">
        <v>475</v>
      </c>
      <c r="K12" s="42">
        <v>480</v>
      </c>
      <c r="L12" s="42">
        <v>485</v>
      </c>
      <c r="M12" s="42">
        <v>490</v>
      </c>
      <c r="N12" s="42">
        <v>495</v>
      </c>
      <c r="O12" s="42">
        <v>500</v>
      </c>
      <c r="P12" s="42">
        <v>505</v>
      </c>
      <c r="Q12" s="42">
        <v>510</v>
      </c>
      <c r="R12" s="42">
        <v>515</v>
      </c>
      <c r="S12" s="41">
        <v>6831</v>
      </c>
      <c r="T12" s="44">
        <v>14032</v>
      </c>
    </row>
    <row r="13" spans="1:20" ht="14.25" x14ac:dyDescent="0.15">
      <c r="A13" s="53">
        <v>7.4999999999999997E-2</v>
      </c>
      <c r="B13" s="45" t="s">
        <v>92</v>
      </c>
      <c r="C13" s="43" t="s">
        <v>87</v>
      </c>
      <c r="D13" s="42">
        <v>836</v>
      </c>
      <c r="E13" s="42">
        <v>844</v>
      </c>
      <c r="F13" s="42">
        <v>852</v>
      </c>
      <c r="G13" s="42">
        <v>861</v>
      </c>
      <c r="H13" s="42">
        <v>870</v>
      </c>
      <c r="I13" s="42">
        <v>879</v>
      </c>
      <c r="J13" s="42">
        <v>888</v>
      </c>
      <c r="K13" s="42">
        <v>897</v>
      </c>
      <c r="L13" s="42">
        <v>906</v>
      </c>
      <c r="M13" s="42">
        <v>915</v>
      </c>
      <c r="N13" s="42">
        <v>924</v>
      </c>
      <c r="O13" s="42">
        <v>933</v>
      </c>
      <c r="P13" s="42">
        <v>942</v>
      </c>
      <c r="Q13" s="42">
        <v>951</v>
      </c>
      <c r="R13" s="42">
        <v>961</v>
      </c>
      <c r="S13" s="41">
        <v>12777</v>
      </c>
      <c r="T13" s="44">
        <v>26236</v>
      </c>
    </row>
    <row r="14" spans="1:20" ht="14.25" x14ac:dyDescent="0.15">
      <c r="A14" s="57"/>
      <c r="B14" s="45" t="s">
        <v>93</v>
      </c>
      <c r="C14" s="48" t="s">
        <v>88</v>
      </c>
      <c r="D14" s="49">
        <v>3988</v>
      </c>
      <c r="E14" s="49">
        <v>3913</v>
      </c>
      <c r="F14" s="49">
        <v>3763</v>
      </c>
      <c r="G14" s="49">
        <v>3600</v>
      </c>
      <c r="H14" s="49">
        <v>3400</v>
      </c>
      <c r="I14" s="49">
        <v>3200</v>
      </c>
      <c r="J14" s="49">
        <v>2988</v>
      </c>
      <c r="K14" s="49">
        <v>2738</v>
      </c>
      <c r="L14" s="49">
        <v>2475</v>
      </c>
      <c r="M14" s="49">
        <v>2175</v>
      </c>
      <c r="N14" s="49">
        <v>1875</v>
      </c>
      <c r="O14" s="49">
        <v>1563</v>
      </c>
      <c r="P14" s="49">
        <v>1200</v>
      </c>
      <c r="Q14" s="49">
        <v>800</v>
      </c>
      <c r="R14" s="49">
        <v>375</v>
      </c>
      <c r="S14" s="41">
        <v>0</v>
      </c>
      <c r="T14" s="44">
        <v>38053</v>
      </c>
    </row>
    <row r="15" spans="1:20" ht="14.25" x14ac:dyDescent="0.15">
      <c r="A15" s="57"/>
      <c r="B15" s="45" t="s">
        <v>94</v>
      </c>
      <c r="C15" s="43" t="s">
        <v>89</v>
      </c>
      <c r="D15" s="49">
        <v>12022</v>
      </c>
      <c r="E15" s="49">
        <v>12042</v>
      </c>
      <c r="F15" s="49">
        <v>11963</v>
      </c>
      <c r="G15" s="49">
        <v>11875</v>
      </c>
      <c r="H15" s="49">
        <v>11751</v>
      </c>
      <c r="I15" s="49">
        <v>11628</v>
      </c>
      <c r="J15" s="49">
        <v>11494</v>
      </c>
      <c r="K15" s="49">
        <v>11324</v>
      </c>
      <c r="L15" s="49">
        <v>11142</v>
      </c>
      <c r="M15" s="49">
        <v>10925</v>
      </c>
      <c r="N15" s="49">
        <v>10710</v>
      </c>
      <c r="O15" s="49">
        <v>10485</v>
      </c>
      <c r="P15" s="49">
        <v>10211</v>
      </c>
      <c r="Q15" s="49">
        <v>9901</v>
      </c>
      <c r="R15" s="49">
        <v>9570</v>
      </c>
      <c r="S15" s="41">
        <v>106291</v>
      </c>
      <c r="T15" s="44">
        <v>273334</v>
      </c>
    </row>
    <row r="16" spans="1:20" ht="14.25" x14ac:dyDescent="0.15">
      <c r="A16" s="58"/>
      <c r="B16" s="42">
        <v>12</v>
      </c>
      <c r="C16" s="43" t="s">
        <v>90</v>
      </c>
      <c r="D16" s="44">
        <v>4272</v>
      </c>
      <c r="E16" s="44">
        <v>4367</v>
      </c>
      <c r="F16" s="44">
        <v>4438</v>
      </c>
      <c r="G16" s="44">
        <v>4513</v>
      </c>
      <c r="H16" s="44">
        <v>4589</v>
      </c>
      <c r="I16" s="44">
        <v>4666</v>
      </c>
      <c r="J16" s="44">
        <v>4744</v>
      </c>
      <c r="K16" s="44">
        <v>4824</v>
      </c>
      <c r="L16" s="44">
        <v>4905</v>
      </c>
      <c r="M16" s="44">
        <v>4988</v>
      </c>
      <c r="N16" s="44">
        <v>5073</v>
      </c>
      <c r="O16" s="44">
        <v>5160</v>
      </c>
      <c r="P16" s="44">
        <v>5249</v>
      </c>
      <c r="Q16" s="44">
        <v>5339</v>
      </c>
      <c r="R16" s="44">
        <v>5433</v>
      </c>
      <c r="S16" s="41">
        <v>76199</v>
      </c>
      <c r="T16" s="44">
        <v>148759</v>
      </c>
    </row>
    <row r="23" spans="4:4" x14ac:dyDescent="0.15">
      <c r="D23" t="s">
        <v>191</v>
      </c>
    </row>
  </sheetData>
  <mergeCells count="1">
    <mergeCell ref="B1:T2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workbookViewId="0">
      <selection activeCell="E40" sqref="E40"/>
    </sheetView>
  </sheetViews>
  <sheetFormatPr defaultRowHeight="13.5" x14ac:dyDescent="0.15"/>
  <cols>
    <col min="2" max="2" width="16.625" customWidth="1"/>
    <col min="3" max="3" width="14" customWidth="1"/>
    <col min="4" max="5" width="13.875" customWidth="1"/>
    <col min="6" max="6" width="14" customWidth="1"/>
    <col min="7" max="7" width="14.125" customWidth="1"/>
    <col min="8" max="8" width="14.375" customWidth="1"/>
    <col min="9" max="9" width="14" customWidth="1"/>
    <col min="10" max="10" width="14.25" customWidth="1"/>
    <col min="11" max="11" width="13.875" customWidth="1"/>
    <col min="12" max="13" width="14" customWidth="1"/>
    <col min="14" max="14" width="14.75" customWidth="1"/>
    <col min="15" max="15" width="14.125" customWidth="1"/>
    <col min="16" max="16" width="13.875" customWidth="1"/>
    <col min="17" max="17" width="14.375" customWidth="1"/>
    <col min="18" max="18" width="15.125" customWidth="1"/>
    <col min="19" max="19" width="11.125" customWidth="1"/>
  </cols>
  <sheetData>
    <row r="1" spans="1:19" ht="13.5" customHeight="1" x14ac:dyDescent="0.15">
      <c r="A1" s="136" t="s">
        <v>95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3.5" customHeight="1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x14ac:dyDescent="0.15">
      <c r="A3" s="59" t="s">
        <v>96</v>
      </c>
      <c r="B3" s="60"/>
      <c r="C3" s="59"/>
      <c r="D3" s="59"/>
      <c r="E3" s="59"/>
      <c r="F3" s="59"/>
      <c r="G3" s="138" t="s">
        <v>2</v>
      </c>
      <c r="H3" s="138"/>
      <c r="I3" s="138"/>
      <c r="J3" s="138"/>
      <c r="K3" s="138"/>
      <c r="L3" s="59"/>
      <c r="M3" s="59"/>
      <c r="N3" s="61"/>
      <c r="O3" s="61"/>
      <c r="P3" s="61"/>
      <c r="Q3" s="61"/>
      <c r="R3" s="61"/>
      <c r="S3" s="59"/>
    </row>
    <row r="4" spans="1:19" x14ac:dyDescent="0.15">
      <c r="A4" s="62" t="s">
        <v>20</v>
      </c>
      <c r="B4" s="62" t="s">
        <v>97</v>
      </c>
      <c r="C4" s="62" t="s">
        <v>21</v>
      </c>
      <c r="D4" s="62" t="s">
        <v>22</v>
      </c>
      <c r="E4" s="62" t="s">
        <v>23</v>
      </c>
      <c r="F4" s="62" t="s">
        <v>24</v>
      </c>
      <c r="G4" s="62" t="s">
        <v>25</v>
      </c>
      <c r="H4" s="62" t="s">
        <v>26</v>
      </c>
      <c r="I4" s="62" t="s">
        <v>27</v>
      </c>
      <c r="J4" s="62" t="s">
        <v>28</v>
      </c>
      <c r="K4" s="62" t="s">
        <v>29</v>
      </c>
      <c r="L4" s="62" t="s">
        <v>30</v>
      </c>
      <c r="M4" s="62" t="s">
        <v>31</v>
      </c>
      <c r="N4" s="62" t="s">
        <v>32</v>
      </c>
      <c r="O4" s="62" t="s">
        <v>33</v>
      </c>
      <c r="P4" s="62" t="s">
        <v>34</v>
      </c>
      <c r="Q4" s="62" t="s">
        <v>35</v>
      </c>
      <c r="R4" s="62" t="s">
        <v>36</v>
      </c>
      <c r="S4" s="62" t="s">
        <v>5</v>
      </c>
    </row>
    <row r="5" spans="1:19" x14ac:dyDescent="0.15">
      <c r="A5" s="62">
        <v>1</v>
      </c>
      <c r="B5" s="63" t="s">
        <v>98</v>
      </c>
      <c r="C5" s="64">
        <v>11152</v>
      </c>
      <c r="D5" s="64">
        <v>11710</v>
      </c>
      <c r="E5" s="64">
        <v>12061</v>
      </c>
      <c r="F5" s="64">
        <v>12423</v>
      </c>
      <c r="G5" s="64">
        <v>12796</v>
      </c>
      <c r="H5" s="64">
        <v>13180</v>
      </c>
      <c r="I5" s="64">
        <v>13575</v>
      </c>
      <c r="J5" s="64">
        <v>13982</v>
      </c>
      <c r="K5" s="64">
        <v>14401</v>
      </c>
      <c r="L5" s="64">
        <v>14833</v>
      </c>
      <c r="M5" s="64">
        <v>15278</v>
      </c>
      <c r="N5" s="64">
        <v>15736</v>
      </c>
      <c r="O5" s="64">
        <v>16208</v>
      </c>
      <c r="P5" s="64">
        <v>16694</v>
      </c>
      <c r="Q5" s="64">
        <v>17195</v>
      </c>
      <c r="R5" s="64">
        <v>261934</v>
      </c>
      <c r="S5" s="64">
        <v>473158</v>
      </c>
    </row>
    <row r="6" spans="1:19" x14ac:dyDescent="0.15">
      <c r="A6" s="62">
        <v>2</v>
      </c>
      <c r="B6" s="63" t="s">
        <v>99</v>
      </c>
      <c r="C6" s="62"/>
      <c r="D6" s="62"/>
      <c r="E6" s="62"/>
      <c r="F6" s="62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>
        <v>0</v>
      </c>
    </row>
    <row r="7" spans="1:19" x14ac:dyDescent="0.15">
      <c r="A7" s="62">
        <v>3</v>
      </c>
      <c r="B7" s="63" t="s">
        <v>100</v>
      </c>
      <c r="C7" s="62">
        <v>11152</v>
      </c>
      <c r="D7" s="62">
        <v>11710</v>
      </c>
      <c r="E7" s="62">
        <v>12061</v>
      </c>
      <c r="F7" s="62">
        <v>12423</v>
      </c>
      <c r="G7" s="62">
        <v>12796</v>
      </c>
      <c r="H7" s="62">
        <v>13180</v>
      </c>
      <c r="I7" s="62">
        <v>13575</v>
      </c>
      <c r="J7" s="62">
        <v>13982</v>
      </c>
      <c r="K7" s="62">
        <v>14401</v>
      </c>
      <c r="L7" s="62">
        <v>14833</v>
      </c>
      <c r="M7" s="62">
        <v>15278</v>
      </c>
      <c r="N7" s="62">
        <v>15736</v>
      </c>
      <c r="O7" s="62">
        <v>16208</v>
      </c>
      <c r="P7" s="62">
        <v>16694</v>
      </c>
      <c r="Q7" s="62">
        <v>17195</v>
      </c>
      <c r="R7" s="62">
        <v>261934</v>
      </c>
      <c r="S7" s="64">
        <v>473158</v>
      </c>
    </row>
    <row r="8" spans="1:19" x14ac:dyDescent="0.15">
      <c r="A8" s="62">
        <v>4</v>
      </c>
      <c r="B8" s="63" t="s">
        <v>101</v>
      </c>
      <c r="C8" s="62"/>
      <c r="D8" s="62"/>
      <c r="E8" s="62"/>
      <c r="F8" s="62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>
        <v>0</v>
      </c>
    </row>
    <row r="9" spans="1:19" x14ac:dyDescent="0.15">
      <c r="A9" s="62"/>
      <c r="B9" s="63" t="s">
        <v>102</v>
      </c>
      <c r="C9" s="62"/>
      <c r="D9" s="62"/>
      <c r="E9" s="62"/>
      <c r="F9" s="62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>
        <v>0</v>
      </c>
    </row>
    <row r="10" spans="1:19" x14ac:dyDescent="0.15">
      <c r="A10" s="62">
        <v>5</v>
      </c>
      <c r="B10" s="63" t="s">
        <v>103</v>
      </c>
      <c r="C10" s="64">
        <v>94984</v>
      </c>
      <c r="D10" s="64">
        <v>4981</v>
      </c>
      <c r="E10" s="64">
        <v>5069</v>
      </c>
      <c r="F10" s="64">
        <v>5165</v>
      </c>
      <c r="G10" s="64">
        <v>5258</v>
      </c>
      <c r="H10" s="64">
        <v>5357</v>
      </c>
      <c r="I10" s="64">
        <v>5947</v>
      </c>
      <c r="J10" s="64">
        <v>6038</v>
      </c>
      <c r="K10" s="64">
        <v>6286</v>
      </c>
      <c r="L10" s="64">
        <v>6547</v>
      </c>
      <c r="M10" s="64">
        <v>6816</v>
      </c>
      <c r="N10" s="64">
        <v>7090</v>
      </c>
      <c r="O10" s="64">
        <v>7385</v>
      </c>
      <c r="P10" s="64">
        <v>7694</v>
      </c>
      <c r="Q10" s="64">
        <v>8015</v>
      </c>
      <c r="R10" s="64">
        <v>125397</v>
      </c>
      <c r="S10" s="64">
        <v>308029</v>
      </c>
    </row>
    <row r="11" spans="1:19" x14ac:dyDescent="0.15">
      <c r="A11" s="65">
        <v>6</v>
      </c>
      <c r="B11" s="66" t="s">
        <v>104</v>
      </c>
      <c r="C11" s="65">
        <v>90127</v>
      </c>
      <c r="D11" s="65">
        <v>0</v>
      </c>
      <c r="E11" s="65">
        <v>0</v>
      </c>
      <c r="F11" s="65">
        <v>0</v>
      </c>
      <c r="G11" s="65">
        <v>0</v>
      </c>
      <c r="H11" s="65">
        <v>0</v>
      </c>
      <c r="I11" s="65">
        <v>0</v>
      </c>
      <c r="J11" s="65">
        <v>0</v>
      </c>
      <c r="K11" s="65">
        <v>0</v>
      </c>
      <c r="L11" s="65">
        <v>0</v>
      </c>
      <c r="M11" s="65">
        <v>0</v>
      </c>
      <c r="N11" s="65">
        <v>0</v>
      </c>
      <c r="O11" s="65">
        <v>0</v>
      </c>
      <c r="P11" s="65">
        <v>0</v>
      </c>
      <c r="Q11" s="65">
        <v>0</v>
      </c>
      <c r="R11" s="65">
        <v>0</v>
      </c>
      <c r="S11" s="67">
        <v>90127</v>
      </c>
    </row>
    <row r="12" spans="1:19" x14ac:dyDescent="0.15">
      <c r="A12" s="62">
        <v>7</v>
      </c>
      <c r="B12" s="63" t="s">
        <v>90</v>
      </c>
      <c r="C12" s="62">
        <v>4272</v>
      </c>
      <c r="D12" s="62">
        <v>4367</v>
      </c>
      <c r="E12" s="62">
        <v>4438</v>
      </c>
      <c r="F12" s="62">
        <v>4513</v>
      </c>
      <c r="G12" s="62">
        <v>4589</v>
      </c>
      <c r="H12" s="62">
        <v>4666</v>
      </c>
      <c r="I12" s="62">
        <v>4744</v>
      </c>
      <c r="J12" s="62">
        <v>4824</v>
      </c>
      <c r="K12" s="62">
        <v>4905</v>
      </c>
      <c r="L12" s="62">
        <v>4988</v>
      </c>
      <c r="M12" s="62">
        <v>5073</v>
      </c>
      <c r="N12" s="62">
        <v>5160</v>
      </c>
      <c r="O12" s="62">
        <v>5249</v>
      </c>
      <c r="P12" s="62">
        <v>5339</v>
      </c>
      <c r="Q12" s="62">
        <v>5433</v>
      </c>
      <c r="R12" s="65">
        <v>76199</v>
      </c>
      <c r="S12" s="64">
        <v>148759</v>
      </c>
    </row>
    <row r="13" spans="1:19" x14ac:dyDescent="0.15">
      <c r="A13" s="62">
        <v>8</v>
      </c>
      <c r="B13" s="63" t="s">
        <v>105</v>
      </c>
      <c r="C13" s="62">
        <v>585</v>
      </c>
      <c r="D13" s="62">
        <v>614</v>
      </c>
      <c r="E13" s="62">
        <v>631</v>
      </c>
      <c r="F13" s="62">
        <v>652</v>
      </c>
      <c r="G13" s="62">
        <v>669</v>
      </c>
      <c r="H13" s="62">
        <v>691</v>
      </c>
      <c r="I13" s="62">
        <v>710</v>
      </c>
      <c r="J13" s="62">
        <v>732</v>
      </c>
      <c r="K13" s="62">
        <v>755</v>
      </c>
      <c r="L13" s="62">
        <v>776</v>
      </c>
      <c r="M13" s="62">
        <v>801</v>
      </c>
      <c r="N13" s="62">
        <v>823</v>
      </c>
      <c r="O13" s="62">
        <v>849</v>
      </c>
      <c r="P13" s="62">
        <v>875</v>
      </c>
      <c r="Q13" s="62">
        <v>901</v>
      </c>
      <c r="R13" s="65">
        <v>13716</v>
      </c>
      <c r="S13" s="64">
        <v>24780</v>
      </c>
    </row>
    <row r="14" spans="1:19" x14ac:dyDescent="0.15">
      <c r="A14" s="62">
        <v>9</v>
      </c>
      <c r="B14" s="63" t="s">
        <v>106</v>
      </c>
      <c r="C14" s="62"/>
      <c r="D14" s="62"/>
      <c r="E14" s="62"/>
      <c r="F14" s="62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4">
        <v>0</v>
      </c>
    </row>
    <row r="15" spans="1:19" ht="14.25" x14ac:dyDescent="0.15">
      <c r="A15" s="68">
        <v>10</v>
      </c>
      <c r="B15" s="69" t="s">
        <v>107</v>
      </c>
      <c r="C15" s="68">
        <v>0</v>
      </c>
      <c r="D15" s="68">
        <v>0</v>
      </c>
      <c r="E15" s="68">
        <v>0</v>
      </c>
      <c r="F15" s="68">
        <v>0</v>
      </c>
      <c r="G15" s="68">
        <v>0</v>
      </c>
      <c r="H15" s="68">
        <v>0</v>
      </c>
      <c r="I15" s="68">
        <v>493</v>
      </c>
      <c r="J15" s="68">
        <v>482</v>
      </c>
      <c r="K15" s="68">
        <v>626</v>
      </c>
      <c r="L15" s="68">
        <v>783</v>
      </c>
      <c r="M15" s="68">
        <v>942</v>
      </c>
      <c r="N15" s="68">
        <v>1107</v>
      </c>
      <c r="O15" s="68">
        <v>1287</v>
      </c>
      <c r="P15" s="68">
        <v>1480</v>
      </c>
      <c r="Q15" s="68">
        <v>1681</v>
      </c>
      <c r="R15" s="65">
        <v>35482</v>
      </c>
      <c r="S15" s="64">
        <v>44363</v>
      </c>
    </row>
    <row r="16" spans="1:19" x14ac:dyDescent="0.15">
      <c r="A16" s="62"/>
      <c r="B16" s="63"/>
      <c r="C16" s="62"/>
      <c r="D16" s="62"/>
      <c r="E16" s="62"/>
      <c r="F16" s="62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>
        <v>0</v>
      </c>
    </row>
    <row r="17" spans="1:19" x14ac:dyDescent="0.15">
      <c r="A17" s="62">
        <v>11</v>
      </c>
      <c r="B17" s="63" t="s">
        <v>108</v>
      </c>
      <c r="C17" s="64">
        <v>-83832</v>
      </c>
      <c r="D17" s="64">
        <v>6729</v>
      </c>
      <c r="E17" s="64">
        <v>6992</v>
      </c>
      <c r="F17" s="64">
        <v>7258</v>
      </c>
      <c r="G17" s="64">
        <v>7538</v>
      </c>
      <c r="H17" s="64">
        <v>7823</v>
      </c>
      <c r="I17" s="64">
        <v>7628</v>
      </c>
      <c r="J17" s="64">
        <v>7944</v>
      </c>
      <c r="K17" s="64">
        <v>8115</v>
      </c>
      <c r="L17" s="64">
        <v>8286</v>
      </c>
      <c r="M17" s="64">
        <v>8462</v>
      </c>
      <c r="N17" s="64">
        <v>8646</v>
      </c>
      <c r="O17" s="64">
        <v>8823</v>
      </c>
      <c r="P17" s="64">
        <v>9000</v>
      </c>
      <c r="Q17" s="64">
        <v>9180</v>
      </c>
      <c r="R17" s="64">
        <v>136537</v>
      </c>
      <c r="S17" s="64">
        <v>165129</v>
      </c>
    </row>
    <row r="18" spans="1:19" x14ac:dyDescent="0.15">
      <c r="A18" s="62">
        <v>12</v>
      </c>
      <c r="B18" s="63" t="s">
        <v>109</v>
      </c>
      <c r="C18" s="64">
        <v>-83832</v>
      </c>
      <c r="D18" s="64">
        <v>-77103</v>
      </c>
      <c r="E18" s="64">
        <v>-70111</v>
      </c>
      <c r="F18" s="64">
        <v>-62853</v>
      </c>
      <c r="G18" s="64">
        <v>-55315</v>
      </c>
      <c r="H18" s="64">
        <v>-47492</v>
      </c>
      <c r="I18" s="64">
        <v>-39864</v>
      </c>
      <c r="J18" s="64">
        <v>-31920</v>
      </c>
      <c r="K18" s="64">
        <v>-23805</v>
      </c>
      <c r="L18" s="64">
        <v>-15519</v>
      </c>
      <c r="M18" s="64">
        <v>-7057</v>
      </c>
      <c r="N18" s="64">
        <v>1589</v>
      </c>
      <c r="O18" s="64">
        <v>10412</v>
      </c>
      <c r="P18" s="64">
        <v>19412</v>
      </c>
      <c r="Q18" s="64">
        <v>28592</v>
      </c>
      <c r="R18" s="64">
        <v>165129</v>
      </c>
      <c r="S18" s="64"/>
    </row>
    <row r="19" spans="1:19" x14ac:dyDescent="0.15">
      <c r="A19" s="62">
        <v>13</v>
      </c>
      <c r="B19" s="63" t="s">
        <v>110</v>
      </c>
      <c r="C19" s="64">
        <v>-78348</v>
      </c>
      <c r="D19" s="64">
        <v>5877</v>
      </c>
      <c r="E19" s="64">
        <v>5708</v>
      </c>
      <c r="F19" s="64">
        <v>5537</v>
      </c>
      <c r="G19" s="64">
        <v>5374</v>
      </c>
      <c r="H19" s="64">
        <v>5213</v>
      </c>
      <c r="I19" s="64">
        <v>4750</v>
      </c>
      <c r="J19" s="64">
        <v>4623</v>
      </c>
      <c r="K19" s="64">
        <v>4414</v>
      </c>
      <c r="L19" s="64">
        <v>4212</v>
      </c>
      <c r="M19" s="64">
        <v>4020</v>
      </c>
      <c r="N19" s="64">
        <v>3839</v>
      </c>
      <c r="O19" s="64">
        <v>3661</v>
      </c>
      <c r="P19" s="64">
        <v>3490</v>
      </c>
      <c r="Q19" s="64">
        <v>3327</v>
      </c>
      <c r="R19" s="64">
        <v>31693</v>
      </c>
      <c r="S19" s="64">
        <v>17390</v>
      </c>
    </row>
    <row r="20" spans="1:19" x14ac:dyDescent="0.15">
      <c r="A20" s="62">
        <v>14</v>
      </c>
      <c r="B20" s="63" t="s">
        <v>111</v>
      </c>
      <c r="C20" s="64">
        <v>-78348</v>
      </c>
      <c r="D20" s="64">
        <v>-72471</v>
      </c>
      <c r="E20" s="64">
        <v>-66763</v>
      </c>
      <c r="F20" s="64">
        <v>-61226</v>
      </c>
      <c r="G20" s="64">
        <v>-55852</v>
      </c>
      <c r="H20" s="64">
        <v>-50639</v>
      </c>
      <c r="I20" s="64">
        <v>-45889</v>
      </c>
      <c r="J20" s="64">
        <v>-41266</v>
      </c>
      <c r="K20" s="64">
        <v>-36852</v>
      </c>
      <c r="L20" s="64">
        <v>-32640</v>
      </c>
      <c r="M20" s="64">
        <v>-28620</v>
      </c>
      <c r="N20" s="64">
        <v>-24781</v>
      </c>
      <c r="O20" s="64">
        <v>-21120</v>
      </c>
      <c r="P20" s="64">
        <v>-17630</v>
      </c>
      <c r="Q20" s="64">
        <v>-14303</v>
      </c>
      <c r="R20" s="64">
        <v>17390</v>
      </c>
      <c r="S20" s="64"/>
    </row>
    <row r="21" spans="1:19" x14ac:dyDescent="0.15">
      <c r="A21" s="60"/>
      <c r="B21" s="60"/>
      <c r="C21" s="59"/>
      <c r="D21" s="59"/>
      <c r="E21" s="59"/>
      <c r="F21" s="59"/>
      <c r="G21" s="60"/>
      <c r="H21" s="60"/>
      <c r="I21" s="60"/>
      <c r="J21" s="60"/>
      <c r="K21" s="59"/>
      <c r="L21" s="59"/>
      <c r="M21" s="59"/>
      <c r="N21" s="59"/>
      <c r="O21" s="59"/>
      <c r="P21" s="59"/>
      <c r="Q21" s="59"/>
      <c r="R21" s="59"/>
      <c r="S21" s="59"/>
    </row>
    <row r="22" spans="1:19" ht="14.25" x14ac:dyDescent="0.15">
      <c r="A22" s="60" t="s">
        <v>112</v>
      </c>
      <c r="B22" s="60"/>
      <c r="C22" s="70">
        <v>7.0000000000000007E-2</v>
      </c>
      <c r="D22" s="59"/>
      <c r="E22" s="59"/>
      <c r="F22" s="59"/>
      <c r="G22" s="71"/>
      <c r="H22" s="60" t="s">
        <v>113</v>
      </c>
      <c r="I22" s="60"/>
      <c r="J22" s="60"/>
      <c r="K22" s="72">
        <v>17391</v>
      </c>
      <c r="L22" s="73"/>
      <c r="M22" s="74"/>
      <c r="N22" s="74"/>
      <c r="O22" s="74"/>
      <c r="P22" s="74"/>
      <c r="Q22" s="74"/>
      <c r="R22" s="74"/>
      <c r="S22" s="74"/>
    </row>
    <row r="23" spans="1:19" ht="14.25" x14ac:dyDescent="0.15">
      <c r="A23" s="60" t="s">
        <v>114</v>
      </c>
      <c r="B23" s="60"/>
      <c r="C23" s="75">
        <v>9.0200000000000002E-2</v>
      </c>
      <c r="D23" s="59"/>
      <c r="E23" s="59"/>
      <c r="F23" s="59"/>
      <c r="G23" s="70"/>
      <c r="H23" s="60" t="s">
        <v>115</v>
      </c>
      <c r="I23" s="60"/>
      <c r="J23" s="60"/>
      <c r="K23" s="76">
        <v>19.82</v>
      </c>
      <c r="L23" s="77"/>
      <c r="M23" s="78"/>
      <c r="N23" s="78"/>
      <c r="O23" s="78"/>
      <c r="P23" s="78"/>
      <c r="Q23" s="78"/>
      <c r="R23" s="78"/>
      <c r="S23" s="78"/>
    </row>
  </sheetData>
  <mergeCells count="2">
    <mergeCell ref="A1:S2"/>
    <mergeCell ref="G3:K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E26" sqref="E26"/>
    </sheetView>
  </sheetViews>
  <sheetFormatPr defaultRowHeight="13.5" x14ac:dyDescent="0.15"/>
  <cols>
    <col min="2" max="2" width="20.5" customWidth="1"/>
    <col min="3" max="3" width="14.25" customWidth="1"/>
    <col min="4" max="4" width="14.625" customWidth="1"/>
    <col min="5" max="5" width="14.125" customWidth="1"/>
    <col min="6" max="6" width="14.25" customWidth="1"/>
    <col min="7" max="7" width="14.125" customWidth="1"/>
    <col min="8" max="8" width="13.875" customWidth="1"/>
    <col min="9" max="9" width="14.125" customWidth="1"/>
    <col min="10" max="11" width="14.25" customWidth="1"/>
    <col min="12" max="12" width="14.375" customWidth="1"/>
    <col min="13" max="13" width="14" customWidth="1"/>
    <col min="14" max="14" width="14.5" customWidth="1"/>
    <col min="15" max="15" width="14.125" customWidth="1"/>
    <col min="16" max="16" width="14.375" customWidth="1"/>
    <col min="17" max="17" width="14.75" customWidth="1"/>
    <col min="18" max="18" width="15.25" customWidth="1"/>
    <col min="19" max="19" width="11.875" customWidth="1"/>
  </cols>
  <sheetData>
    <row r="1" spans="1:19" x14ac:dyDescent="0.15">
      <c r="A1" s="136" t="s">
        <v>116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4.25" x14ac:dyDescent="0.15">
      <c r="A3" s="83" t="s">
        <v>117</v>
      </c>
      <c r="B3" s="83"/>
      <c r="C3" s="139" t="s">
        <v>2</v>
      </c>
      <c r="D3" s="139"/>
      <c r="E3" s="139"/>
      <c r="F3" s="139"/>
      <c r="G3" s="139"/>
      <c r="H3" s="84"/>
      <c r="I3" s="84"/>
      <c r="J3" s="84"/>
      <c r="K3" s="84"/>
      <c r="L3" s="84"/>
      <c r="M3" s="84"/>
      <c r="N3" s="85"/>
      <c r="O3" s="85"/>
      <c r="P3" s="85"/>
      <c r="Q3" s="85"/>
      <c r="R3" s="85"/>
      <c r="S3" s="84"/>
    </row>
    <row r="4" spans="1:19" ht="14.25" x14ac:dyDescent="0.15">
      <c r="A4" s="86" t="s">
        <v>20</v>
      </c>
      <c r="B4" s="87" t="s">
        <v>97</v>
      </c>
      <c r="C4" s="87" t="s">
        <v>21</v>
      </c>
      <c r="D4" s="87" t="s">
        <v>22</v>
      </c>
      <c r="E4" s="87" t="s">
        <v>23</v>
      </c>
      <c r="F4" s="87" t="s">
        <v>24</v>
      </c>
      <c r="G4" s="87" t="s">
        <v>25</v>
      </c>
      <c r="H4" s="87" t="s">
        <v>26</v>
      </c>
      <c r="I4" s="87" t="s">
        <v>27</v>
      </c>
      <c r="J4" s="87" t="s">
        <v>28</v>
      </c>
      <c r="K4" s="87" t="s">
        <v>29</v>
      </c>
      <c r="L4" s="87" t="s">
        <v>30</v>
      </c>
      <c r="M4" s="87" t="s">
        <v>31</v>
      </c>
      <c r="N4" s="87" t="s">
        <v>32</v>
      </c>
      <c r="O4" s="87" t="s">
        <v>33</v>
      </c>
      <c r="P4" s="87" t="s">
        <v>34</v>
      </c>
      <c r="Q4" s="87" t="s">
        <v>35</v>
      </c>
      <c r="R4" s="87" t="s">
        <v>36</v>
      </c>
      <c r="S4" s="87" t="s">
        <v>118</v>
      </c>
    </row>
    <row r="5" spans="1:19" ht="14.25" x14ac:dyDescent="0.15">
      <c r="A5" s="88">
        <v>1</v>
      </c>
      <c r="B5" s="89" t="s">
        <v>100</v>
      </c>
      <c r="C5" s="88">
        <v>11152</v>
      </c>
      <c r="D5" s="88">
        <v>11710</v>
      </c>
      <c r="E5" s="88">
        <v>12061</v>
      </c>
      <c r="F5" s="88">
        <v>12423</v>
      </c>
      <c r="G5" s="88">
        <v>12796</v>
      </c>
      <c r="H5" s="88">
        <v>13180</v>
      </c>
      <c r="I5" s="88">
        <v>13575</v>
      </c>
      <c r="J5" s="88">
        <v>13982</v>
      </c>
      <c r="K5" s="88">
        <v>14401</v>
      </c>
      <c r="L5" s="88">
        <v>14833</v>
      </c>
      <c r="M5" s="88">
        <v>15278</v>
      </c>
      <c r="N5" s="88">
        <v>15736</v>
      </c>
      <c r="O5" s="88">
        <v>16208</v>
      </c>
      <c r="P5" s="88">
        <v>16694</v>
      </c>
      <c r="Q5" s="88">
        <v>17195</v>
      </c>
      <c r="R5" s="88">
        <v>261934</v>
      </c>
      <c r="S5" s="88">
        <v>473158</v>
      </c>
    </row>
    <row r="6" spans="1:19" ht="14.25" x14ac:dyDescent="0.15">
      <c r="A6" s="88">
        <v>2</v>
      </c>
      <c r="B6" s="89" t="s">
        <v>119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>
        <v>0</v>
      </c>
    </row>
    <row r="7" spans="1:19" ht="14.25" x14ac:dyDescent="0.15">
      <c r="A7" s="88">
        <v>3</v>
      </c>
      <c r="B7" s="89" t="s">
        <v>89</v>
      </c>
      <c r="C7" s="88">
        <v>12022</v>
      </c>
      <c r="D7" s="88">
        <v>12042</v>
      </c>
      <c r="E7" s="88">
        <v>11963</v>
      </c>
      <c r="F7" s="88">
        <v>11875</v>
      </c>
      <c r="G7" s="88">
        <v>11751</v>
      </c>
      <c r="H7" s="88">
        <v>11628</v>
      </c>
      <c r="I7" s="88">
        <v>11494</v>
      </c>
      <c r="J7" s="88">
        <v>11324</v>
      </c>
      <c r="K7" s="88">
        <v>11142</v>
      </c>
      <c r="L7" s="88">
        <v>10925</v>
      </c>
      <c r="M7" s="88">
        <v>10710</v>
      </c>
      <c r="N7" s="88">
        <v>10485</v>
      </c>
      <c r="O7" s="88">
        <v>10211</v>
      </c>
      <c r="P7" s="88">
        <v>9901</v>
      </c>
      <c r="Q7" s="88">
        <v>9570</v>
      </c>
      <c r="R7" s="88">
        <v>106291</v>
      </c>
      <c r="S7" s="88">
        <v>273334</v>
      </c>
    </row>
    <row r="8" spans="1:19" ht="14.25" x14ac:dyDescent="0.15">
      <c r="A8" s="88">
        <v>4</v>
      </c>
      <c r="B8" s="89" t="s">
        <v>106</v>
      </c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R8" s="88"/>
      <c r="S8" s="88">
        <v>0</v>
      </c>
    </row>
    <row r="9" spans="1:19" ht="14.25" x14ac:dyDescent="0.15">
      <c r="A9" s="88">
        <v>5</v>
      </c>
      <c r="B9" s="89" t="s">
        <v>105</v>
      </c>
      <c r="C9" s="88">
        <v>585</v>
      </c>
      <c r="D9" s="88">
        <v>614</v>
      </c>
      <c r="E9" s="88">
        <v>631</v>
      </c>
      <c r="F9" s="88">
        <v>652</v>
      </c>
      <c r="G9" s="88">
        <v>669</v>
      </c>
      <c r="H9" s="88">
        <v>691</v>
      </c>
      <c r="I9" s="88">
        <v>710</v>
      </c>
      <c r="J9" s="88">
        <v>732</v>
      </c>
      <c r="K9" s="88">
        <v>755</v>
      </c>
      <c r="L9" s="88">
        <v>776</v>
      </c>
      <c r="M9" s="88">
        <v>801</v>
      </c>
      <c r="N9" s="88">
        <v>823</v>
      </c>
      <c r="O9" s="88">
        <v>849</v>
      </c>
      <c r="P9" s="88">
        <v>875</v>
      </c>
      <c r="Q9" s="88">
        <v>901</v>
      </c>
      <c r="R9" s="88">
        <v>13716</v>
      </c>
      <c r="S9" s="88">
        <v>24780</v>
      </c>
    </row>
    <row r="10" spans="1:19" ht="14.25" x14ac:dyDescent="0.15">
      <c r="A10" s="88">
        <v>6</v>
      </c>
      <c r="B10" s="89" t="s">
        <v>120</v>
      </c>
      <c r="C10" s="88">
        <v>-1455</v>
      </c>
      <c r="D10" s="88">
        <v>-946</v>
      </c>
      <c r="E10" s="88">
        <v>-533</v>
      </c>
      <c r="F10" s="88">
        <v>-104</v>
      </c>
      <c r="G10" s="88">
        <v>376</v>
      </c>
      <c r="H10" s="88">
        <v>861</v>
      </c>
      <c r="I10" s="88">
        <v>1371</v>
      </c>
      <c r="J10" s="88">
        <v>1926</v>
      </c>
      <c r="K10" s="88">
        <v>2504</v>
      </c>
      <c r="L10" s="88">
        <v>3132</v>
      </c>
      <c r="M10" s="88">
        <v>3767</v>
      </c>
      <c r="N10" s="88">
        <v>4428</v>
      </c>
      <c r="O10" s="88">
        <v>5148</v>
      </c>
      <c r="P10" s="88">
        <v>5918</v>
      </c>
      <c r="Q10" s="88">
        <v>6724</v>
      </c>
      <c r="R10" s="88">
        <v>141927</v>
      </c>
      <c r="S10" s="88">
        <v>175044</v>
      </c>
    </row>
    <row r="11" spans="1:19" ht="14.25" x14ac:dyDescent="0.15">
      <c r="A11" s="79">
        <v>7</v>
      </c>
      <c r="B11" s="80" t="s">
        <v>107</v>
      </c>
      <c r="C11" s="81">
        <v>0</v>
      </c>
      <c r="D11" s="81">
        <v>0</v>
      </c>
      <c r="E11" s="81">
        <v>0</v>
      </c>
      <c r="F11" s="81">
        <v>0</v>
      </c>
      <c r="G11" s="81">
        <v>0</v>
      </c>
      <c r="H11" s="81">
        <v>0</v>
      </c>
      <c r="I11" s="81">
        <v>493</v>
      </c>
      <c r="J11" s="81">
        <v>482</v>
      </c>
      <c r="K11" s="81">
        <v>626</v>
      </c>
      <c r="L11" s="81">
        <v>783</v>
      </c>
      <c r="M11" s="81">
        <v>942</v>
      </c>
      <c r="N11" s="81">
        <v>1107</v>
      </c>
      <c r="O11" s="81">
        <v>1287</v>
      </c>
      <c r="P11" s="81">
        <v>1480</v>
      </c>
      <c r="Q11" s="81">
        <v>1681</v>
      </c>
      <c r="R11" s="81">
        <v>35482</v>
      </c>
      <c r="S11" s="88">
        <v>44363</v>
      </c>
    </row>
    <row r="12" spans="1:19" ht="14.25" x14ac:dyDescent="0.15">
      <c r="A12" s="79">
        <v>8</v>
      </c>
      <c r="B12" s="80" t="s">
        <v>121</v>
      </c>
      <c r="C12" s="81">
        <v>-1455</v>
      </c>
      <c r="D12" s="81">
        <v>-946</v>
      </c>
      <c r="E12" s="81">
        <v>-533</v>
      </c>
      <c r="F12" s="81">
        <v>-104</v>
      </c>
      <c r="G12" s="81">
        <v>376</v>
      </c>
      <c r="H12" s="81">
        <v>861</v>
      </c>
      <c r="I12" s="81">
        <v>878</v>
      </c>
      <c r="J12" s="81">
        <v>1444</v>
      </c>
      <c r="K12" s="81">
        <v>1878</v>
      </c>
      <c r="L12" s="81">
        <v>2349</v>
      </c>
      <c r="M12" s="81">
        <v>2825</v>
      </c>
      <c r="N12" s="81">
        <v>3321</v>
      </c>
      <c r="O12" s="81">
        <v>3861</v>
      </c>
      <c r="P12" s="81">
        <v>4438</v>
      </c>
      <c r="Q12" s="81">
        <v>5043</v>
      </c>
      <c r="R12" s="81">
        <v>106445</v>
      </c>
      <c r="S12" s="88">
        <v>130681</v>
      </c>
    </row>
    <row r="13" spans="1:19" ht="14.25" x14ac:dyDescent="0.15">
      <c r="A13" s="87">
        <v>9</v>
      </c>
      <c r="B13" s="86" t="s">
        <v>122</v>
      </c>
      <c r="C13" s="87"/>
      <c r="D13" s="87">
        <v>-1455</v>
      </c>
      <c r="E13" s="87">
        <v>-2401</v>
      </c>
      <c r="F13" s="87">
        <v>-2934</v>
      </c>
      <c r="G13" s="87">
        <v>-3038</v>
      </c>
      <c r="H13" s="87">
        <v>-2700</v>
      </c>
      <c r="I13" s="87">
        <v>-1925</v>
      </c>
      <c r="J13" s="87">
        <v>-1135</v>
      </c>
      <c r="K13" s="87">
        <v>165</v>
      </c>
      <c r="L13" s="87">
        <v>1855</v>
      </c>
      <c r="M13" s="87">
        <v>3969</v>
      </c>
      <c r="N13" s="87">
        <v>6511</v>
      </c>
      <c r="O13" s="87">
        <v>9500</v>
      </c>
      <c r="P13" s="87">
        <v>12975</v>
      </c>
      <c r="Q13" s="87">
        <v>16969</v>
      </c>
      <c r="R13" s="87">
        <v>784441</v>
      </c>
      <c r="S13" s="88">
        <v>820797</v>
      </c>
    </row>
    <row r="14" spans="1:19" ht="14.25" x14ac:dyDescent="0.15">
      <c r="A14" s="87">
        <v>10</v>
      </c>
      <c r="B14" s="86" t="s">
        <v>123</v>
      </c>
      <c r="C14" s="87">
        <v>-1455</v>
      </c>
      <c r="D14" s="87">
        <v>-2401</v>
      </c>
      <c r="E14" s="87">
        <v>-2934</v>
      </c>
      <c r="F14" s="87">
        <v>-3038</v>
      </c>
      <c r="G14" s="87">
        <v>-2662</v>
      </c>
      <c r="H14" s="87">
        <v>-1839</v>
      </c>
      <c r="I14" s="87">
        <v>-1047</v>
      </c>
      <c r="J14" s="87">
        <v>309</v>
      </c>
      <c r="K14" s="87">
        <v>2043</v>
      </c>
      <c r="L14" s="87">
        <v>4204</v>
      </c>
      <c r="M14" s="87">
        <v>6794</v>
      </c>
      <c r="N14" s="87">
        <v>9832</v>
      </c>
      <c r="O14" s="87">
        <v>13361</v>
      </c>
      <c r="P14" s="87">
        <v>17413</v>
      </c>
      <c r="Q14" s="87">
        <v>22012</v>
      </c>
      <c r="R14" s="87">
        <v>890886</v>
      </c>
      <c r="S14" s="87">
        <v>951478</v>
      </c>
    </row>
    <row r="15" spans="1:19" ht="14.25" x14ac:dyDescent="0.15">
      <c r="A15" s="87">
        <v>11</v>
      </c>
      <c r="B15" s="86" t="s">
        <v>124</v>
      </c>
      <c r="C15" s="90">
        <v>0</v>
      </c>
      <c r="D15" s="90">
        <v>0</v>
      </c>
      <c r="E15" s="90">
        <v>0</v>
      </c>
      <c r="F15" s="90">
        <v>0</v>
      </c>
      <c r="G15" s="90">
        <v>38</v>
      </c>
      <c r="H15" s="90">
        <v>86</v>
      </c>
      <c r="I15" s="90">
        <v>88</v>
      </c>
      <c r="J15" s="90">
        <v>144</v>
      </c>
      <c r="K15" s="90">
        <v>188</v>
      </c>
      <c r="L15" s="90">
        <v>235</v>
      </c>
      <c r="M15" s="90">
        <v>283</v>
      </c>
      <c r="N15" s="90">
        <v>332</v>
      </c>
      <c r="O15" s="90">
        <v>386</v>
      </c>
      <c r="P15" s="90">
        <v>444</v>
      </c>
      <c r="Q15" s="90">
        <v>504</v>
      </c>
      <c r="R15" s="87">
        <v>10645</v>
      </c>
      <c r="S15" s="91">
        <v>13373</v>
      </c>
    </row>
    <row r="16" spans="1:19" ht="14.25" x14ac:dyDescent="0.15">
      <c r="A16" s="87">
        <v>12</v>
      </c>
      <c r="B16" s="86" t="s">
        <v>125</v>
      </c>
      <c r="C16" s="90">
        <v>0</v>
      </c>
      <c r="D16" s="90">
        <v>0</v>
      </c>
      <c r="E16" s="90">
        <v>0</v>
      </c>
      <c r="F16" s="90">
        <v>0</v>
      </c>
      <c r="G16" s="90">
        <v>0</v>
      </c>
      <c r="H16" s="90">
        <v>0</v>
      </c>
      <c r="I16" s="90">
        <v>0</v>
      </c>
      <c r="J16" s="90">
        <v>0</v>
      </c>
      <c r="K16" s="90">
        <v>0</v>
      </c>
      <c r="L16" s="90">
        <v>0</v>
      </c>
      <c r="M16" s="90">
        <v>0</v>
      </c>
      <c r="N16" s="90">
        <v>0</v>
      </c>
      <c r="O16" s="90">
        <v>0</v>
      </c>
      <c r="P16" s="90">
        <v>0</v>
      </c>
      <c r="Q16" s="90">
        <v>0</v>
      </c>
      <c r="R16" s="90">
        <v>0</v>
      </c>
      <c r="S16" s="87">
        <v>0</v>
      </c>
    </row>
    <row r="17" spans="1:19" ht="14.25" x14ac:dyDescent="0.15">
      <c r="A17" s="87">
        <v>13</v>
      </c>
      <c r="B17" s="86" t="s">
        <v>126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</row>
    <row r="18" spans="1:19" ht="14.25" x14ac:dyDescent="0.15">
      <c r="A18" s="87">
        <v>14</v>
      </c>
      <c r="B18" s="86" t="s">
        <v>127</v>
      </c>
      <c r="C18" s="87">
        <v>-1455</v>
      </c>
      <c r="D18" s="87">
        <v>-2401</v>
      </c>
      <c r="E18" s="87">
        <v>-2934</v>
      </c>
      <c r="F18" s="87">
        <v>-3038</v>
      </c>
      <c r="G18" s="87">
        <v>-2700</v>
      </c>
      <c r="H18" s="87">
        <v>-1925</v>
      </c>
      <c r="I18" s="87">
        <v>-1135</v>
      </c>
      <c r="J18" s="87">
        <v>165</v>
      </c>
      <c r="K18" s="87">
        <v>1855</v>
      </c>
      <c r="L18" s="87">
        <v>3969</v>
      </c>
      <c r="M18" s="87">
        <v>6511</v>
      </c>
      <c r="N18" s="87">
        <v>9500</v>
      </c>
      <c r="O18" s="87">
        <v>12975</v>
      </c>
      <c r="P18" s="87">
        <v>16969</v>
      </c>
      <c r="Q18" s="87">
        <v>21508</v>
      </c>
      <c r="R18" s="90">
        <v>880241</v>
      </c>
      <c r="S18" s="87">
        <v>938105</v>
      </c>
    </row>
    <row r="19" spans="1:19" ht="15.75" x14ac:dyDescent="0.25">
      <c r="A19" s="88">
        <v>15</v>
      </c>
      <c r="B19" s="89" t="s">
        <v>128</v>
      </c>
      <c r="C19" s="92">
        <v>-0.1305</v>
      </c>
      <c r="D19" s="92">
        <v>-8.0799999999999997E-2</v>
      </c>
      <c r="E19" s="92">
        <v>-4.4200000000000003E-2</v>
      </c>
      <c r="F19" s="92">
        <v>-8.3999999999999995E-3</v>
      </c>
      <c r="G19" s="92">
        <v>2.9399999999999999E-2</v>
      </c>
      <c r="H19" s="92">
        <v>6.5299999999999997E-2</v>
      </c>
      <c r="I19" s="92">
        <v>6.4699999999999994E-2</v>
      </c>
      <c r="J19" s="92">
        <v>0.1033</v>
      </c>
      <c r="K19" s="92">
        <v>0.13039999999999999</v>
      </c>
      <c r="L19" s="92">
        <v>0.15840000000000001</v>
      </c>
      <c r="M19" s="92">
        <v>0.18490000000000001</v>
      </c>
      <c r="N19" s="92">
        <v>0.21099999999999999</v>
      </c>
      <c r="O19" s="92">
        <v>0.2382</v>
      </c>
      <c r="P19" s="92">
        <v>0.26579999999999998</v>
      </c>
      <c r="Q19" s="92">
        <v>0.29330000000000001</v>
      </c>
      <c r="R19" s="92">
        <v>0.40639999999999998</v>
      </c>
      <c r="S19" s="82"/>
    </row>
  </sheetData>
  <mergeCells count="2">
    <mergeCell ref="A1:S2"/>
    <mergeCell ref="C3:G3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G37" sqref="G37"/>
    </sheetView>
  </sheetViews>
  <sheetFormatPr defaultRowHeight="13.5" x14ac:dyDescent="0.15"/>
  <cols>
    <col min="2" max="2" width="26.375" customWidth="1"/>
    <col min="3" max="3" width="14.375" customWidth="1"/>
    <col min="4" max="4" width="14.125" customWidth="1"/>
    <col min="5" max="5" width="14.5" customWidth="1"/>
    <col min="6" max="6" width="14.375" customWidth="1"/>
    <col min="7" max="7" width="14.75" customWidth="1"/>
    <col min="8" max="8" width="13.75" customWidth="1"/>
    <col min="9" max="9" width="14.375" customWidth="1"/>
    <col min="10" max="10" width="13.625" customWidth="1"/>
    <col min="11" max="11" width="13.5" customWidth="1"/>
    <col min="12" max="12" width="13.375" customWidth="1"/>
    <col min="13" max="13" width="13.625" customWidth="1"/>
    <col min="14" max="14" width="13.125" customWidth="1"/>
    <col min="15" max="15" width="14.125" customWidth="1"/>
    <col min="16" max="16" width="13.375" customWidth="1"/>
    <col min="17" max="17" width="13.25" customWidth="1"/>
    <col min="18" max="18" width="14.5" customWidth="1"/>
  </cols>
  <sheetData>
    <row r="1" spans="1:19" x14ac:dyDescent="0.15">
      <c r="A1" s="136" t="s">
        <v>129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x14ac:dyDescent="0.1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4.25" x14ac:dyDescent="0.15">
      <c r="A3" s="93" t="s">
        <v>130</v>
      </c>
      <c r="B3" s="93"/>
      <c r="C3" s="94"/>
      <c r="D3" s="140" t="s">
        <v>2</v>
      </c>
      <c r="E3" s="140"/>
      <c r="F3" s="95"/>
      <c r="G3" s="95"/>
      <c r="H3" s="94"/>
      <c r="I3" s="94"/>
      <c r="J3" s="94"/>
      <c r="K3" s="94"/>
      <c r="L3" s="94"/>
      <c r="M3" s="94"/>
      <c r="N3" s="96"/>
      <c r="O3" s="96"/>
      <c r="P3" s="96"/>
      <c r="Q3" s="96"/>
      <c r="R3" s="96"/>
      <c r="S3" s="97"/>
    </row>
    <row r="4" spans="1:19" ht="14.25" x14ac:dyDescent="0.15">
      <c r="A4" s="38" t="s">
        <v>20</v>
      </c>
      <c r="B4" s="38" t="s">
        <v>4</v>
      </c>
      <c r="C4" s="38" t="s">
        <v>21</v>
      </c>
      <c r="D4" s="38" t="s">
        <v>22</v>
      </c>
      <c r="E4" s="38" t="s">
        <v>23</v>
      </c>
      <c r="F4" s="38" t="s">
        <v>24</v>
      </c>
      <c r="G4" s="38" t="s">
        <v>25</v>
      </c>
      <c r="H4" s="38" t="s">
        <v>26</v>
      </c>
      <c r="I4" s="38" t="s">
        <v>27</v>
      </c>
      <c r="J4" s="38" t="s">
        <v>28</v>
      </c>
      <c r="K4" s="38" t="s">
        <v>29</v>
      </c>
      <c r="L4" s="38" t="s">
        <v>30</v>
      </c>
      <c r="M4" s="38" t="s">
        <v>31</v>
      </c>
      <c r="N4" s="38" t="s">
        <v>32</v>
      </c>
      <c r="O4" s="38" t="s">
        <v>33</v>
      </c>
      <c r="P4" s="38" t="s">
        <v>34</v>
      </c>
      <c r="Q4" s="38" t="s">
        <v>35</v>
      </c>
      <c r="R4" s="38" t="s">
        <v>36</v>
      </c>
      <c r="S4" s="38" t="s">
        <v>5</v>
      </c>
    </row>
    <row r="5" spans="1:19" ht="14.25" x14ac:dyDescent="0.15">
      <c r="A5" s="38">
        <v>1</v>
      </c>
      <c r="B5" s="98" t="s">
        <v>131</v>
      </c>
      <c r="C5" s="99">
        <v>101279</v>
      </c>
      <c r="D5" s="99">
        <v>11710</v>
      </c>
      <c r="E5" s="99">
        <v>12061</v>
      </c>
      <c r="F5" s="99">
        <v>12423</v>
      </c>
      <c r="G5" s="99">
        <v>12796</v>
      </c>
      <c r="H5" s="99">
        <v>13180</v>
      </c>
      <c r="I5" s="99">
        <v>13575</v>
      </c>
      <c r="J5" s="99">
        <v>13982</v>
      </c>
      <c r="K5" s="99">
        <v>14401</v>
      </c>
      <c r="L5" s="99">
        <v>14833</v>
      </c>
      <c r="M5" s="99">
        <v>15278</v>
      </c>
      <c r="N5" s="99">
        <v>15736</v>
      </c>
      <c r="O5" s="99">
        <v>16208</v>
      </c>
      <c r="P5" s="99">
        <v>16694</v>
      </c>
      <c r="Q5" s="99">
        <v>17195</v>
      </c>
      <c r="R5" s="99">
        <v>261934</v>
      </c>
      <c r="S5" s="99">
        <v>563285</v>
      </c>
    </row>
    <row r="6" spans="1:19" ht="14.25" x14ac:dyDescent="0.15">
      <c r="A6" s="38">
        <v>2</v>
      </c>
      <c r="B6" s="100" t="s">
        <v>132</v>
      </c>
      <c r="C6" s="99">
        <v>11152</v>
      </c>
      <c r="D6" s="99">
        <v>11710</v>
      </c>
      <c r="E6" s="99">
        <v>12061</v>
      </c>
      <c r="F6" s="99">
        <v>12423</v>
      </c>
      <c r="G6" s="99">
        <v>12796</v>
      </c>
      <c r="H6" s="99">
        <v>13180</v>
      </c>
      <c r="I6" s="99">
        <v>13575</v>
      </c>
      <c r="J6" s="99">
        <v>13982</v>
      </c>
      <c r="K6" s="99">
        <v>14401</v>
      </c>
      <c r="L6" s="99">
        <v>14833</v>
      </c>
      <c r="M6" s="99">
        <v>15278</v>
      </c>
      <c r="N6" s="99">
        <v>15736</v>
      </c>
      <c r="O6" s="99">
        <v>16208</v>
      </c>
      <c r="P6" s="99">
        <v>16694</v>
      </c>
      <c r="Q6" s="99">
        <v>17195</v>
      </c>
      <c r="R6" s="99">
        <v>261934</v>
      </c>
      <c r="S6" s="99">
        <v>473158</v>
      </c>
    </row>
    <row r="7" spans="1:19" ht="14.25" x14ac:dyDescent="0.15">
      <c r="A7" s="38">
        <v>3</v>
      </c>
      <c r="B7" s="100" t="s">
        <v>133</v>
      </c>
      <c r="C7" s="38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>
        <v>0</v>
      </c>
    </row>
    <row r="8" spans="1:19" ht="14.25" x14ac:dyDescent="0.15">
      <c r="A8" s="38">
        <v>4</v>
      </c>
      <c r="B8" s="100" t="s">
        <v>134</v>
      </c>
      <c r="C8" s="38">
        <v>11152</v>
      </c>
      <c r="D8" s="38">
        <v>11710</v>
      </c>
      <c r="E8" s="38">
        <v>12061</v>
      </c>
      <c r="F8" s="38">
        <v>12423</v>
      </c>
      <c r="G8" s="38">
        <v>12796</v>
      </c>
      <c r="H8" s="38">
        <v>13180</v>
      </c>
      <c r="I8" s="38">
        <v>13575</v>
      </c>
      <c r="J8" s="38">
        <v>13982</v>
      </c>
      <c r="K8" s="38">
        <v>14401</v>
      </c>
      <c r="L8" s="38">
        <v>14833</v>
      </c>
      <c r="M8" s="38">
        <v>15278</v>
      </c>
      <c r="N8" s="38">
        <v>15736</v>
      </c>
      <c r="O8" s="38">
        <v>16208</v>
      </c>
      <c r="P8" s="38">
        <v>16694</v>
      </c>
      <c r="Q8" s="38">
        <v>17195</v>
      </c>
      <c r="R8" s="38">
        <v>261934</v>
      </c>
      <c r="S8" s="99">
        <v>473158</v>
      </c>
    </row>
    <row r="9" spans="1:19" ht="14.25" x14ac:dyDescent="0.15">
      <c r="A9" s="38">
        <v>5</v>
      </c>
      <c r="B9" s="100" t="s">
        <v>135</v>
      </c>
      <c r="C9" s="38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</row>
    <row r="10" spans="1:19" ht="14.25" x14ac:dyDescent="0.15">
      <c r="A10" s="38">
        <v>6</v>
      </c>
      <c r="B10" s="100" t="s">
        <v>136</v>
      </c>
      <c r="C10" s="99">
        <v>90127</v>
      </c>
      <c r="D10" s="99">
        <v>0</v>
      </c>
      <c r="E10" s="99">
        <v>0</v>
      </c>
      <c r="F10" s="99">
        <v>0</v>
      </c>
      <c r="G10" s="99">
        <v>0</v>
      </c>
      <c r="H10" s="99">
        <v>0</v>
      </c>
      <c r="I10" s="99">
        <v>0</v>
      </c>
      <c r="J10" s="99">
        <v>0</v>
      </c>
      <c r="K10" s="99">
        <v>0</v>
      </c>
      <c r="L10" s="99">
        <v>0</v>
      </c>
      <c r="M10" s="99">
        <v>0</v>
      </c>
      <c r="N10" s="99">
        <v>0</v>
      </c>
      <c r="O10" s="99">
        <v>0</v>
      </c>
      <c r="P10" s="99">
        <v>0</v>
      </c>
      <c r="Q10" s="99">
        <v>0</v>
      </c>
      <c r="R10" s="99"/>
      <c r="S10" s="99">
        <v>90127</v>
      </c>
    </row>
    <row r="11" spans="1:19" ht="14.25" x14ac:dyDescent="0.15">
      <c r="A11" s="38">
        <v>7</v>
      </c>
      <c r="B11" s="101" t="s">
        <v>137</v>
      </c>
      <c r="C11" s="102">
        <v>10127</v>
      </c>
      <c r="D11" s="103">
        <v>0</v>
      </c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>
        <v>10127</v>
      </c>
    </row>
    <row r="12" spans="1:19" ht="14.25" x14ac:dyDescent="0.15">
      <c r="A12" s="38">
        <v>8</v>
      </c>
      <c r="B12" s="104" t="s">
        <v>138</v>
      </c>
      <c r="C12" s="102"/>
      <c r="D12" s="105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</row>
    <row r="13" spans="1:19" ht="14.25" x14ac:dyDescent="0.15">
      <c r="A13" s="38">
        <v>9</v>
      </c>
      <c r="B13" s="104" t="s">
        <v>139</v>
      </c>
      <c r="C13" s="102">
        <v>80000</v>
      </c>
      <c r="D13" s="106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>
        <v>80000</v>
      </c>
    </row>
    <row r="14" spans="1:19" ht="14.25" x14ac:dyDescent="0.15">
      <c r="A14" s="38">
        <v>10</v>
      </c>
      <c r="B14" s="104"/>
      <c r="C14" s="102"/>
      <c r="D14" s="106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>
        <v>0</v>
      </c>
    </row>
    <row r="15" spans="1:19" ht="14.25" x14ac:dyDescent="0.15">
      <c r="A15" s="38">
        <v>11</v>
      </c>
      <c r="B15" s="40" t="s">
        <v>140</v>
      </c>
      <c r="C15" s="106">
        <v>98972</v>
      </c>
      <c r="D15" s="106">
        <v>8894</v>
      </c>
      <c r="E15" s="99">
        <v>8832</v>
      </c>
      <c r="F15" s="99">
        <v>8765</v>
      </c>
      <c r="G15" s="99">
        <v>8658</v>
      </c>
      <c r="H15" s="99">
        <v>8557</v>
      </c>
      <c r="I15" s="99">
        <v>8935</v>
      </c>
      <c r="J15" s="99">
        <v>8776</v>
      </c>
      <c r="K15" s="99">
        <v>8761</v>
      </c>
      <c r="L15" s="99">
        <v>8722</v>
      </c>
      <c r="M15" s="99">
        <v>8691</v>
      </c>
      <c r="N15" s="99">
        <v>8653</v>
      </c>
      <c r="O15" s="99">
        <v>8585</v>
      </c>
      <c r="P15" s="99">
        <v>8494</v>
      </c>
      <c r="Q15" s="99">
        <v>8390</v>
      </c>
      <c r="R15" s="99">
        <v>125397</v>
      </c>
      <c r="S15" s="99">
        <v>346082</v>
      </c>
    </row>
    <row r="16" spans="1:19" ht="14.25" x14ac:dyDescent="0.15">
      <c r="A16" s="38">
        <v>12</v>
      </c>
      <c r="B16" s="101" t="s">
        <v>141</v>
      </c>
      <c r="C16" s="102">
        <v>90127</v>
      </c>
      <c r="D16" s="102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>
        <v>90127</v>
      </c>
    </row>
    <row r="17" spans="1:19" ht="14.25" x14ac:dyDescent="0.15">
      <c r="A17" s="38">
        <v>13</v>
      </c>
      <c r="B17" s="101" t="s">
        <v>142</v>
      </c>
      <c r="C17" s="102">
        <v>4272</v>
      </c>
      <c r="D17" s="102">
        <v>4367</v>
      </c>
      <c r="E17" s="38">
        <v>4438</v>
      </c>
      <c r="F17" s="38">
        <v>4513</v>
      </c>
      <c r="G17" s="38">
        <v>4589</v>
      </c>
      <c r="H17" s="38">
        <v>4666</v>
      </c>
      <c r="I17" s="38">
        <v>4744</v>
      </c>
      <c r="J17" s="38">
        <v>4824</v>
      </c>
      <c r="K17" s="38">
        <v>4905</v>
      </c>
      <c r="L17" s="38">
        <v>4988</v>
      </c>
      <c r="M17" s="38">
        <v>5073</v>
      </c>
      <c r="N17" s="38">
        <v>5160</v>
      </c>
      <c r="O17" s="38">
        <v>5249</v>
      </c>
      <c r="P17" s="38">
        <v>5339</v>
      </c>
      <c r="Q17" s="38">
        <v>5433</v>
      </c>
      <c r="R17" s="38">
        <v>76199</v>
      </c>
      <c r="S17" s="99">
        <v>148759</v>
      </c>
    </row>
    <row r="18" spans="1:19" ht="14.25" x14ac:dyDescent="0.15">
      <c r="A18" s="38">
        <v>14</v>
      </c>
      <c r="B18" s="100" t="s">
        <v>105</v>
      </c>
      <c r="C18" s="38">
        <v>585</v>
      </c>
      <c r="D18" s="38">
        <v>614</v>
      </c>
      <c r="E18" s="38">
        <v>631</v>
      </c>
      <c r="F18" s="38">
        <v>652</v>
      </c>
      <c r="G18" s="38">
        <v>669</v>
      </c>
      <c r="H18" s="38">
        <v>691</v>
      </c>
      <c r="I18" s="38">
        <v>710</v>
      </c>
      <c r="J18" s="38">
        <v>732</v>
      </c>
      <c r="K18" s="38">
        <v>755</v>
      </c>
      <c r="L18" s="38">
        <v>776</v>
      </c>
      <c r="M18" s="38">
        <v>801</v>
      </c>
      <c r="N18" s="38">
        <v>823</v>
      </c>
      <c r="O18" s="38">
        <v>849</v>
      </c>
      <c r="P18" s="38">
        <v>875</v>
      </c>
      <c r="Q18" s="38">
        <v>901</v>
      </c>
      <c r="R18" s="38">
        <v>13716</v>
      </c>
      <c r="S18" s="99">
        <v>24780</v>
      </c>
    </row>
    <row r="19" spans="1:19" ht="14.25" x14ac:dyDescent="0.15">
      <c r="A19" s="102">
        <v>15</v>
      </c>
      <c r="B19" s="101" t="s">
        <v>88</v>
      </c>
      <c r="C19" s="102">
        <v>3988</v>
      </c>
      <c r="D19" s="102">
        <v>3913</v>
      </c>
      <c r="E19" s="102">
        <v>3763</v>
      </c>
      <c r="F19" s="102">
        <v>3600</v>
      </c>
      <c r="G19" s="102">
        <v>3400</v>
      </c>
      <c r="H19" s="102">
        <v>3200</v>
      </c>
      <c r="I19" s="102">
        <v>2988</v>
      </c>
      <c r="J19" s="102">
        <v>2738</v>
      </c>
      <c r="K19" s="102">
        <v>2475</v>
      </c>
      <c r="L19" s="102">
        <v>2175</v>
      </c>
      <c r="M19" s="102">
        <v>1875</v>
      </c>
      <c r="N19" s="102">
        <v>1563</v>
      </c>
      <c r="O19" s="102">
        <v>1200</v>
      </c>
      <c r="P19" s="102">
        <v>800</v>
      </c>
      <c r="Q19" s="102">
        <v>375</v>
      </c>
      <c r="R19" s="102">
        <v>0</v>
      </c>
      <c r="S19" s="106">
        <v>38053</v>
      </c>
    </row>
    <row r="20" spans="1:19" ht="14.25" x14ac:dyDescent="0.15">
      <c r="A20" s="38">
        <v>16</v>
      </c>
      <c r="B20" s="100" t="s">
        <v>106</v>
      </c>
      <c r="C20" s="38"/>
      <c r="D20" s="99"/>
      <c r="E20" s="99"/>
      <c r="F20" s="99"/>
      <c r="G20" s="99"/>
      <c r="H20" s="99"/>
      <c r="I20" s="99"/>
      <c r="J20" s="99"/>
      <c r="K20" s="99"/>
      <c r="L20" s="99"/>
      <c r="M20" s="99"/>
      <c r="N20" s="99"/>
      <c r="O20" s="99"/>
      <c r="P20" s="99"/>
      <c r="Q20" s="99"/>
      <c r="R20" s="99"/>
      <c r="S20" s="99">
        <v>0</v>
      </c>
    </row>
    <row r="21" spans="1:19" ht="14.25" x14ac:dyDescent="0.15">
      <c r="A21" s="38">
        <v>17</v>
      </c>
      <c r="B21" s="100" t="s">
        <v>107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493</v>
      </c>
      <c r="J21" s="38">
        <v>482</v>
      </c>
      <c r="K21" s="38">
        <v>626</v>
      </c>
      <c r="L21" s="38">
        <v>783</v>
      </c>
      <c r="M21" s="38">
        <v>942</v>
      </c>
      <c r="N21" s="38">
        <v>1107</v>
      </c>
      <c r="O21" s="38">
        <v>1287</v>
      </c>
      <c r="P21" s="38">
        <v>1480</v>
      </c>
      <c r="Q21" s="38">
        <v>1681</v>
      </c>
      <c r="R21" s="38">
        <v>35482</v>
      </c>
      <c r="S21" s="99">
        <v>44363</v>
      </c>
    </row>
    <row r="22" spans="1:19" ht="14.25" x14ac:dyDescent="0.15">
      <c r="A22" s="38">
        <v>18</v>
      </c>
      <c r="B22" s="100" t="s">
        <v>143</v>
      </c>
      <c r="C22" s="38">
        <v>0</v>
      </c>
      <c r="D22" s="99">
        <v>0</v>
      </c>
      <c r="E22" s="99">
        <v>0</v>
      </c>
      <c r="F22" s="99">
        <v>0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99">
        <v>0</v>
      </c>
      <c r="Q22" s="99">
        <v>0</v>
      </c>
      <c r="R22" s="99"/>
      <c r="S22" s="99">
        <v>0</v>
      </c>
    </row>
    <row r="23" spans="1:19" ht="14.25" x14ac:dyDescent="0.15">
      <c r="A23" s="38">
        <v>19</v>
      </c>
      <c r="B23" s="107" t="s">
        <v>144</v>
      </c>
      <c r="C23" s="47">
        <v>2307</v>
      </c>
      <c r="D23" s="47">
        <v>2816</v>
      </c>
      <c r="E23" s="99">
        <v>3229</v>
      </c>
      <c r="F23" s="108">
        <v>3658</v>
      </c>
      <c r="G23" s="99">
        <v>4138</v>
      </c>
      <c r="H23" s="99">
        <v>4623</v>
      </c>
      <c r="I23" s="99">
        <v>4640</v>
      </c>
      <c r="J23" s="99">
        <v>5206</v>
      </c>
      <c r="K23" s="99">
        <v>5640</v>
      </c>
      <c r="L23" s="99">
        <v>6111</v>
      </c>
      <c r="M23" s="99">
        <v>6587</v>
      </c>
      <c r="N23" s="99">
        <v>7083</v>
      </c>
      <c r="O23" s="99">
        <v>7623</v>
      </c>
      <c r="P23" s="99">
        <v>8200</v>
      </c>
      <c r="Q23" s="99">
        <v>8805</v>
      </c>
      <c r="R23" s="99">
        <v>136537</v>
      </c>
      <c r="S23" s="99">
        <v>217203</v>
      </c>
    </row>
    <row r="24" spans="1:19" ht="14.25" x14ac:dyDescent="0.15">
      <c r="A24" s="38">
        <v>20</v>
      </c>
      <c r="B24" s="107" t="s">
        <v>145</v>
      </c>
      <c r="C24" s="47">
        <v>2307</v>
      </c>
      <c r="D24" s="99">
        <v>5123</v>
      </c>
      <c r="E24" s="99">
        <v>8352</v>
      </c>
      <c r="F24" s="99">
        <v>12010</v>
      </c>
      <c r="G24" s="99">
        <v>16148</v>
      </c>
      <c r="H24" s="99">
        <v>20771</v>
      </c>
      <c r="I24" s="99">
        <v>25411</v>
      </c>
      <c r="J24" s="99">
        <v>30617</v>
      </c>
      <c r="K24" s="99">
        <v>36257</v>
      </c>
      <c r="L24" s="99">
        <v>42368</v>
      </c>
      <c r="M24" s="99">
        <v>48955</v>
      </c>
      <c r="N24" s="99">
        <v>56038</v>
      </c>
      <c r="O24" s="99">
        <v>63661</v>
      </c>
      <c r="P24" s="99">
        <v>71861</v>
      </c>
      <c r="Q24" s="109">
        <v>80666</v>
      </c>
      <c r="R24" s="99">
        <v>217203</v>
      </c>
      <c r="S24" s="99"/>
    </row>
  </sheetData>
  <mergeCells count="2">
    <mergeCell ref="A1:S2"/>
    <mergeCell ref="D3:E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workbookViewId="0">
      <selection activeCell="S39" sqref="S39"/>
    </sheetView>
  </sheetViews>
  <sheetFormatPr defaultRowHeight="13.5" x14ac:dyDescent="0.15"/>
  <cols>
    <col min="2" max="2" width="22.75" customWidth="1"/>
  </cols>
  <sheetData>
    <row r="1" spans="1:33" x14ac:dyDescent="0.15">
      <c r="A1" s="141" t="s">
        <v>146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</row>
    <row r="2" spans="1:33" x14ac:dyDescent="0.15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</row>
    <row r="3" spans="1:33" x14ac:dyDescent="0.15">
      <c r="A3" s="142" t="s">
        <v>147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</row>
    <row r="4" spans="1:33" x14ac:dyDescent="0.15">
      <c r="A4" s="143" t="s">
        <v>20</v>
      </c>
      <c r="B4" s="145" t="s">
        <v>148</v>
      </c>
      <c r="C4" s="147" t="s">
        <v>160</v>
      </c>
      <c r="D4" s="147"/>
      <c r="E4" s="147" t="s">
        <v>161</v>
      </c>
      <c r="F4" s="147"/>
      <c r="G4" s="147" t="s">
        <v>162</v>
      </c>
      <c r="H4" s="147"/>
      <c r="I4" s="147" t="s">
        <v>163</v>
      </c>
      <c r="J4" s="147"/>
      <c r="K4" s="147" t="s">
        <v>164</v>
      </c>
      <c r="L4" s="147"/>
      <c r="M4" s="147" t="s">
        <v>165</v>
      </c>
      <c r="N4" s="147"/>
      <c r="O4" s="147" t="s">
        <v>166</v>
      </c>
      <c r="P4" s="147"/>
      <c r="Q4" s="147" t="s">
        <v>167</v>
      </c>
      <c r="R4" s="147"/>
      <c r="S4" s="148" t="s">
        <v>168</v>
      </c>
      <c r="T4" s="149"/>
      <c r="U4" s="148" t="s">
        <v>169</v>
      </c>
      <c r="V4" s="149"/>
      <c r="W4" s="148" t="s">
        <v>170</v>
      </c>
      <c r="X4" s="149"/>
      <c r="Y4" s="148" t="s">
        <v>171</v>
      </c>
      <c r="Z4" s="149"/>
      <c r="AA4" s="148" t="s">
        <v>172</v>
      </c>
      <c r="AB4" s="149"/>
      <c r="AC4" s="148" t="s">
        <v>173</v>
      </c>
      <c r="AD4" s="149"/>
      <c r="AE4" s="148" t="s">
        <v>174</v>
      </c>
      <c r="AF4" s="149"/>
      <c r="AG4" s="150" t="s">
        <v>175</v>
      </c>
    </row>
    <row r="5" spans="1:33" x14ac:dyDescent="0.15">
      <c r="A5" s="144"/>
      <c r="B5" s="146"/>
      <c r="C5" s="50" t="s">
        <v>176</v>
      </c>
      <c r="D5" s="50" t="s">
        <v>177</v>
      </c>
      <c r="E5" s="50" t="s">
        <v>176</v>
      </c>
      <c r="F5" s="50" t="s">
        <v>177</v>
      </c>
      <c r="G5" s="50" t="s">
        <v>176</v>
      </c>
      <c r="H5" s="50" t="s">
        <v>177</v>
      </c>
      <c r="I5" s="50" t="s">
        <v>176</v>
      </c>
      <c r="J5" s="50" t="s">
        <v>177</v>
      </c>
      <c r="K5" s="50" t="s">
        <v>176</v>
      </c>
      <c r="L5" s="50" t="s">
        <v>177</v>
      </c>
      <c r="M5" s="50" t="s">
        <v>176</v>
      </c>
      <c r="N5" s="50" t="s">
        <v>177</v>
      </c>
      <c r="O5" s="50" t="s">
        <v>176</v>
      </c>
      <c r="P5" s="50" t="s">
        <v>177</v>
      </c>
      <c r="Q5" s="50" t="s">
        <v>176</v>
      </c>
      <c r="R5" s="50" t="s">
        <v>177</v>
      </c>
      <c r="S5" s="50" t="s">
        <v>176</v>
      </c>
      <c r="T5" s="50" t="s">
        <v>177</v>
      </c>
      <c r="U5" s="50" t="s">
        <v>176</v>
      </c>
      <c r="V5" s="50" t="s">
        <v>177</v>
      </c>
      <c r="W5" s="50" t="s">
        <v>176</v>
      </c>
      <c r="X5" s="50" t="s">
        <v>177</v>
      </c>
      <c r="Y5" s="50" t="s">
        <v>176</v>
      </c>
      <c r="Z5" s="50" t="s">
        <v>177</v>
      </c>
      <c r="AA5" s="50" t="s">
        <v>176</v>
      </c>
      <c r="AB5" s="50" t="s">
        <v>177</v>
      </c>
      <c r="AC5" s="50" t="s">
        <v>176</v>
      </c>
      <c r="AD5" s="50" t="s">
        <v>177</v>
      </c>
      <c r="AE5" s="50" t="s">
        <v>176</v>
      </c>
      <c r="AF5" s="50" t="s">
        <v>177</v>
      </c>
      <c r="AG5" s="151"/>
    </row>
    <row r="6" spans="1:33" x14ac:dyDescent="0.15">
      <c r="A6" s="110">
        <v>1</v>
      </c>
      <c r="B6" s="111" t="s">
        <v>149</v>
      </c>
      <c r="C6" s="112">
        <v>1154</v>
      </c>
      <c r="D6" s="112">
        <v>1808</v>
      </c>
      <c r="E6" s="112">
        <v>2716</v>
      </c>
      <c r="F6" s="112">
        <v>2624</v>
      </c>
      <c r="G6" s="112">
        <v>2739</v>
      </c>
      <c r="H6" s="112">
        <v>2854</v>
      </c>
      <c r="I6" s="112">
        <v>3183</v>
      </c>
      <c r="J6" s="112">
        <v>3012</v>
      </c>
      <c r="K6" s="112">
        <v>3081</v>
      </c>
      <c r="L6" s="112">
        <v>3150</v>
      </c>
      <c r="M6" s="112">
        <v>3462</v>
      </c>
      <c r="N6" s="112">
        <v>3774</v>
      </c>
      <c r="O6" s="112">
        <v>4094</v>
      </c>
      <c r="P6" s="112">
        <v>3914</v>
      </c>
      <c r="Q6" s="112">
        <v>4017</v>
      </c>
      <c r="R6" s="112">
        <v>4120</v>
      </c>
      <c r="S6" s="112">
        <v>4440</v>
      </c>
      <c r="T6" s="112">
        <v>4260</v>
      </c>
      <c r="U6" s="112">
        <v>4316</v>
      </c>
      <c r="V6" s="112">
        <v>4372</v>
      </c>
      <c r="W6" s="112">
        <v>4666</v>
      </c>
      <c r="X6" s="112">
        <v>4960</v>
      </c>
      <c r="Y6" s="112">
        <v>5502</v>
      </c>
      <c r="Z6" s="112">
        <v>5544</v>
      </c>
      <c r="AA6" s="112">
        <v>5856</v>
      </c>
      <c r="AB6" s="112">
        <v>5668</v>
      </c>
      <c r="AC6" s="112">
        <v>5768</v>
      </c>
      <c r="AD6" s="112">
        <v>5868</v>
      </c>
      <c r="AE6" s="112">
        <v>6271</v>
      </c>
      <c r="AF6" s="112">
        <v>5674</v>
      </c>
      <c r="AG6" s="52">
        <v>122867</v>
      </c>
    </row>
    <row r="7" spans="1:33" x14ac:dyDescent="0.15">
      <c r="A7" s="110">
        <v>2</v>
      </c>
      <c r="B7" s="50" t="s">
        <v>150</v>
      </c>
      <c r="C7" s="112">
        <v>1154</v>
      </c>
      <c r="D7" s="112">
        <v>1154</v>
      </c>
      <c r="E7" s="112">
        <v>1408</v>
      </c>
      <c r="F7" s="112">
        <v>1408</v>
      </c>
      <c r="G7" s="112">
        <v>1615</v>
      </c>
      <c r="H7" s="112">
        <v>1615</v>
      </c>
      <c r="I7" s="112">
        <v>1829</v>
      </c>
      <c r="J7" s="112">
        <v>1829</v>
      </c>
      <c r="K7" s="112">
        <v>2069</v>
      </c>
      <c r="L7" s="112">
        <v>2069</v>
      </c>
      <c r="M7" s="112">
        <v>2312</v>
      </c>
      <c r="N7" s="112">
        <v>2312</v>
      </c>
      <c r="O7" s="112">
        <v>2320</v>
      </c>
      <c r="P7" s="112">
        <v>2320</v>
      </c>
      <c r="Q7" s="112">
        <v>2603</v>
      </c>
      <c r="R7" s="52">
        <v>2603</v>
      </c>
      <c r="S7" s="113">
        <v>2820</v>
      </c>
      <c r="T7" s="113">
        <v>2820</v>
      </c>
      <c r="U7" s="113">
        <v>3055.5</v>
      </c>
      <c r="V7" s="113">
        <v>3055.5</v>
      </c>
      <c r="W7" s="113">
        <v>3293.5</v>
      </c>
      <c r="X7" s="113">
        <v>3293.5</v>
      </c>
      <c r="Y7" s="113">
        <v>3541.5</v>
      </c>
      <c r="Z7" s="113">
        <v>3541.5</v>
      </c>
      <c r="AA7" s="113">
        <v>3811.5</v>
      </c>
      <c r="AB7" s="113">
        <v>3811.5</v>
      </c>
      <c r="AC7" s="113">
        <v>4100</v>
      </c>
      <c r="AD7" s="113">
        <v>4100</v>
      </c>
      <c r="AE7" s="113">
        <v>4402.5</v>
      </c>
      <c r="AF7" s="113">
        <v>4402.5</v>
      </c>
      <c r="AG7" s="52">
        <v>80669</v>
      </c>
    </row>
    <row r="8" spans="1:33" x14ac:dyDescent="0.15">
      <c r="A8" s="110">
        <v>3</v>
      </c>
      <c r="B8" s="50" t="s">
        <v>151</v>
      </c>
      <c r="C8" s="112"/>
      <c r="D8" s="112">
        <v>654</v>
      </c>
      <c r="E8" s="112">
        <v>1308</v>
      </c>
      <c r="F8" s="112">
        <v>1216</v>
      </c>
      <c r="G8" s="112">
        <v>1124</v>
      </c>
      <c r="H8" s="112">
        <v>1239</v>
      </c>
      <c r="I8" s="112">
        <v>1354</v>
      </c>
      <c r="J8" s="112">
        <v>1183</v>
      </c>
      <c r="K8" s="112">
        <v>1012</v>
      </c>
      <c r="L8" s="112">
        <v>1081</v>
      </c>
      <c r="M8" s="112">
        <v>1150</v>
      </c>
      <c r="N8" s="112">
        <v>1462</v>
      </c>
      <c r="O8" s="112">
        <v>1774</v>
      </c>
      <c r="P8" s="112">
        <v>1594</v>
      </c>
      <c r="Q8" s="112">
        <v>1414</v>
      </c>
      <c r="R8" s="112">
        <v>1517</v>
      </c>
      <c r="S8" s="112">
        <v>1620</v>
      </c>
      <c r="T8" s="112">
        <v>1440</v>
      </c>
      <c r="U8" s="112">
        <v>1260</v>
      </c>
      <c r="V8" s="112">
        <v>1316</v>
      </c>
      <c r="W8" s="112">
        <v>1372</v>
      </c>
      <c r="X8" s="112">
        <v>1666</v>
      </c>
      <c r="Y8" s="112">
        <v>1960</v>
      </c>
      <c r="Z8" s="112">
        <v>2002</v>
      </c>
      <c r="AA8" s="112">
        <v>2044</v>
      </c>
      <c r="AB8" s="112">
        <v>1856</v>
      </c>
      <c r="AC8" s="112">
        <v>1668</v>
      </c>
      <c r="AD8" s="112">
        <v>1768</v>
      </c>
      <c r="AE8" s="112">
        <v>1868</v>
      </c>
      <c r="AF8" s="112">
        <v>1271</v>
      </c>
      <c r="AG8" s="52">
        <v>42193</v>
      </c>
    </row>
    <row r="9" spans="1:33" x14ac:dyDescent="0.15">
      <c r="A9" s="110">
        <v>4</v>
      </c>
      <c r="B9" s="50" t="s">
        <v>138</v>
      </c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52">
        <v>0</v>
      </c>
    </row>
    <row r="10" spans="1:33" x14ac:dyDescent="0.15">
      <c r="A10" s="152">
        <v>5</v>
      </c>
      <c r="B10" s="114" t="s">
        <v>152</v>
      </c>
      <c r="C10" s="115">
        <v>0</v>
      </c>
      <c r="D10" s="115">
        <v>79500</v>
      </c>
      <c r="E10" s="115">
        <v>79000</v>
      </c>
      <c r="F10" s="115">
        <v>77500</v>
      </c>
      <c r="G10" s="115">
        <v>76000</v>
      </c>
      <c r="H10" s="115">
        <v>74500</v>
      </c>
      <c r="I10" s="115">
        <v>73000</v>
      </c>
      <c r="J10" s="115">
        <v>71000</v>
      </c>
      <c r="K10" s="115">
        <v>69000</v>
      </c>
      <c r="L10" s="115">
        <v>67000</v>
      </c>
      <c r="M10" s="115">
        <v>65000</v>
      </c>
      <c r="N10" s="115">
        <v>63000</v>
      </c>
      <c r="O10" s="115">
        <v>61000</v>
      </c>
      <c r="P10" s="115">
        <v>58500</v>
      </c>
      <c r="Q10" s="115">
        <v>56000</v>
      </c>
      <c r="R10" s="115">
        <v>53500</v>
      </c>
      <c r="S10" s="115">
        <v>51000</v>
      </c>
      <c r="T10" s="115">
        <v>48000</v>
      </c>
      <c r="U10" s="115">
        <v>45000</v>
      </c>
      <c r="V10" s="115">
        <v>42000</v>
      </c>
      <c r="W10" s="115">
        <v>39000</v>
      </c>
      <c r="X10" s="115">
        <v>36000</v>
      </c>
      <c r="Y10" s="115">
        <v>33000</v>
      </c>
      <c r="Z10" s="115">
        <v>29500</v>
      </c>
      <c r="AA10" s="115">
        <v>26000</v>
      </c>
      <c r="AB10" s="115">
        <v>22000</v>
      </c>
      <c r="AC10" s="115">
        <v>18000</v>
      </c>
      <c r="AD10" s="115">
        <v>14000</v>
      </c>
      <c r="AE10" s="115">
        <v>10000</v>
      </c>
      <c r="AF10" s="115">
        <v>5000</v>
      </c>
      <c r="AG10" s="52">
        <v>1442000</v>
      </c>
    </row>
    <row r="11" spans="1:33" x14ac:dyDescent="0.15">
      <c r="A11" s="152"/>
      <c r="B11" s="50" t="s">
        <v>178</v>
      </c>
      <c r="C11" s="115"/>
      <c r="D11" s="116">
        <v>79500</v>
      </c>
      <c r="E11" s="116">
        <v>79000</v>
      </c>
      <c r="F11" s="116">
        <v>77500</v>
      </c>
      <c r="G11" s="116">
        <v>76000</v>
      </c>
      <c r="H11" s="116">
        <v>74500</v>
      </c>
      <c r="I11" s="116">
        <v>73000</v>
      </c>
      <c r="J11" s="116">
        <v>71000</v>
      </c>
      <c r="K11" s="116">
        <v>69000</v>
      </c>
      <c r="L11" s="116">
        <v>67000</v>
      </c>
      <c r="M11" s="116">
        <v>65000</v>
      </c>
      <c r="N11" s="116">
        <v>63000</v>
      </c>
      <c r="O11" s="116">
        <v>61000</v>
      </c>
      <c r="P11" s="116">
        <v>58500</v>
      </c>
      <c r="Q11" s="116">
        <v>56000</v>
      </c>
      <c r="R11" s="116">
        <v>53500</v>
      </c>
      <c r="S11" s="116">
        <v>51000</v>
      </c>
      <c r="T11" s="116">
        <v>48000</v>
      </c>
      <c r="U11" s="116">
        <v>45000</v>
      </c>
      <c r="V11" s="116">
        <v>42000</v>
      </c>
      <c r="W11" s="116">
        <v>39000</v>
      </c>
      <c r="X11" s="116">
        <v>36000</v>
      </c>
      <c r="Y11" s="116">
        <v>33000</v>
      </c>
      <c r="Z11" s="116">
        <v>29500</v>
      </c>
      <c r="AA11" s="116">
        <v>26000</v>
      </c>
      <c r="AB11" s="116">
        <v>22000</v>
      </c>
      <c r="AC11" s="116">
        <v>18000</v>
      </c>
      <c r="AD11" s="116">
        <v>14000</v>
      </c>
      <c r="AE11" s="116">
        <v>10000</v>
      </c>
      <c r="AF11" s="116">
        <v>5000</v>
      </c>
      <c r="AG11" s="52">
        <v>1442000</v>
      </c>
    </row>
    <row r="12" spans="1:33" x14ac:dyDescent="0.15">
      <c r="A12" s="152"/>
      <c r="B12" s="113"/>
      <c r="C12" s="115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52">
        <v>0</v>
      </c>
    </row>
    <row r="13" spans="1:33" x14ac:dyDescent="0.15">
      <c r="A13" s="152">
        <v>6</v>
      </c>
      <c r="B13" s="114" t="s">
        <v>153</v>
      </c>
      <c r="C13" s="115">
        <v>80000</v>
      </c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52">
        <v>80000</v>
      </c>
    </row>
    <row r="14" spans="1:33" x14ac:dyDescent="0.15">
      <c r="A14" s="152"/>
      <c r="B14" s="50" t="s">
        <v>178</v>
      </c>
      <c r="C14" s="115">
        <v>80000</v>
      </c>
      <c r="D14" s="117">
        <v>0</v>
      </c>
      <c r="E14" s="118"/>
      <c r="F14" s="116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13"/>
      <c r="AF14" s="113"/>
      <c r="AG14" s="52">
        <v>80000</v>
      </c>
    </row>
    <row r="15" spans="1:33" x14ac:dyDescent="0.15">
      <c r="A15" s="152"/>
      <c r="B15" s="113"/>
      <c r="C15" s="112"/>
      <c r="D15" s="119"/>
      <c r="E15" s="119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52">
        <v>0</v>
      </c>
    </row>
    <row r="16" spans="1:33" x14ac:dyDescent="0.15">
      <c r="A16" s="152">
        <v>7</v>
      </c>
      <c r="B16" s="114" t="s">
        <v>154</v>
      </c>
      <c r="C16" s="115">
        <v>500</v>
      </c>
      <c r="D16" s="115">
        <v>500</v>
      </c>
      <c r="E16" s="115">
        <v>1500</v>
      </c>
      <c r="F16" s="115">
        <v>1500</v>
      </c>
      <c r="G16" s="115">
        <v>1500</v>
      </c>
      <c r="H16" s="115">
        <v>1500</v>
      </c>
      <c r="I16" s="115">
        <v>2000</v>
      </c>
      <c r="J16" s="115">
        <v>2000</v>
      </c>
      <c r="K16" s="115">
        <v>2000</v>
      </c>
      <c r="L16" s="115">
        <v>2000</v>
      </c>
      <c r="M16" s="115">
        <v>2000</v>
      </c>
      <c r="N16" s="115">
        <v>2000</v>
      </c>
      <c r="O16" s="115">
        <v>2500</v>
      </c>
      <c r="P16" s="115">
        <v>2500</v>
      </c>
      <c r="Q16" s="115">
        <v>2500</v>
      </c>
      <c r="R16" s="115">
        <v>2500</v>
      </c>
      <c r="S16" s="115">
        <v>3000</v>
      </c>
      <c r="T16" s="115">
        <v>3000</v>
      </c>
      <c r="U16" s="115">
        <v>3000</v>
      </c>
      <c r="V16" s="115">
        <v>3000</v>
      </c>
      <c r="W16" s="115">
        <v>3000</v>
      </c>
      <c r="X16" s="115">
        <v>3000</v>
      </c>
      <c r="Y16" s="115">
        <v>3500</v>
      </c>
      <c r="Z16" s="115">
        <v>3500</v>
      </c>
      <c r="AA16" s="115">
        <v>4000</v>
      </c>
      <c r="AB16" s="115">
        <v>4000</v>
      </c>
      <c r="AC16" s="115">
        <v>4000</v>
      </c>
      <c r="AD16" s="115">
        <v>4000</v>
      </c>
      <c r="AE16" s="115">
        <v>5000</v>
      </c>
      <c r="AF16" s="115">
        <v>5000</v>
      </c>
      <c r="AG16" s="52">
        <v>80000</v>
      </c>
    </row>
    <row r="17" spans="1:33" x14ac:dyDescent="0.15">
      <c r="A17" s="152"/>
      <c r="B17" s="120" t="s">
        <v>178</v>
      </c>
      <c r="C17" s="118">
        <v>500</v>
      </c>
      <c r="D17" s="118">
        <v>500</v>
      </c>
      <c r="E17" s="118">
        <v>1500</v>
      </c>
      <c r="F17" s="118">
        <v>1500</v>
      </c>
      <c r="G17" s="118">
        <v>1500</v>
      </c>
      <c r="H17" s="118">
        <v>1500</v>
      </c>
      <c r="I17" s="118">
        <v>2000</v>
      </c>
      <c r="J17" s="118">
        <v>2000</v>
      </c>
      <c r="K17" s="118">
        <v>2000</v>
      </c>
      <c r="L17" s="118">
        <v>2000</v>
      </c>
      <c r="M17" s="113">
        <v>2000</v>
      </c>
      <c r="N17" s="113">
        <v>2000</v>
      </c>
      <c r="O17" s="118">
        <v>2500</v>
      </c>
      <c r="P17" s="118">
        <v>2500</v>
      </c>
      <c r="Q17" s="118">
        <v>2500</v>
      </c>
      <c r="R17" s="118">
        <v>2500</v>
      </c>
      <c r="S17" s="118">
        <v>3000</v>
      </c>
      <c r="T17" s="118">
        <v>3000</v>
      </c>
      <c r="U17" s="113">
        <v>3000</v>
      </c>
      <c r="V17" s="113">
        <v>3000</v>
      </c>
      <c r="W17" s="113">
        <v>3000</v>
      </c>
      <c r="X17" s="113">
        <v>3000</v>
      </c>
      <c r="Y17" s="113">
        <v>3500</v>
      </c>
      <c r="Z17" s="113">
        <v>3500</v>
      </c>
      <c r="AA17" s="113">
        <v>4000</v>
      </c>
      <c r="AB17" s="113">
        <v>4000</v>
      </c>
      <c r="AC17" s="113">
        <v>4000</v>
      </c>
      <c r="AD17" s="113">
        <v>4000</v>
      </c>
      <c r="AE17" s="113">
        <v>5000</v>
      </c>
      <c r="AF17" s="113">
        <v>5000</v>
      </c>
      <c r="AG17" s="52">
        <v>80000</v>
      </c>
    </row>
    <row r="18" spans="1:33" x14ac:dyDescent="0.15">
      <c r="A18" s="152"/>
      <c r="B18" s="113"/>
      <c r="C18" s="112"/>
      <c r="D18" s="119"/>
      <c r="E18" s="119"/>
      <c r="F18" s="112"/>
      <c r="G18" s="112"/>
      <c r="H18" s="112"/>
      <c r="I18" s="112"/>
      <c r="J18" s="112"/>
      <c r="K18" s="112"/>
      <c r="L18" s="112"/>
      <c r="M18" s="112"/>
      <c r="N18" s="112"/>
      <c r="O18" s="112"/>
      <c r="P18" s="112"/>
      <c r="Q18" s="112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52">
        <v>0</v>
      </c>
    </row>
    <row r="19" spans="1:33" x14ac:dyDescent="0.15">
      <c r="A19" s="153">
        <v>8</v>
      </c>
      <c r="B19" s="114" t="s">
        <v>155</v>
      </c>
      <c r="C19" s="121">
        <v>2000</v>
      </c>
      <c r="D19" s="51">
        <v>1988</v>
      </c>
      <c r="E19" s="51">
        <v>1975</v>
      </c>
      <c r="F19" s="51">
        <v>1938</v>
      </c>
      <c r="G19" s="51">
        <v>1900</v>
      </c>
      <c r="H19" s="51">
        <v>1863</v>
      </c>
      <c r="I19" s="51">
        <v>1825</v>
      </c>
      <c r="J19" s="51">
        <v>1775</v>
      </c>
      <c r="K19" s="51">
        <v>1725</v>
      </c>
      <c r="L19" s="51">
        <v>1675</v>
      </c>
      <c r="M19" s="51">
        <v>1625</v>
      </c>
      <c r="N19" s="51">
        <v>1575</v>
      </c>
      <c r="O19" s="51">
        <v>1525</v>
      </c>
      <c r="P19" s="51">
        <v>1463</v>
      </c>
      <c r="Q19" s="51">
        <v>1400</v>
      </c>
      <c r="R19" s="51">
        <v>1338</v>
      </c>
      <c r="S19" s="51">
        <v>1275</v>
      </c>
      <c r="T19" s="51">
        <v>1200</v>
      </c>
      <c r="U19" s="51">
        <v>1125</v>
      </c>
      <c r="V19" s="51">
        <v>1050</v>
      </c>
      <c r="W19" s="51">
        <v>975</v>
      </c>
      <c r="X19" s="51">
        <v>900</v>
      </c>
      <c r="Y19" s="51">
        <v>825</v>
      </c>
      <c r="Z19" s="51">
        <v>738</v>
      </c>
      <c r="AA19" s="51">
        <v>650</v>
      </c>
      <c r="AB19" s="51">
        <v>550</v>
      </c>
      <c r="AC19" s="51">
        <v>450</v>
      </c>
      <c r="AD19" s="51">
        <v>350</v>
      </c>
      <c r="AE19" s="51">
        <v>250</v>
      </c>
      <c r="AF19" s="51">
        <v>125</v>
      </c>
      <c r="AG19" s="52">
        <v>38053</v>
      </c>
    </row>
    <row r="20" spans="1:33" x14ac:dyDescent="0.15">
      <c r="A20" s="153"/>
      <c r="B20" s="50" t="s">
        <v>178</v>
      </c>
      <c r="C20" s="119">
        <v>2000</v>
      </c>
      <c r="D20" s="119">
        <v>1988</v>
      </c>
      <c r="E20" s="119">
        <v>1975</v>
      </c>
      <c r="F20" s="119">
        <v>1938</v>
      </c>
      <c r="G20" s="119">
        <v>1900</v>
      </c>
      <c r="H20" s="119">
        <v>1863</v>
      </c>
      <c r="I20" s="119">
        <v>1825</v>
      </c>
      <c r="J20" s="119">
        <v>1775</v>
      </c>
      <c r="K20" s="119">
        <v>1725</v>
      </c>
      <c r="L20" s="119">
        <v>1675</v>
      </c>
      <c r="M20" s="119">
        <v>1625</v>
      </c>
      <c r="N20" s="119">
        <v>1575</v>
      </c>
      <c r="O20" s="119">
        <v>1525</v>
      </c>
      <c r="P20" s="119">
        <v>1463</v>
      </c>
      <c r="Q20" s="119">
        <v>1400</v>
      </c>
      <c r="R20" s="119">
        <v>1338</v>
      </c>
      <c r="S20" s="119">
        <v>1275</v>
      </c>
      <c r="T20" s="119">
        <v>1200</v>
      </c>
      <c r="U20" s="119">
        <v>1125</v>
      </c>
      <c r="V20" s="119">
        <v>1050</v>
      </c>
      <c r="W20" s="119">
        <v>975</v>
      </c>
      <c r="X20" s="119">
        <v>900</v>
      </c>
      <c r="Y20" s="119">
        <v>825</v>
      </c>
      <c r="Z20" s="119">
        <v>738</v>
      </c>
      <c r="AA20" s="119">
        <v>650</v>
      </c>
      <c r="AB20" s="119">
        <v>550</v>
      </c>
      <c r="AC20" s="119">
        <v>450</v>
      </c>
      <c r="AD20" s="119">
        <v>350</v>
      </c>
      <c r="AE20" s="119">
        <v>250</v>
      </c>
      <c r="AF20" s="119">
        <v>125</v>
      </c>
      <c r="AG20" s="52">
        <v>38053</v>
      </c>
    </row>
    <row r="21" spans="1:33" x14ac:dyDescent="0.15">
      <c r="A21" s="153"/>
      <c r="B21" s="113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  <c r="Q21" s="112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52">
        <v>0</v>
      </c>
    </row>
    <row r="22" spans="1:33" x14ac:dyDescent="0.15">
      <c r="A22" s="153">
        <v>9</v>
      </c>
      <c r="B22" s="111" t="s">
        <v>156</v>
      </c>
      <c r="C22" s="121">
        <v>2500</v>
      </c>
      <c r="D22" s="121">
        <v>2488</v>
      </c>
      <c r="E22" s="121">
        <v>3475</v>
      </c>
      <c r="F22" s="121">
        <v>3438</v>
      </c>
      <c r="G22" s="121">
        <v>3400</v>
      </c>
      <c r="H22" s="121">
        <v>3363</v>
      </c>
      <c r="I22" s="121">
        <v>3825</v>
      </c>
      <c r="J22" s="121">
        <v>3775</v>
      </c>
      <c r="K22" s="121">
        <v>3725</v>
      </c>
      <c r="L22" s="121">
        <v>3675</v>
      </c>
      <c r="M22" s="121">
        <v>3625</v>
      </c>
      <c r="N22" s="121">
        <v>3575</v>
      </c>
      <c r="O22" s="121">
        <v>4025</v>
      </c>
      <c r="P22" s="121">
        <v>3963</v>
      </c>
      <c r="Q22" s="121">
        <v>3900</v>
      </c>
      <c r="R22" s="121">
        <v>3838</v>
      </c>
      <c r="S22" s="121">
        <v>4275</v>
      </c>
      <c r="T22" s="121">
        <v>4200</v>
      </c>
      <c r="U22" s="121">
        <v>4125</v>
      </c>
      <c r="V22" s="121">
        <v>4050</v>
      </c>
      <c r="W22" s="121">
        <v>3975</v>
      </c>
      <c r="X22" s="121">
        <v>3900</v>
      </c>
      <c r="Y22" s="121">
        <v>4325</v>
      </c>
      <c r="Z22" s="121">
        <v>4238</v>
      </c>
      <c r="AA22" s="121">
        <v>4650</v>
      </c>
      <c r="AB22" s="121">
        <v>4550</v>
      </c>
      <c r="AC22" s="121">
        <v>4450</v>
      </c>
      <c r="AD22" s="121">
        <v>4350</v>
      </c>
      <c r="AE22" s="121">
        <v>5250</v>
      </c>
      <c r="AF22" s="121">
        <v>5125</v>
      </c>
      <c r="AG22" s="52">
        <v>118053</v>
      </c>
    </row>
    <row r="23" spans="1:33" x14ac:dyDescent="0.15">
      <c r="A23" s="153"/>
      <c r="B23" s="50" t="s">
        <v>178</v>
      </c>
      <c r="C23" s="112">
        <v>2500</v>
      </c>
      <c r="D23" s="112">
        <v>2488</v>
      </c>
      <c r="E23" s="112">
        <v>3475</v>
      </c>
      <c r="F23" s="112">
        <v>3438</v>
      </c>
      <c r="G23" s="112">
        <v>3400</v>
      </c>
      <c r="H23" s="112">
        <v>3363</v>
      </c>
      <c r="I23" s="112">
        <v>3825</v>
      </c>
      <c r="J23" s="112">
        <v>3775</v>
      </c>
      <c r="K23" s="112">
        <v>3725</v>
      </c>
      <c r="L23" s="112">
        <v>3675</v>
      </c>
      <c r="M23" s="112">
        <v>3625</v>
      </c>
      <c r="N23" s="112">
        <v>3575</v>
      </c>
      <c r="O23" s="112">
        <v>4025</v>
      </c>
      <c r="P23" s="112">
        <v>3963</v>
      </c>
      <c r="Q23" s="112">
        <v>3900</v>
      </c>
      <c r="R23" s="112">
        <v>3838</v>
      </c>
      <c r="S23" s="112">
        <v>4275</v>
      </c>
      <c r="T23" s="112">
        <v>4200</v>
      </c>
      <c r="U23" s="112">
        <v>4125</v>
      </c>
      <c r="V23" s="112">
        <v>4050</v>
      </c>
      <c r="W23" s="112">
        <v>3975</v>
      </c>
      <c r="X23" s="112">
        <v>3900</v>
      </c>
      <c r="Y23" s="112">
        <v>4325</v>
      </c>
      <c r="Z23" s="112">
        <v>4238</v>
      </c>
      <c r="AA23" s="112">
        <v>4650</v>
      </c>
      <c r="AB23" s="112">
        <v>4550</v>
      </c>
      <c r="AC23" s="112">
        <v>4450</v>
      </c>
      <c r="AD23" s="112">
        <v>4350</v>
      </c>
      <c r="AE23" s="112">
        <v>5250</v>
      </c>
      <c r="AF23" s="112">
        <v>5125</v>
      </c>
      <c r="AG23" s="52">
        <v>118053</v>
      </c>
    </row>
    <row r="24" spans="1:33" x14ac:dyDescent="0.15">
      <c r="A24" s="153"/>
      <c r="B24" s="113"/>
      <c r="C24" s="112">
        <v>0</v>
      </c>
      <c r="D24" s="112"/>
      <c r="E24" s="112">
        <v>0</v>
      </c>
      <c r="F24" s="112">
        <v>0</v>
      </c>
      <c r="G24" s="112">
        <v>0</v>
      </c>
      <c r="H24" s="112">
        <v>0</v>
      </c>
      <c r="I24" s="112">
        <v>0</v>
      </c>
      <c r="J24" s="112">
        <v>0</v>
      </c>
      <c r="K24" s="112">
        <v>0</v>
      </c>
      <c r="L24" s="112">
        <v>0</v>
      </c>
      <c r="M24" s="112">
        <v>0</v>
      </c>
      <c r="N24" s="112">
        <v>0</v>
      </c>
      <c r="O24" s="112">
        <v>0</v>
      </c>
      <c r="P24" s="112">
        <v>0</v>
      </c>
      <c r="Q24" s="112">
        <v>0</v>
      </c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13"/>
      <c r="AF24" s="113"/>
      <c r="AG24" s="52">
        <v>0</v>
      </c>
    </row>
    <row r="25" spans="1:33" x14ac:dyDescent="0.15">
      <c r="A25" s="153">
        <v>10</v>
      </c>
      <c r="B25" s="111" t="s">
        <v>157</v>
      </c>
      <c r="C25" s="121">
        <v>79500</v>
      </c>
      <c r="D25" s="121">
        <v>79000</v>
      </c>
      <c r="E25" s="121">
        <v>77500</v>
      </c>
      <c r="F25" s="121">
        <v>76000</v>
      </c>
      <c r="G25" s="121">
        <v>74500</v>
      </c>
      <c r="H25" s="121">
        <v>73000</v>
      </c>
      <c r="I25" s="121">
        <v>71000</v>
      </c>
      <c r="J25" s="121">
        <v>69000</v>
      </c>
      <c r="K25" s="121">
        <v>67000</v>
      </c>
      <c r="L25" s="121">
        <v>65000</v>
      </c>
      <c r="M25" s="121">
        <v>63000</v>
      </c>
      <c r="N25" s="121">
        <v>61000</v>
      </c>
      <c r="O25" s="121">
        <v>58500</v>
      </c>
      <c r="P25" s="121">
        <v>56000</v>
      </c>
      <c r="Q25" s="121">
        <v>53500</v>
      </c>
      <c r="R25" s="121">
        <v>51000</v>
      </c>
      <c r="S25" s="121">
        <v>48000</v>
      </c>
      <c r="T25" s="121">
        <v>45000</v>
      </c>
      <c r="U25" s="121">
        <v>42000</v>
      </c>
      <c r="V25" s="121">
        <v>39000</v>
      </c>
      <c r="W25" s="121">
        <v>36000</v>
      </c>
      <c r="X25" s="121">
        <v>33000</v>
      </c>
      <c r="Y25" s="121">
        <v>29500</v>
      </c>
      <c r="Z25" s="121">
        <v>26000</v>
      </c>
      <c r="AA25" s="121">
        <v>22000</v>
      </c>
      <c r="AB25" s="121">
        <v>18000</v>
      </c>
      <c r="AC25" s="121">
        <v>14000</v>
      </c>
      <c r="AD25" s="121">
        <v>10000</v>
      </c>
      <c r="AE25" s="121">
        <v>5000</v>
      </c>
      <c r="AF25" s="121">
        <v>0</v>
      </c>
      <c r="AG25" s="52">
        <v>1442000</v>
      </c>
    </row>
    <row r="26" spans="1:33" x14ac:dyDescent="0.15">
      <c r="A26" s="153"/>
      <c r="B26" s="50" t="s">
        <v>178</v>
      </c>
      <c r="C26" s="112">
        <v>79500</v>
      </c>
      <c r="D26" s="112">
        <v>79000</v>
      </c>
      <c r="E26" s="112">
        <v>77500</v>
      </c>
      <c r="F26" s="112">
        <v>76000</v>
      </c>
      <c r="G26" s="112">
        <v>74500</v>
      </c>
      <c r="H26" s="112">
        <v>73000</v>
      </c>
      <c r="I26" s="112">
        <v>71000</v>
      </c>
      <c r="J26" s="112">
        <v>69000</v>
      </c>
      <c r="K26" s="112">
        <v>67000</v>
      </c>
      <c r="L26" s="112">
        <v>65000</v>
      </c>
      <c r="M26" s="112">
        <v>63000</v>
      </c>
      <c r="N26" s="112">
        <v>61000</v>
      </c>
      <c r="O26" s="112">
        <v>58500</v>
      </c>
      <c r="P26" s="112">
        <v>56000</v>
      </c>
      <c r="Q26" s="112">
        <v>53500</v>
      </c>
      <c r="R26" s="112">
        <v>51000</v>
      </c>
      <c r="S26" s="112">
        <v>48000</v>
      </c>
      <c r="T26" s="112">
        <v>45000</v>
      </c>
      <c r="U26" s="112">
        <v>42000</v>
      </c>
      <c r="V26" s="112">
        <v>39000</v>
      </c>
      <c r="W26" s="112">
        <v>36000</v>
      </c>
      <c r="X26" s="112">
        <v>33000</v>
      </c>
      <c r="Y26" s="112">
        <v>29500</v>
      </c>
      <c r="Z26" s="112">
        <v>26000</v>
      </c>
      <c r="AA26" s="112">
        <v>22000</v>
      </c>
      <c r="AB26" s="112">
        <v>18000</v>
      </c>
      <c r="AC26" s="112">
        <v>14000</v>
      </c>
      <c r="AD26" s="112">
        <v>10000</v>
      </c>
      <c r="AE26" s="112">
        <v>5000</v>
      </c>
      <c r="AF26" s="112">
        <v>0</v>
      </c>
      <c r="AG26" s="52">
        <v>1442000</v>
      </c>
    </row>
    <row r="27" spans="1:33" x14ac:dyDescent="0.15">
      <c r="A27" s="153"/>
      <c r="B27" s="113"/>
      <c r="C27" s="112">
        <v>0</v>
      </c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52">
        <v>0</v>
      </c>
    </row>
    <row r="28" spans="1:33" x14ac:dyDescent="0.15">
      <c r="A28" s="110">
        <v>11</v>
      </c>
      <c r="B28" s="111" t="s">
        <v>158</v>
      </c>
      <c r="C28" s="122">
        <v>2.31</v>
      </c>
      <c r="D28" s="122">
        <v>3.62</v>
      </c>
      <c r="E28" s="122">
        <v>1.81</v>
      </c>
      <c r="F28" s="122">
        <v>1.75</v>
      </c>
      <c r="G28" s="122">
        <v>1.83</v>
      </c>
      <c r="H28" s="122">
        <v>1.9</v>
      </c>
      <c r="I28" s="122">
        <v>1.59</v>
      </c>
      <c r="J28" s="122">
        <v>1.51</v>
      </c>
      <c r="K28" s="122">
        <v>1.54</v>
      </c>
      <c r="L28" s="122">
        <v>1.58</v>
      </c>
      <c r="M28" s="122">
        <v>1.73</v>
      </c>
      <c r="N28" s="122">
        <v>1.89</v>
      </c>
      <c r="O28" s="122">
        <v>1.64</v>
      </c>
      <c r="P28" s="122">
        <v>1.57</v>
      </c>
      <c r="Q28" s="122">
        <v>1.61</v>
      </c>
      <c r="R28" s="122">
        <v>1.65</v>
      </c>
      <c r="S28" s="122">
        <v>1.48</v>
      </c>
      <c r="T28" s="122">
        <v>1.42</v>
      </c>
      <c r="U28" s="122">
        <v>1.44</v>
      </c>
      <c r="V28" s="122">
        <v>1.46</v>
      </c>
      <c r="W28" s="122">
        <v>1.56</v>
      </c>
      <c r="X28" s="122">
        <v>1.65</v>
      </c>
      <c r="Y28" s="122">
        <v>1.57</v>
      </c>
      <c r="Z28" s="122">
        <v>1.58</v>
      </c>
      <c r="AA28" s="122">
        <v>1.46</v>
      </c>
      <c r="AB28" s="122">
        <v>1.42</v>
      </c>
      <c r="AC28" s="122">
        <v>1.44</v>
      </c>
      <c r="AD28" s="122">
        <v>1.47</v>
      </c>
      <c r="AE28" s="122">
        <v>1.25</v>
      </c>
      <c r="AF28" s="122">
        <v>1.1299999999999999</v>
      </c>
      <c r="AG28" s="52"/>
    </row>
    <row r="29" spans="1:33" x14ac:dyDescent="0.15">
      <c r="A29" s="50">
        <v>12</v>
      </c>
      <c r="B29" s="111" t="s">
        <v>159</v>
      </c>
      <c r="C29" s="121">
        <v>654</v>
      </c>
      <c r="D29" s="121">
        <v>1308</v>
      </c>
      <c r="E29" s="121">
        <v>1216</v>
      </c>
      <c r="F29" s="121">
        <v>1124</v>
      </c>
      <c r="G29" s="121">
        <v>1239</v>
      </c>
      <c r="H29" s="121">
        <v>1354</v>
      </c>
      <c r="I29" s="121">
        <v>1183</v>
      </c>
      <c r="J29" s="121">
        <v>1012</v>
      </c>
      <c r="K29" s="121">
        <v>1081</v>
      </c>
      <c r="L29" s="121">
        <v>1150</v>
      </c>
      <c r="M29" s="121">
        <v>1462</v>
      </c>
      <c r="N29" s="121">
        <v>1774</v>
      </c>
      <c r="O29" s="121">
        <v>1594</v>
      </c>
      <c r="P29" s="121">
        <v>1414</v>
      </c>
      <c r="Q29" s="121">
        <v>1517</v>
      </c>
      <c r="R29" s="121">
        <v>1620</v>
      </c>
      <c r="S29" s="121">
        <v>1440</v>
      </c>
      <c r="T29" s="121">
        <v>1260</v>
      </c>
      <c r="U29" s="121">
        <v>1316</v>
      </c>
      <c r="V29" s="121">
        <v>1372</v>
      </c>
      <c r="W29" s="121">
        <v>1666</v>
      </c>
      <c r="X29" s="121">
        <v>1960</v>
      </c>
      <c r="Y29" s="121">
        <v>2002</v>
      </c>
      <c r="Z29" s="121">
        <v>2044</v>
      </c>
      <c r="AA29" s="121">
        <v>1856</v>
      </c>
      <c r="AB29" s="121">
        <v>1668</v>
      </c>
      <c r="AC29" s="121">
        <v>1768</v>
      </c>
      <c r="AD29" s="121">
        <v>1868</v>
      </c>
      <c r="AE29" s="121">
        <v>1271</v>
      </c>
      <c r="AF29" s="121">
        <v>674</v>
      </c>
      <c r="AG29" s="52">
        <v>42867</v>
      </c>
    </row>
  </sheetData>
  <mergeCells count="26">
    <mergeCell ref="A16:A18"/>
    <mergeCell ref="A19:A21"/>
    <mergeCell ref="A22:A24"/>
    <mergeCell ref="A25:A27"/>
    <mergeCell ref="AA4:AB4"/>
    <mergeCell ref="A10:A12"/>
    <mergeCell ref="A13:A15"/>
    <mergeCell ref="O4:P4"/>
    <mergeCell ref="Q4:R4"/>
    <mergeCell ref="S4:T4"/>
    <mergeCell ref="A1:AG2"/>
    <mergeCell ref="A3:AG3"/>
    <mergeCell ref="A4:A5"/>
    <mergeCell ref="B4:B5"/>
    <mergeCell ref="C4:D4"/>
    <mergeCell ref="E4:F4"/>
    <mergeCell ref="G4:H4"/>
    <mergeCell ref="I4:J4"/>
    <mergeCell ref="K4:L4"/>
    <mergeCell ref="M4:N4"/>
    <mergeCell ref="AC4:AD4"/>
    <mergeCell ref="AE4:AF4"/>
    <mergeCell ref="AG4:AG5"/>
    <mergeCell ref="U4:V4"/>
    <mergeCell ref="W4:X4"/>
    <mergeCell ref="Y4:Z4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35" sqref="E35"/>
    </sheetView>
  </sheetViews>
  <sheetFormatPr defaultRowHeight="13.5" x14ac:dyDescent="0.15"/>
  <cols>
    <col min="1" max="1" width="11.75" customWidth="1"/>
    <col min="2" max="2" width="13" customWidth="1"/>
    <col min="3" max="3" width="12.375" customWidth="1"/>
    <col min="4" max="4" width="15.125" customWidth="1"/>
    <col min="5" max="5" width="14.375" customWidth="1"/>
  </cols>
  <sheetData>
    <row r="1" spans="1:5" x14ac:dyDescent="0.15">
      <c r="A1" s="155" t="s">
        <v>179</v>
      </c>
      <c r="B1" s="155"/>
      <c r="C1" s="155"/>
      <c r="D1" s="155"/>
      <c r="E1" s="155"/>
    </row>
    <row r="2" spans="1:5" x14ac:dyDescent="0.15">
      <c r="A2" s="123" t="s">
        <v>180</v>
      </c>
      <c r="B2" s="156" t="s">
        <v>2</v>
      </c>
      <c r="C2" s="157"/>
      <c r="D2" s="157"/>
      <c r="E2" s="124"/>
    </row>
    <row r="3" spans="1:5" x14ac:dyDescent="0.15">
      <c r="A3" s="158" t="s">
        <v>181</v>
      </c>
      <c r="B3" s="159"/>
      <c r="C3" s="154" t="s">
        <v>182</v>
      </c>
      <c r="D3" s="154"/>
      <c r="E3" s="154"/>
    </row>
    <row r="4" spans="1:5" x14ac:dyDescent="0.15">
      <c r="A4" s="125" t="s">
        <v>183</v>
      </c>
      <c r="B4" s="126" t="s">
        <v>184</v>
      </c>
      <c r="C4" s="127" t="s">
        <v>185</v>
      </c>
      <c r="D4" s="127" t="s">
        <v>186</v>
      </c>
      <c r="E4" s="127" t="s">
        <v>187</v>
      </c>
    </row>
    <row r="5" spans="1:5" x14ac:dyDescent="0.15">
      <c r="A5" s="127" t="s">
        <v>188</v>
      </c>
      <c r="B5" s="128"/>
      <c r="C5" s="129">
        <v>17391</v>
      </c>
      <c r="D5" s="130">
        <v>9.0200000000000002E-2</v>
      </c>
      <c r="E5" s="131">
        <v>19.82</v>
      </c>
    </row>
    <row r="6" spans="1:5" x14ac:dyDescent="0.15">
      <c r="A6" s="160"/>
      <c r="B6" s="161"/>
      <c r="C6" s="161"/>
      <c r="D6" s="161"/>
      <c r="E6" s="162"/>
    </row>
    <row r="7" spans="1:5" x14ac:dyDescent="0.15">
      <c r="A7" s="154" t="s">
        <v>189</v>
      </c>
      <c r="B7" s="128">
        <v>-0.05</v>
      </c>
      <c r="C7" s="129">
        <v>12935</v>
      </c>
      <c r="D7" s="130">
        <v>8.5199999999999998E-2</v>
      </c>
      <c r="E7" s="131">
        <v>21.19</v>
      </c>
    </row>
    <row r="8" spans="1:5" x14ac:dyDescent="0.15">
      <c r="A8" s="154"/>
      <c r="B8" s="128">
        <v>-0.1</v>
      </c>
      <c r="C8" s="129">
        <v>8473</v>
      </c>
      <c r="D8" s="130">
        <v>0.08</v>
      </c>
      <c r="E8" s="131">
        <v>22.71</v>
      </c>
    </row>
  </sheetData>
  <mergeCells count="6">
    <mergeCell ref="A7:A8"/>
    <mergeCell ref="A1:E1"/>
    <mergeCell ref="B2:D2"/>
    <mergeCell ref="A3:B3"/>
    <mergeCell ref="C3:E3"/>
    <mergeCell ref="A6:E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G7" sqref="G7"/>
    </sheetView>
  </sheetViews>
  <sheetFormatPr defaultRowHeight="13.5" x14ac:dyDescent="0.15"/>
  <cols>
    <col min="1" max="1" width="30.5" style="167" customWidth="1"/>
    <col min="2" max="2" width="19.375" style="167" customWidth="1"/>
    <col min="3" max="256" width="9" style="167"/>
    <col min="257" max="257" width="30.5" style="167" customWidth="1"/>
    <col min="258" max="258" width="19.375" style="167" customWidth="1"/>
    <col min="259" max="512" width="9" style="167"/>
    <col min="513" max="513" width="30.5" style="167" customWidth="1"/>
    <col min="514" max="514" width="19.375" style="167" customWidth="1"/>
    <col min="515" max="768" width="9" style="167"/>
    <col min="769" max="769" width="30.5" style="167" customWidth="1"/>
    <col min="770" max="770" width="19.375" style="167" customWidth="1"/>
    <col min="771" max="1024" width="9" style="167"/>
    <col min="1025" max="1025" width="30.5" style="167" customWidth="1"/>
    <col min="1026" max="1026" width="19.375" style="167" customWidth="1"/>
    <col min="1027" max="1280" width="9" style="167"/>
    <col min="1281" max="1281" width="30.5" style="167" customWidth="1"/>
    <col min="1282" max="1282" width="19.375" style="167" customWidth="1"/>
    <col min="1283" max="1536" width="9" style="167"/>
    <col min="1537" max="1537" width="30.5" style="167" customWidth="1"/>
    <col min="1538" max="1538" width="19.375" style="167" customWidth="1"/>
    <col min="1539" max="1792" width="9" style="167"/>
    <col min="1793" max="1793" width="30.5" style="167" customWidth="1"/>
    <col min="1794" max="1794" width="19.375" style="167" customWidth="1"/>
    <col min="1795" max="2048" width="9" style="167"/>
    <col min="2049" max="2049" width="30.5" style="167" customWidth="1"/>
    <col min="2050" max="2050" width="19.375" style="167" customWidth="1"/>
    <col min="2051" max="2304" width="9" style="167"/>
    <col min="2305" max="2305" width="30.5" style="167" customWidth="1"/>
    <col min="2306" max="2306" width="19.375" style="167" customWidth="1"/>
    <col min="2307" max="2560" width="9" style="167"/>
    <col min="2561" max="2561" width="30.5" style="167" customWidth="1"/>
    <col min="2562" max="2562" width="19.375" style="167" customWidth="1"/>
    <col min="2563" max="2816" width="9" style="167"/>
    <col min="2817" max="2817" width="30.5" style="167" customWidth="1"/>
    <col min="2818" max="2818" width="19.375" style="167" customWidth="1"/>
    <col min="2819" max="3072" width="9" style="167"/>
    <col min="3073" max="3073" width="30.5" style="167" customWidth="1"/>
    <col min="3074" max="3074" width="19.375" style="167" customWidth="1"/>
    <col min="3075" max="3328" width="9" style="167"/>
    <col min="3329" max="3329" width="30.5" style="167" customWidth="1"/>
    <col min="3330" max="3330" width="19.375" style="167" customWidth="1"/>
    <col min="3331" max="3584" width="9" style="167"/>
    <col min="3585" max="3585" width="30.5" style="167" customWidth="1"/>
    <col min="3586" max="3586" width="19.375" style="167" customWidth="1"/>
    <col min="3587" max="3840" width="9" style="167"/>
    <col min="3841" max="3841" width="30.5" style="167" customWidth="1"/>
    <col min="3842" max="3842" width="19.375" style="167" customWidth="1"/>
    <col min="3843" max="4096" width="9" style="167"/>
    <col min="4097" max="4097" width="30.5" style="167" customWidth="1"/>
    <col min="4098" max="4098" width="19.375" style="167" customWidth="1"/>
    <col min="4099" max="4352" width="9" style="167"/>
    <col min="4353" max="4353" width="30.5" style="167" customWidth="1"/>
    <col min="4354" max="4354" width="19.375" style="167" customWidth="1"/>
    <col min="4355" max="4608" width="9" style="167"/>
    <col min="4609" max="4609" width="30.5" style="167" customWidth="1"/>
    <col min="4610" max="4610" width="19.375" style="167" customWidth="1"/>
    <col min="4611" max="4864" width="9" style="167"/>
    <col min="4865" max="4865" width="30.5" style="167" customWidth="1"/>
    <col min="4866" max="4866" width="19.375" style="167" customWidth="1"/>
    <col min="4867" max="5120" width="9" style="167"/>
    <col min="5121" max="5121" width="30.5" style="167" customWidth="1"/>
    <col min="5122" max="5122" width="19.375" style="167" customWidth="1"/>
    <col min="5123" max="5376" width="9" style="167"/>
    <col min="5377" max="5377" width="30.5" style="167" customWidth="1"/>
    <col min="5378" max="5378" width="19.375" style="167" customWidth="1"/>
    <col min="5379" max="5632" width="9" style="167"/>
    <col min="5633" max="5633" width="30.5" style="167" customWidth="1"/>
    <col min="5634" max="5634" width="19.375" style="167" customWidth="1"/>
    <col min="5635" max="5888" width="9" style="167"/>
    <col min="5889" max="5889" width="30.5" style="167" customWidth="1"/>
    <col min="5890" max="5890" width="19.375" style="167" customWidth="1"/>
    <col min="5891" max="6144" width="9" style="167"/>
    <col min="6145" max="6145" width="30.5" style="167" customWidth="1"/>
    <col min="6146" max="6146" width="19.375" style="167" customWidth="1"/>
    <col min="6147" max="6400" width="9" style="167"/>
    <col min="6401" max="6401" width="30.5" style="167" customWidth="1"/>
    <col min="6402" max="6402" width="19.375" style="167" customWidth="1"/>
    <col min="6403" max="6656" width="9" style="167"/>
    <col min="6657" max="6657" width="30.5" style="167" customWidth="1"/>
    <col min="6658" max="6658" width="19.375" style="167" customWidth="1"/>
    <col min="6659" max="6912" width="9" style="167"/>
    <col min="6913" max="6913" width="30.5" style="167" customWidth="1"/>
    <col min="6914" max="6914" width="19.375" style="167" customWidth="1"/>
    <col min="6915" max="7168" width="9" style="167"/>
    <col min="7169" max="7169" width="30.5" style="167" customWidth="1"/>
    <col min="7170" max="7170" width="19.375" style="167" customWidth="1"/>
    <col min="7171" max="7424" width="9" style="167"/>
    <col min="7425" max="7425" width="30.5" style="167" customWidth="1"/>
    <col min="7426" max="7426" width="19.375" style="167" customWidth="1"/>
    <col min="7427" max="7680" width="9" style="167"/>
    <col min="7681" max="7681" width="30.5" style="167" customWidth="1"/>
    <col min="7682" max="7682" width="19.375" style="167" customWidth="1"/>
    <col min="7683" max="7936" width="9" style="167"/>
    <col min="7937" max="7937" width="30.5" style="167" customWidth="1"/>
    <col min="7938" max="7938" width="19.375" style="167" customWidth="1"/>
    <col min="7939" max="8192" width="9" style="167"/>
    <col min="8193" max="8193" width="30.5" style="167" customWidth="1"/>
    <col min="8194" max="8194" width="19.375" style="167" customWidth="1"/>
    <col min="8195" max="8448" width="9" style="167"/>
    <col min="8449" max="8449" width="30.5" style="167" customWidth="1"/>
    <col min="8450" max="8450" width="19.375" style="167" customWidth="1"/>
    <col min="8451" max="8704" width="9" style="167"/>
    <col min="8705" max="8705" width="30.5" style="167" customWidth="1"/>
    <col min="8706" max="8706" width="19.375" style="167" customWidth="1"/>
    <col min="8707" max="8960" width="9" style="167"/>
    <col min="8961" max="8961" width="30.5" style="167" customWidth="1"/>
    <col min="8962" max="8962" width="19.375" style="167" customWidth="1"/>
    <col min="8963" max="9216" width="9" style="167"/>
    <col min="9217" max="9217" width="30.5" style="167" customWidth="1"/>
    <col min="9218" max="9218" width="19.375" style="167" customWidth="1"/>
    <col min="9219" max="9472" width="9" style="167"/>
    <col min="9473" max="9473" width="30.5" style="167" customWidth="1"/>
    <col min="9474" max="9474" width="19.375" style="167" customWidth="1"/>
    <col min="9475" max="9728" width="9" style="167"/>
    <col min="9729" max="9729" width="30.5" style="167" customWidth="1"/>
    <col min="9730" max="9730" width="19.375" style="167" customWidth="1"/>
    <col min="9731" max="9984" width="9" style="167"/>
    <col min="9985" max="9985" width="30.5" style="167" customWidth="1"/>
    <col min="9986" max="9986" width="19.375" style="167" customWidth="1"/>
    <col min="9987" max="10240" width="9" style="167"/>
    <col min="10241" max="10241" width="30.5" style="167" customWidth="1"/>
    <col min="10242" max="10242" width="19.375" style="167" customWidth="1"/>
    <col min="10243" max="10496" width="9" style="167"/>
    <col min="10497" max="10497" width="30.5" style="167" customWidth="1"/>
    <col min="10498" max="10498" width="19.375" style="167" customWidth="1"/>
    <col min="10499" max="10752" width="9" style="167"/>
    <col min="10753" max="10753" width="30.5" style="167" customWidth="1"/>
    <col min="10754" max="10754" width="19.375" style="167" customWidth="1"/>
    <col min="10755" max="11008" width="9" style="167"/>
    <col min="11009" max="11009" width="30.5" style="167" customWidth="1"/>
    <col min="11010" max="11010" width="19.375" style="167" customWidth="1"/>
    <col min="11011" max="11264" width="9" style="167"/>
    <col min="11265" max="11265" width="30.5" style="167" customWidth="1"/>
    <col min="11266" max="11266" width="19.375" style="167" customWidth="1"/>
    <col min="11267" max="11520" width="9" style="167"/>
    <col min="11521" max="11521" width="30.5" style="167" customWidth="1"/>
    <col min="11522" max="11522" width="19.375" style="167" customWidth="1"/>
    <col min="11523" max="11776" width="9" style="167"/>
    <col min="11777" max="11777" width="30.5" style="167" customWidth="1"/>
    <col min="11778" max="11778" width="19.375" style="167" customWidth="1"/>
    <col min="11779" max="12032" width="9" style="167"/>
    <col min="12033" max="12033" width="30.5" style="167" customWidth="1"/>
    <col min="12034" max="12034" width="19.375" style="167" customWidth="1"/>
    <col min="12035" max="12288" width="9" style="167"/>
    <col min="12289" max="12289" width="30.5" style="167" customWidth="1"/>
    <col min="12290" max="12290" width="19.375" style="167" customWidth="1"/>
    <col min="12291" max="12544" width="9" style="167"/>
    <col min="12545" max="12545" width="30.5" style="167" customWidth="1"/>
    <col min="12546" max="12546" width="19.375" style="167" customWidth="1"/>
    <col min="12547" max="12800" width="9" style="167"/>
    <col min="12801" max="12801" width="30.5" style="167" customWidth="1"/>
    <col min="12802" max="12802" width="19.375" style="167" customWidth="1"/>
    <col min="12803" max="13056" width="9" style="167"/>
    <col min="13057" max="13057" width="30.5" style="167" customWidth="1"/>
    <col min="13058" max="13058" width="19.375" style="167" customWidth="1"/>
    <col min="13059" max="13312" width="9" style="167"/>
    <col min="13313" max="13313" width="30.5" style="167" customWidth="1"/>
    <col min="13314" max="13314" width="19.375" style="167" customWidth="1"/>
    <col min="13315" max="13568" width="9" style="167"/>
    <col min="13569" max="13569" width="30.5" style="167" customWidth="1"/>
    <col min="13570" max="13570" width="19.375" style="167" customWidth="1"/>
    <col min="13571" max="13824" width="9" style="167"/>
    <col min="13825" max="13825" width="30.5" style="167" customWidth="1"/>
    <col min="13826" max="13826" width="19.375" style="167" customWidth="1"/>
    <col min="13827" max="14080" width="9" style="167"/>
    <col min="14081" max="14081" width="30.5" style="167" customWidth="1"/>
    <col min="14082" max="14082" width="19.375" style="167" customWidth="1"/>
    <col min="14083" max="14336" width="9" style="167"/>
    <col min="14337" max="14337" width="30.5" style="167" customWidth="1"/>
    <col min="14338" max="14338" width="19.375" style="167" customWidth="1"/>
    <col min="14339" max="14592" width="9" style="167"/>
    <col min="14593" max="14593" width="30.5" style="167" customWidth="1"/>
    <col min="14594" max="14594" width="19.375" style="167" customWidth="1"/>
    <col min="14595" max="14848" width="9" style="167"/>
    <col min="14849" max="14849" width="30.5" style="167" customWidth="1"/>
    <col min="14850" max="14850" width="19.375" style="167" customWidth="1"/>
    <col min="14851" max="15104" width="9" style="167"/>
    <col min="15105" max="15105" width="30.5" style="167" customWidth="1"/>
    <col min="15106" max="15106" width="19.375" style="167" customWidth="1"/>
    <col min="15107" max="15360" width="9" style="167"/>
    <col min="15361" max="15361" width="30.5" style="167" customWidth="1"/>
    <col min="15362" max="15362" width="19.375" style="167" customWidth="1"/>
    <col min="15363" max="15616" width="9" style="167"/>
    <col min="15617" max="15617" width="30.5" style="167" customWidth="1"/>
    <col min="15618" max="15618" width="19.375" style="167" customWidth="1"/>
    <col min="15619" max="15872" width="9" style="167"/>
    <col min="15873" max="15873" width="30.5" style="167" customWidth="1"/>
    <col min="15874" max="15874" width="19.375" style="167" customWidth="1"/>
    <col min="15875" max="16128" width="9" style="167"/>
    <col min="16129" max="16129" width="30.5" style="167" customWidth="1"/>
    <col min="16130" max="16130" width="19.375" style="167" customWidth="1"/>
    <col min="16131" max="16384" width="9" style="167"/>
  </cols>
  <sheetData>
    <row r="1" spans="1:9" ht="16.5" x14ac:dyDescent="0.15">
      <c r="A1" s="163" t="s">
        <v>195</v>
      </c>
      <c r="B1" s="163">
        <v>115253.86</v>
      </c>
      <c r="C1" s="164"/>
      <c r="D1" s="164"/>
      <c r="E1" s="164"/>
      <c r="F1" s="164"/>
      <c r="G1" s="165"/>
      <c r="H1" s="166"/>
      <c r="I1" s="166"/>
    </row>
    <row r="2" spans="1:9" ht="16.5" x14ac:dyDescent="0.15">
      <c r="A2" s="163" t="s">
        <v>196</v>
      </c>
      <c r="B2" s="163">
        <v>40481.61</v>
      </c>
      <c r="C2" s="164"/>
      <c r="D2" s="164"/>
      <c r="E2" s="164"/>
      <c r="F2" s="164"/>
      <c r="G2" s="165"/>
      <c r="H2" s="166"/>
      <c r="I2" s="166"/>
    </row>
    <row r="3" spans="1:9" ht="16.5" x14ac:dyDescent="0.15">
      <c r="A3" s="163" t="s">
        <v>197</v>
      </c>
      <c r="B3" s="168">
        <v>44665</v>
      </c>
      <c r="C3" s="164"/>
      <c r="D3" s="164"/>
      <c r="E3" s="164"/>
      <c r="F3" s="164"/>
      <c r="G3" s="165"/>
      <c r="H3" s="166"/>
      <c r="I3" s="166"/>
    </row>
    <row r="4" spans="1:9" ht="49.5" x14ac:dyDescent="0.15">
      <c r="A4" s="163" t="s">
        <v>198</v>
      </c>
      <c r="B4" s="163" t="s">
        <v>199</v>
      </c>
      <c r="C4" s="163" t="s">
        <v>200</v>
      </c>
      <c r="D4" s="163" t="s">
        <v>201</v>
      </c>
      <c r="E4" s="164"/>
      <c r="F4" s="165"/>
      <c r="G4" s="165"/>
      <c r="H4" s="166"/>
      <c r="I4" s="166"/>
    </row>
    <row r="5" spans="1:9" ht="16.5" x14ac:dyDescent="0.15">
      <c r="A5" s="163" t="s">
        <v>202</v>
      </c>
      <c r="B5" s="163">
        <f>'主表2-1'!C4</f>
        <v>117397</v>
      </c>
      <c r="C5" s="163">
        <f>ROUND(B5*10000/$B$1,0)</f>
        <v>10186</v>
      </c>
      <c r="D5" s="163">
        <f>ROUND(B5*10000/$B$2,0)</f>
        <v>29000</v>
      </c>
      <c r="E5" s="164"/>
      <c r="F5" s="165"/>
      <c r="G5" s="165"/>
      <c r="H5" s="166"/>
      <c r="I5" s="166"/>
    </row>
    <row r="6" spans="1:9" ht="16.5" x14ac:dyDescent="0.15">
      <c r="A6" s="163" t="s">
        <v>203</v>
      </c>
      <c r="B6" s="163">
        <f>SUM(G14:G23)</f>
        <v>0</v>
      </c>
      <c r="C6" s="163">
        <f>ROUND(B6*10000/$B$1,0)</f>
        <v>0</v>
      </c>
      <c r="D6" s="163">
        <f>ROUND(B6*10000/$B$2,0)</f>
        <v>0</v>
      </c>
      <c r="E6" s="164"/>
      <c r="F6" s="165"/>
      <c r="G6" s="165"/>
      <c r="H6" s="166"/>
      <c r="I6" s="166"/>
    </row>
    <row r="7" spans="1:9" ht="16.5" x14ac:dyDescent="0.15">
      <c r="A7" s="163" t="s">
        <v>204</v>
      </c>
      <c r="B7" s="163">
        <f>SUM(H14:H23)</f>
        <v>0</v>
      </c>
      <c r="C7" s="163">
        <f>ROUND(B7*10000/$B$1,0)</f>
        <v>0</v>
      </c>
      <c r="D7" s="163">
        <f>ROUND(B7*10000/$B$2,0)</f>
        <v>0</v>
      </c>
      <c r="E7" s="164"/>
      <c r="F7" s="165"/>
      <c r="G7" s="165"/>
      <c r="H7" s="166"/>
      <c r="I7" s="166"/>
    </row>
    <row r="8" spans="1:9" ht="16.5" x14ac:dyDescent="0.15">
      <c r="A8" s="163" t="s">
        <v>205</v>
      </c>
      <c r="B8" s="163">
        <f>SUM(I14:I23)</f>
        <v>0</v>
      </c>
      <c r="C8" s="163">
        <f>ROUND(B8*10000/$B$1,0)</f>
        <v>0</v>
      </c>
      <c r="D8" s="163">
        <f>ROUND(B8*10000/$B$2,0)</f>
        <v>0</v>
      </c>
      <c r="E8" s="164"/>
      <c r="F8" s="165"/>
      <c r="G8" s="165"/>
      <c r="H8" s="166"/>
      <c r="I8" s="166"/>
    </row>
    <row r="9" spans="1:9" ht="16.5" x14ac:dyDescent="0.15">
      <c r="A9" s="163" t="s">
        <v>206</v>
      </c>
      <c r="B9" s="169">
        <f>B5</f>
        <v>117397</v>
      </c>
      <c r="C9" s="164"/>
      <c r="D9" s="164"/>
      <c r="E9" s="164"/>
      <c r="F9" s="165"/>
      <c r="G9" s="165"/>
      <c r="H9" s="166"/>
      <c r="I9" s="166"/>
    </row>
    <row r="10" spans="1:9" ht="16.5" x14ac:dyDescent="0.15">
      <c r="A10" s="163" t="s">
        <v>207</v>
      </c>
      <c r="B10" s="170"/>
      <c r="C10" s="164"/>
      <c r="D10" s="164"/>
      <c r="E10" s="164"/>
      <c r="F10" s="165"/>
      <c r="G10" s="165"/>
      <c r="H10" s="166"/>
      <c r="I10" s="166"/>
    </row>
    <row r="11" spans="1:9" ht="16.5" x14ac:dyDescent="0.15">
      <c r="A11" s="163" t="s">
        <v>208</v>
      </c>
      <c r="B11" s="170"/>
      <c r="C11" s="164"/>
      <c r="D11" s="164"/>
      <c r="E11" s="164"/>
      <c r="F11" s="165"/>
      <c r="G11" s="165"/>
      <c r="H11" s="166"/>
      <c r="I11" s="166"/>
    </row>
    <row r="12" spans="1:9" ht="16.5" x14ac:dyDescent="0.15">
      <c r="A12" s="164"/>
      <c r="B12" s="164"/>
      <c r="C12" s="164"/>
      <c r="D12" s="164"/>
      <c r="E12" s="164"/>
      <c r="F12" s="165"/>
      <c r="G12" s="165"/>
      <c r="H12" s="166"/>
      <c r="I12" s="166"/>
    </row>
    <row r="13" spans="1:9" ht="49.5" x14ac:dyDescent="0.15">
      <c r="A13" s="171" t="s">
        <v>209</v>
      </c>
      <c r="B13" s="172" t="s">
        <v>195</v>
      </c>
      <c r="C13" s="172" t="s">
        <v>196</v>
      </c>
      <c r="D13" s="172" t="s">
        <v>210</v>
      </c>
      <c r="E13" s="163" t="s">
        <v>200</v>
      </c>
      <c r="F13" s="163" t="s">
        <v>201</v>
      </c>
      <c r="G13" s="172" t="s">
        <v>211</v>
      </c>
      <c r="H13" s="172" t="s">
        <v>212</v>
      </c>
      <c r="I13" s="172" t="s">
        <v>213</v>
      </c>
    </row>
    <row r="14" spans="1:9" ht="16.5" x14ac:dyDescent="0.15">
      <c r="A14" s="173" t="s">
        <v>214</v>
      </c>
      <c r="B14" s="172">
        <f>B5</f>
        <v>117397</v>
      </c>
      <c r="C14" s="172">
        <f>[1]基础数据!C25</f>
        <v>0</v>
      </c>
      <c r="D14" s="174">
        <f>B9</f>
        <v>117397</v>
      </c>
      <c r="E14" s="172">
        <f>ROUND(D14*10000/B14,0)</f>
        <v>10000</v>
      </c>
      <c r="F14" s="172" t="e">
        <f>ROUND(D14*10000/C14,0)</f>
        <v>#DIV/0!</v>
      </c>
      <c r="G14" s="172"/>
      <c r="H14" s="172"/>
      <c r="I14" s="172"/>
    </row>
    <row r="15" spans="1:9" ht="16.5" x14ac:dyDescent="0.15">
      <c r="A15" s="173" t="s">
        <v>215</v>
      </c>
      <c r="B15" s="175"/>
      <c r="C15" s="175"/>
      <c r="D15" s="175"/>
      <c r="E15" s="172" t="e">
        <f t="shared" ref="E15:E23" si="0">ROUND(D15*10000/B15,0)</f>
        <v>#DIV/0!</v>
      </c>
      <c r="F15" s="172" t="e">
        <f t="shared" ref="F15:F23" si="1">ROUND(D15*10000/C15,0)</f>
        <v>#DIV/0!</v>
      </c>
      <c r="G15" s="176"/>
      <c r="H15" s="176"/>
      <c r="I15" s="175"/>
    </row>
    <row r="16" spans="1:9" ht="16.5" x14ac:dyDescent="0.15">
      <c r="A16" s="173" t="s">
        <v>216</v>
      </c>
      <c r="B16" s="175"/>
      <c r="C16" s="175"/>
      <c r="D16" s="175"/>
      <c r="E16" s="172" t="e">
        <f t="shared" si="0"/>
        <v>#DIV/0!</v>
      </c>
      <c r="F16" s="172" t="e">
        <f t="shared" si="1"/>
        <v>#DIV/0!</v>
      </c>
      <c r="G16" s="176"/>
      <c r="H16" s="176"/>
      <c r="I16" s="175"/>
    </row>
    <row r="17" spans="1:9" ht="16.5" x14ac:dyDescent="0.15">
      <c r="A17" s="173" t="s">
        <v>217</v>
      </c>
      <c r="B17" s="175"/>
      <c r="C17" s="175"/>
      <c r="D17" s="175"/>
      <c r="E17" s="172" t="e">
        <f t="shared" si="0"/>
        <v>#DIV/0!</v>
      </c>
      <c r="F17" s="172" t="e">
        <f t="shared" si="1"/>
        <v>#DIV/0!</v>
      </c>
      <c r="G17" s="176"/>
      <c r="H17" s="176"/>
      <c r="I17" s="175"/>
    </row>
    <row r="18" spans="1:9" ht="16.5" x14ac:dyDescent="0.15">
      <c r="A18" s="173" t="s">
        <v>218</v>
      </c>
      <c r="B18" s="175"/>
      <c r="C18" s="175"/>
      <c r="D18" s="175"/>
      <c r="E18" s="172" t="e">
        <f t="shared" si="0"/>
        <v>#DIV/0!</v>
      </c>
      <c r="F18" s="172" t="e">
        <f t="shared" si="1"/>
        <v>#DIV/0!</v>
      </c>
      <c r="G18" s="175"/>
      <c r="H18" s="175"/>
      <c r="I18" s="175"/>
    </row>
    <row r="19" spans="1:9" ht="16.5" x14ac:dyDescent="0.15">
      <c r="A19" s="173" t="s">
        <v>219</v>
      </c>
      <c r="B19" s="175"/>
      <c r="C19" s="175"/>
      <c r="D19" s="175"/>
      <c r="E19" s="172" t="e">
        <f t="shared" si="0"/>
        <v>#DIV/0!</v>
      </c>
      <c r="F19" s="172" t="e">
        <f t="shared" si="1"/>
        <v>#DIV/0!</v>
      </c>
      <c r="G19" s="175"/>
      <c r="H19" s="175"/>
      <c r="I19" s="175"/>
    </row>
    <row r="20" spans="1:9" ht="16.5" x14ac:dyDescent="0.15">
      <c r="A20" s="173" t="s">
        <v>220</v>
      </c>
      <c r="B20" s="175"/>
      <c r="C20" s="175"/>
      <c r="D20" s="175"/>
      <c r="E20" s="172" t="e">
        <f t="shared" si="0"/>
        <v>#DIV/0!</v>
      </c>
      <c r="F20" s="172" t="e">
        <f t="shared" si="1"/>
        <v>#DIV/0!</v>
      </c>
      <c r="G20" s="175"/>
      <c r="H20" s="175"/>
      <c r="I20" s="175"/>
    </row>
    <row r="21" spans="1:9" ht="16.5" x14ac:dyDescent="0.15">
      <c r="A21" s="173" t="s">
        <v>221</v>
      </c>
      <c r="B21" s="175"/>
      <c r="C21" s="175"/>
      <c r="D21" s="175"/>
      <c r="E21" s="172" t="e">
        <f t="shared" si="0"/>
        <v>#DIV/0!</v>
      </c>
      <c r="F21" s="172" t="e">
        <f t="shared" si="1"/>
        <v>#DIV/0!</v>
      </c>
      <c r="G21" s="175"/>
      <c r="H21" s="175"/>
      <c r="I21" s="175"/>
    </row>
    <row r="22" spans="1:9" ht="16.5" x14ac:dyDescent="0.15">
      <c r="A22" s="173" t="s">
        <v>222</v>
      </c>
      <c r="B22" s="175"/>
      <c r="C22" s="175"/>
      <c r="D22" s="175"/>
      <c r="E22" s="172" t="e">
        <f t="shared" si="0"/>
        <v>#DIV/0!</v>
      </c>
      <c r="F22" s="172" t="e">
        <f t="shared" si="1"/>
        <v>#DIV/0!</v>
      </c>
      <c r="G22" s="175"/>
      <c r="H22" s="175"/>
      <c r="I22" s="175"/>
    </row>
    <row r="23" spans="1:9" ht="16.5" x14ac:dyDescent="0.15">
      <c r="A23" s="173" t="s">
        <v>223</v>
      </c>
      <c r="B23" s="175"/>
      <c r="C23" s="175"/>
      <c r="D23" s="175"/>
      <c r="E23" s="163" t="e">
        <f t="shared" si="0"/>
        <v>#DIV/0!</v>
      </c>
      <c r="F23" s="163" t="e">
        <f t="shared" si="1"/>
        <v>#DIV/0!</v>
      </c>
      <c r="G23" s="175"/>
      <c r="H23" s="175"/>
      <c r="I23" s="175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主表2-1</vt:lpstr>
      <vt:lpstr>底表1</vt:lpstr>
      <vt:lpstr>底表3</vt:lpstr>
      <vt:lpstr>主表3</vt:lpstr>
      <vt:lpstr>主表4</vt:lpstr>
      <vt:lpstr>主表5</vt:lpstr>
      <vt:lpstr>主表6</vt:lpstr>
      <vt:lpstr>主表7</vt:lpstr>
      <vt:lpstr>系统读取表</vt:lpstr>
      <vt:lpstr>Sheet1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zhaowen</cp:lastModifiedBy>
  <dcterms:created xsi:type="dcterms:W3CDTF">2022-04-12T06:21:10Z</dcterms:created>
  <dcterms:modified xsi:type="dcterms:W3CDTF">2023-06-25T06:08:34Z</dcterms:modified>
</cp:coreProperties>
</file>